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5825" windowHeight="8940"/>
  </bookViews>
  <sheets>
    <sheet name="Base DSM Energy &amp; Capacity" sheetId="1" r:id="rId1"/>
  </sheets>
  <calcPr calcId="145621"/>
</workbook>
</file>

<file path=xl/calcChain.xml><?xml version="1.0" encoding="utf-8"?>
<calcChain xmlns="http://schemas.openxmlformats.org/spreadsheetml/2006/main">
  <c r="J34" i="1" l="1"/>
  <c r="D34" i="1"/>
  <c r="B34" i="1"/>
  <c r="D36" i="1" s="1"/>
  <c r="K32" i="1"/>
  <c r="I32" i="1"/>
  <c r="E32" i="1"/>
  <c r="I31" i="1"/>
  <c r="K31" i="1" s="1"/>
  <c r="E31" i="1"/>
  <c r="I30" i="1"/>
  <c r="K30" i="1" s="1"/>
  <c r="E30" i="1"/>
  <c r="I29" i="1"/>
  <c r="K29" i="1" s="1"/>
  <c r="E29" i="1"/>
  <c r="K28" i="1"/>
  <c r="I28" i="1"/>
  <c r="E28" i="1"/>
  <c r="I27" i="1"/>
  <c r="K27" i="1" s="1"/>
  <c r="E27" i="1"/>
  <c r="I26" i="1"/>
  <c r="K26" i="1" s="1"/>
  <c r="E26" i="1"/>
  <c r="I25" i="1"/>
  <c r="K25" i="1" s="1"/>
  <c r="E25" i="1"/>
  <c r="K24" i="1"/>
  <c r="I24" i="1"/>
  <c r="E24" i="1"/>
  <c r="I23" i="1"/>
  <c r="K23" i="1" s="1"/>
  <c r="E23" i="1"/>
  <c r="I22" i="1"/>
  <c r="K22" i="1" s="1"/>
  <c r="E22" i="1"/>
  <c r="I21" i="1"/>
  <c r="K21" i="1" s="1"/>
  <c r="E21" i="1"/>
  <c r="K20" i="1"/>
  <c r="I20" i="1"/>
  <c r="E20" i="1"/>
  <c r="I19" i="1"/>
  <c r="K19" i="1" s="1"/>
  <c r="E19" i="1"/>
  <c r="I18" i="1"/>
  <c r="K18" i="1" s="1"/>
  <c r="E18" i="1"/>
  <c r="I17" i="1"/>
  <c r="K17" i="1" s="1"/>
  <c r="E17" i="1"/>
  <c r="K16" i="1"/>
  <c r="I16" i="1"/>
  <c r="E16" i="1"/>
  <c r="I15" i="1"/>
  <c r="K15" i="1" s="1"/>
  <c r="E15" i="1"/>
  <c r="I14" i="1"/>
  <c r="K14" i="1" s="1"/>
  <c r="E14" i="1"/>
  <c r="I13" i="1"/>
  <c r="K13" i="1" s="1"/>
  <c r="E13" i="1"/>
  <c r="K12" i="1"/>
  <c r="I12" i="1"/>
  <c r="E12" i="1"/>
  <c r="I11" i="1"/>
  <c r="K11" i="1" s="1"/>
  <c r="I10" i="1"/>
  <c r="K10" i="1" s="1"/>
  <c r="I9" i="1"/>
  <c r="K9" i="1" s="1"/>
  <c r="I8" i="1"/>
  <c r="I34" i="1" s="1"/>
  <c r="J36" i="1" s="1"/>
  <c r="K8" i="1" l="1"/>
</calcChain>
</file>

<file path=xl/sharedStrings.xml><?xml version="1.0" encoding="utf-8"?>
<sst xmlns="http://schemas.openxmlformats.org/spreadsheetml/2006/main" count="27" uniqueCount="21">
  <si>
    <t>Avoided Energy and Capacity Costs</t>
  </si>
  <si>
    <t>Base DSM</t>
  </si>
  <si>
    <t>Total Cost</t>
  </si>
  <si>
    <t>Difference in</t>
  </si>
  <si>
    <t>Avoided</t>
  </si>
  <si>
    <t>Difference</t>
  </si>
  <si>
    <t>Avoided Energy Costs</t>
  </si>
  <si>
    <t>Difference in Load</t>
  </si>
  <si>
    <t>Cumulative Additions</t>
  </si>
  <si>
    <t>Capacity Costs</t>
  </si>
  <si>
    <t>No DSM- Base DSM</t>
  </si>
  <si>
    <t>Total Cost less Capacity Costs</t>
  </si>
  <si>
    <t>Energy Costs</t>
  </si>
  <si>
    <t>No DSM-Base DSM</t>
  </si>
  <si>
    <t>k$</t>
  </si>
  <si>
    <t>$/kW</t>
  </si>
  <si>
    <t>GWh</t>
  </si>
  <si>
    <t>$/MWh</t>
  </si>
  <si>
    <t>NPV</t>
  </si>
  <si>
    <t>Levelized Capacity Cost 2015-2039 ($/kW)</t>
  </si>
  <si>
    <t>Levelized Energy Cost 2015-2039 ($/MWh)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</si>
</sst>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&quot;$&quot;#,##0;[Red]\-&quot;$&quot;#,##0"/>
    <numFmt numFmtId="165" formatCode="&quot;$&quot;#,##0.00;[Red]\-&quot;$&quot;#,##0.00"/>
    <numFmt numFmtId="166" formatCode="0.0"/>
    <numFmt numFmtId="167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4" fillId="0" borderId="0" xfId="1" applyFont="1" applyFill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3" fontId="0" fillId="0" borderId="0" xfId="0" applyNumberFormat="1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right"/>
    </xf>
    <xf numFmtId="167" fontId="2" fillId="0" borderId="0" xfId="0" applyNumberFormat="1" applyFont="1" applyAlignment="1">
      <alignment horizontal="right"/>
    </xf>
    <xf numFmtId="164" fontId="2" fillId="0" borderId="0" xfId="0" applyNumberFormat="1" applyFont="1"/>
    <xf numFmtId="167" fontId="2" fillId="0" borderId="0" xfId="0" applyNumberFormat="1" applyFont="1"/>
    <xf numFmtId="0" fontId="1" fillId="0" borderId="0" xfId="0" applyFont="1" applyFill="1"/>
    <xf numFmtId="166" fontId="0" fillId="0" borderId="0" xfId="0" applyNumberFormat="1" applyFill="1" applyAlignment="1">
      <alignment horizontal="center"/>
    </xf>
    <xf numFmtId="167" fontId="0" fillId="0" borderId="0" xfId="0" applyNumberFormat="1" applyFill="1"/>
    <xf numFmtId="3" fontId="0" fillId="0" borderId="0" xfId="0" applyNumberFormat="1" applyFill="1" applyAlignment="1">
      <alignment horizontal="center"/>
    </xf>
    <xf numFmtId="0" fontId="0" fillId="0" borderId="0" xfId="0" applyFill="1"/>
    <xf numFmtId="1" fontId="0" fillId="0" borderId="0" xfId="0" applyNumberFormat="1" applyFill="1"/>
    <xf numFmtId="3" fontId="0" fillId="0" borderId="0" xfId="0" applyNumberFormat="1" applyFill="1"/>
    <xf numFmtId="165" fontId="0" fillId="0" borderId="0" xfId="0" applyNumberFormat="1" applyFill="1"/>
    <xf numFmtId="0" fontId="2" fillId="0" borderId="0" xfId="0" applyFont="1" applyFill="1" applyAlignment="1">
      <alignment horizontal="right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workbookViewId="0">
      <selection activeCell="K31" sqref="K31"/>
    </sheetView>
  </sheetViews>
  <sheetFormatPr defaultRowHeight="15" x14ac:dyDescent="0.25"/>
  <cols>
    <col min="1" max="1" width="9.85546875" customWidth="1"/>
    <col min="2" max="2" width="20.28515625" customWidth="1"/>
    <col min="3" max="3" width="3.7109375" customWidth="1"/>
    <col min="4" max="4" width="13.7109375" customWidth="1"/>
    <col min="5" max="5" width="13.28515625" customWidth="1"/>
    <col min="6" max="6" width="4.28515625" customWidth="1"/>
    <col min="7" max="7" width="19" customWidth="1"/>
    <col min="8" max="8" width="3.5703125" customWidth="1"/>
    <col min="9" max="9" width="26.7109375" customWidth="1"/>
    <col min="10" max="10" width="20.140625" customWidth="1"/>
    <col min="11" max="11" width="11" customWidth="1"/>
  </cols>
  <sheetData>
    <row r="1" spans="1:11" x14ac:dyDescent="0.25">
      <c r="A1" s="1" t="s">
        <v>0</v>
      </c>
    </row>
    <row r="2" spans="1:11" x14ac:dyDescent="0.25">
      <c r="A2" s="2" t="s">
        <v>1</v>
      </c>
    </row>
    <row r="3" spans="1:11" x14ac:dyDescent="0.25">
      <c r="A3" s="2"/>
      <c r="B3" s="16"/>
      <c r="E3" s="4"/>
      <c r="H3" s="1"/>
      <c r="I3" s="1"/>
    </row>
    <row r="4" spans="1:11" x14ac:dyDescent="0.25">
      <c r="A4" s="2"/>
      <c r="B4" s="3"/>
      <c r="E4" s="4"/>
      <c r="G4" s="5" t="s">
        <v>2</v>
      </c>
      <c r="H4" s="1"/>
      <c r="I4" s="1"/>
    </row>
    <row r="5" spans="1:11" x14ac:dyDescent="0.25">
      <c r="B5" s="5" t="s">
        <v>3</v>
      </c>
      <c r="D5" s="5" t="s">
        <v>4</v>
      </c>
      <c r="E5" s="6" t="s">
        <v>4</v>
      </c>
      <c r="G5" s="5" t="s">
        <v>5</v>
      </c>
      <c r="H5" s="1"/>
      <c r="I5" s="5" t="s">
        <v>6</v>
      </c>
      <c r="J5" s="5" t="s">
        <v>7</v>
      </c>
      <c r="K5" s="6" t="s">
        <v>4</v>
      </c>
    </row>
    <row r="6" spans="1:11" x14ac:dyDescent="0.25">
      <c r="B6" s="5" t="s">
        <v>8</v>
      </c>
      <c r="D6" s="5" t="s">
        <v>9</v>
      </c>
      <c r="E6" s="6" t="s">
        <v>9</v>
      </c>
      <c r="G6" s="5" t="s">
        <v>10</v>
      </c>
      <c r="H6" s="1"/>
      <c r="I6" s="1" t="s">
        <v>11</v>
      </c>
      <c r="J6" s="5" t="s">
        <v>10</v>
      </c>
      <c r="K6" s="6" t="s">
        <v>12</v>
      </c>
    </row>
    <row r="7" spans="1:11" x14ac:dyDescent="0.25">
      <c r="B7" s="5" t="s">
        <v>13</v>
      </c>
      <c r="D7" s="5" t="s">
        <v>14</v>
      </c>
      <c r="E7" s="6" t="s">
        <v>15</v>
      </c>
      <c r="G7" s="5" t="s">
        <v>14</v>
      </c>
      <c r="H7" s="1"/>
      <c r="I7" s="5" t="s">
        <v>14</v>
      </c>
      <c r="J7" s="5" t="s">
        <v>16</v>
      </c>
      <c r="K7" s="6" t="s">
        <v>17</v>
      </c>
    </row>
    <row r="8" spans="1:11" x14ac:dyDescent="0.25">
      <c r="A8" s="7">
        <v>2015</v>
      </c>
      <c r="B8" s="17">
        <v>0</v>
      </c>
      <c r="C8" s="18"/>
      <c r="D8" s="19">
        <v>0</v>
      </c>
      <c r="E8" s="8">
        <v>0</v>
      </c>
      <c r="F8" s="20"/>
      <c r="G8" s="19">
        <v>7265.2999999999302</v>
      </c>
      <c r="H8" s="20"/>
      <c r="I8" s="19">
        <f>+G8-D8</f>
        <v>7265.2999999999302</v>
      </c>
      <c r="J8" s="9">
        <v>114.17299826722774</v>
      </c>
      <c r="K8" s="9">
        <f>+I8/J8</f>
        <v>63.634135130577235</v>
      </c>
    </row>
    <row r="9" spans="1:11" x14ac:dyDescent="0.25">
      <c r="A9" s="7">
        <v>2016</v>
      </c>
      <c r="B9" s="17">
        <v>0</v>
      </c>
      <c r="C9" s="18"/>
      <c r="D9" s="19">
        <v>0</v>
      </c>
      <c r="E9" s="8">
        <v>0</v>
      </c>
      <c r="F9" s="20"/>
      <c r="G9" s="19">
        <v>15030</v>
      </c>
      <c r="H9" s="20"/>
      <c r="I9" s="19">
        <f t="shared" ref="I9:I32" si="0">+G9-D9</f>
        <v>15030</v>
      </c>
      <c r="J9" s="9">
        <v>251.88973028517648</v>
      </c>
      <c r="K9" s="9">
        <f t="shared" ref="K9:K32" si="1">+I9/J9</f>
        <v>59.6689669840204</v>
      </c>
    </row>
    <row r="10" spans="1:11" x14ac:dyDescent="0.25">
      <c r="A10" s="7">
        <v>2017</v>
      </c>
      <c r="B10" s="17">
        <v>0</v>
      </c>
      <c r="C10" s="18"/>
      <c r="D10" s="19">
        <v>0</v>
      </c>
      <c r="E10" s="8">
        <v>0</v>
      </c>
      <c r="F10" s="20"/>
      <c r="G10" s="19">
        <v>22808.300000000047</v>
      </c>
      <c r="H10" s="20"/>
      <c r="I10" s="19">
        <f t="shared" si="0"/>
        <v>22808.300000000047</v>
      </c>
      <c r="J10" s="9">
        <v>390.71992942201905</v>
      </c>
      <c r="K10" s="9">
        <f t="shared" si="1"/>
        <v>58.375061732171481</v>
      </c>
    </row>
    <row r="11" spans="1:11" x14ac:dyDescent="0.25">
      <c r="A11" s="7">
        <v>2018</v>
      </c>
      <c r="B11" s="17">
        <v>0</v>
      </c>
      <c r="C11" s="18"/>
      <c r="D11" s="19">
        <v>0</v>
      </c>
      <c r="E11" s="8">
        <v>0</v>
      </c>
      <c r="F11" s="20"/>
      <c r="G11" s="19">
        <v>28005.100000000093</v>
      </c>
      <c r="H11" s="20"/>
      <c r="I11" s="19">
        <f t="shared" si="0"/>
        <v>28005.100000000093</v>
      </c>
      <c r="J11" s="9">
        <v>509.89276078754483</v>
      </c>
      <c r="K11" s="9">
        <f t="shared" si="1"/>
        <v>54.923509713582455</v>
      </c>
    </row>
    <row r="12" spans="1:11" x14ac:dyDescent="0.25">
      <c r="A12" s="7">
        <v>2019</v>
      </c>
      <c r="B12" s="17">
        <v>15</v>
      </c>
      <c r="C12" s="18"/>
      <c r="D12" s="19">
        <v>6265.8315767349304</v>
      </c>
      <c r="E12" s="10">
        <f>+D12/B12</f>
        <v>417.72210511566203</v>
      </c>
      <c r="F12" s="21"/>
      <c r="G12" s="19">
        <v>42116.099999999977</v>
      </c>
      <c r="H12" s="20"/>
      <c r="I12" s="19">
        <f t="shared" si="0"/>
        <v>35850.26842326505</v>
      </c>
      <c r="J12" s="9">
        <v>627.41564779311921</v>
      </c>
      <c r="K12" s="9">
        <f t="shared" si="1"/>
        <v>57.139582905471514</v>
      </c>
    </row>
    <row r="13" spans="1:11" x14ac:dyDescent="0.25">
      <c r="A13" s="7">
        <v>2020</v>
      </c>
      <c r="B13" s="17">
        <v>64.400000000000006</v>
      </c>
      <c r="C13" s="18"/>
      <c r="D13" s="19">
        <v>12606.790078846334</v>
      </c>
      <c r="E13" s="10">
        <f t="shared" ref="E13:E32" si="2">+D13/B13</f>
        <v>195.7576099199741</v>
      </c>
      <c r="F13" s="21"/>
      <c r="G13" s="19">
        <v>56649.79999999993</v>
      </c>
      <c r="H13" s="20"/>
      <c r="I13" s="19">
        <f t="shared" si="0"/>
        <v>44043.0099211536</v>
      </c>
      <c r="J13" s="9">
        <v>738.67606904752574</v>
      </c>
      <c r="K13" s="9">
        <f t="shared" si="1"/>
        <v>59.624254482677593</v>
      </c>
    </row>
    <row r="14" spans="1:11" x14ac:dyDescent="0.25">
      <c r="A14" s="7">
        <v>2021</v>
      </c>
      <c r="B14" s="17">
        <v>64.400000000000006</v>
      </c>
      <c r="C14" s="18"/>
      <c r="D14" s="19">
        <v>11497.130672203937</v>
      </c>
      <c r="E14" s="10">
        <f t="shared" si="2"/>
        <v>178.52687379198659</v>
      </c>
      <c r="F14" s="21"/>
      <c r="G14" s="19">
        <v>64089.400000000023</v>
      </c>
      <c r="H14" s="20"/>
      <c r="I14" s="19">
        <f t="shared" si="0"/>
        <v>52592.269327796086</v>
      </c>
      <c r="J14" s="9">
        <v>846.73606311098592</v>
      </c>
      <c r="K14" s="9">
        <f t="shared" si="1"/>
        <v>62.111762589356672</v>
      </c>
    </row>
    <row r="15" spans="1:11" x14ac:dyDescent="0.25">
      <c r="A15" s="7">
        <v>2022</v>
      </c>
      <c r="B15" s="17">
        <v>164.4</v>
      </c>
      <c r="C15" s="18"/>
      <c r="D15" s="19">
        <v>31314.276086138918</v>
      </c>
      <c r="E15" s="10">
        <f t="shared" si="2"/>
        <v>190.47613191082067</v>
      </c>
      <c r="F15" s="21"/>
      <c r="G15" s="19">
        <v>111892.10000000009</v>
      </c>
      <c r="H15" s="20"/>
      <c r="I15" s="19">
        <f t="shared" si="0"/>
        <v>80577.823913861183</v>
      </c>
      <c r="J15" s="9">
        <v>961.95476583745949</v>
      </c>
      <c r="K15" s="9">
        <f t="shared" si="1"/>
        <v>83.764670414322097</v>
      </c>
    </row>
    <row r="16" spans="1:11" x14ac:dyDescent="0.25">
      <c r="A16" s="7">
        <v>2023</v>
      </c>
      <c r="B16" s="17">
        <v>179.4</v>
      </c>
      <c r="C16" s="18"/>
      <c r="D16" s="19">
        <v>37111.31240699772</v>
      </c>
      <c r="E16" s="10">
        <f t="shared" si="2"/>
        <v>206.86350282607424</v>
      </c>
      <c r="F16" s="21"/>
      <c r="G16" s="19">
        <v>127590.79999999993</v>
      </c>
      <c r="H16" s="20"/>
      <c r="I16" s="19">
        <f t="shared" si="0"/>
        <v>90479.48759300221</v>
      </c>
      <c r="J16" s="9">
        <v>1070.5757341376193</v>
      </c>
      <c r="K16" s="9">
        <f t="shared" si="1"/>
        <v>84.514793963536022</v>
      </c>
    </row>
    <row r="17" spans="1:11" x14ac:dyDescent="0.25">
      <c r="A17" s="7">
        <v>2024</v>
      </c>
      <c r="B17" s="17">
        <v>179.4</v>
      </c>
      <c r="C17" s="18"/>
      <c r="D17" s="19">
        <v>35981.447804026997</v>
      </c>
      <c r="E17" s="10">
        <f t="shared" si="2"/>
        <v>200.56548385745259</v>
      </c>
      <c r="F17" s="21"/>
      <c r="G17" s="19">
        <v>137656.40000000002</v>
      </c>
      <c r="H17" s="20"/>
      <c r="I17" s="19">
        <f t="shared" si="0"/>
        <v>101674.95219597302</v>
      </c>
      <c r="J17" s="9">
        <v>1185.3100858958132</v>
      </c>
      <c r="K17" s="9">
        <f t="shared" si="1"/>
        <v>85.779201076426233</v>
      </c>
    </row>
    <row r="18" spans="1:11" x14ac:dyDescent="0.25">
      <c r="A18" s="7">
        <v>2025</v>
      </c>
      <c r="B18" s="17">
        <v>279.39999999999998</v>
      </c>
      <c r="C18" s="18"/>
      <c r="D18" s="19">
        <v>60116.640436972535</v>
      </c>
      <c r="E18" s="10">
        <f t="shared" si="2"/>
        <v>215.16335159975856</v>
      </c>
      <c r="F18" s="21"/>
      <c r="G18" s="19">
        <v>171749</v>
      </c>
      <c r="H18" s="20"/>
      <c r="I18" s="19">
        <f t="shared" si="0"/>
        <v>111632.35956302746</v>
      </c>
      <c r="J18" s="9">
        <v>1286.72609770708</v>
      </c>
      <c r="K18" s="9">
        <f t="shared" si="1"/>
        <v>86.756893920123389</v>
      </c>
    </row>
    <row r="19" spans="1:11" x14ac:dyDescent="0.25">
      <c r="A19" s="7">
        <v>2026</v>
      </c>
      <c r="B19" s="17">
        <v>279.39999999999998</v>
      </c>
      <c r="C19" s="18"/>
      <c r="D19" s="19">
        <v>56481.041781876949</v>
      </c>
      <c r="E19" s="10">
        <f t="shared" si="2"/>
        <v>202.15118747987458</v>
      </c>
      <c r="F19" s="21"/>
      <c r="G19" s="19">
        <v>180829.60000000009</v>
      </c>
      <c r="H19" s="20"/>
      <c r="I19" s="19">
        <f t="shared" si="0"/>
        <v>124348.55821812314</v>
      </c>
      <c r="J19" s="9">
        <v>1400.8861886105933</v>
      </c>
      <c r="K19" s="9">
        <f t="shared" si="1"/>
        <v>88.764211703345254</v>
      </c>
    </row>
    <row r="20" spans="1:11" x14ac:dyDescent="0.25">
      <c r="A20" s="7">
        <v>2027</v>
      </c>
      <c r="B20" s="17">
        <v>328.79999999999995</v>
      </c>
      <c r="C20" s="18"/>
      <c r="D20" s="19">
        <v>65224.994680935502</v>
      </c>
      <c r="E20" s="10">
        <f t="shared" si="2"/>
        <v>198.37285486902528</v>
      </c>
      <c r="F20" s="21"/>
      <c r="G20" s="19">
        <v>207855.90000000002</v>
      </c>
      <c r="H20" s="20"/>
      <c r="I20" s="19">
        <f t="shared" si="0"/>
        <v>142630.90531906451</v>
      </c>
      <c r="J20" s="9">
        <v>1539.280466010996</v>
      </c>
      <c r="K20" s="9">
        <f t="shared" si="1"/>
        <v>92.660764862876917</v>
      </c>
    </row>
    <row r="21" spans="1:11" x14ac:dyDescent="0.25">
      <c r="A21" s="7">
        <v>2028</v>
      </c>
      <c r="B21" s="17">
        <v>328.79999999999995</v>
      </c>
      <c r="C21" s="18"/>
      <c r="D21" s="19">
        <v>64017.651589935413</v>
      </c>
      <c r="E21" s="10">
        <f t="shared" si="2"/>
        <v>194.70088683070384</v>
      </c>
      <c r="F21" s="21"/>
      <c r="G21" s="19">
        <v>228862.79999999981</v>
      </c>
      <c r="H21" s="20"/>
      <c r="I21" s="19">
        <f t="shared" si="0"/>
        <v>164845.1484100644</v>
      </c>
      <c r="J21" s="9">
        <v>1674.2703060822241</v>
      </c>
      <c r="K21" s="9">
        <f t="shared" si="1"/>
        <v>98.457905997150732</v>
      </c>
    </row>
    <row r="22" spans="1:11" x14ac:dyDescent="0.25">
      <c r="A22" s="7">
        <v>2029</v>
      </c>
      <c r="B22" s="17">
        <v>328.79999999999995</v>
      </c>
      <c r="C22" s="18"/>
      <c r="D22" s="19">
        <v>64117.715604173238</v>
      </c>
      <c r="E22" s="10">
        <f t="shared" si="2"/>
        <v>195.00521777424953</v>
      </c>
      <c r="F22" s="21"/>
      <c r="G22" s="19">
        <v>250895.10000000009</v>
      </c>
      <c r="H22" s="20"/>
      <c r="I22" s="19">
        <f t="shared" si="0"/>
        <v>186777.38439582684</v>
      </c>
      <c r="J22" s="9">
        <v>1827.3476486062318</v>
      </c>
      <c r="K22" s="9">
        <f t="shared" si="1"/>
        <v>102.21228814248185</v>
      </c>
    </row>
    <row r="23" spans="1:11" x14ac:dyDescent="0.25">
      <c r="A23" s="7">
        <v>2030</v>
      </c>
      <c r="B23" s="17">
        <v>378.19999999999993</v>
      </c>
      <c r="C23" s="18"/>
      <c r="D23" s="19">
        <v>73158.199267226897</v>
      </c>
      <c r="E23" s="10">
        <f t="shared" si="2"/>
        <v>193.43786162672373</v>
      </c>
      <c r="F23" s="21"/>
      <c r="G23" s="19">
        <v>287935.29999999993</v>
      </c>
      <c r="H23" s="20"/>
      <c r="I23" s="19">
        <f t="shared" si="0"/>
        <v>214777.10073277302</v>
      </c>
      <c r="J23" s="9">
        <v>1986.2038675012991</v>
      </c>
      <c r="K23" s="9">
        <f t="shared" si="1"/>
        <v>108.13446909806329</v>
      </c>
    </row>
    <row r="24" spans="1:11" x14ac:dyDescent="0.25">
      <c r="A24" s="7">
        <v>2031</v>
      </c>
      <c r="B24" s="17">
        <v>378.19999999999993</v>
      </c>
      <c r="C24" s="18"/>
      <c r="D24" s="19">
        <v>71596.353151600211</v>
      </c>
      <c r="E24" s="10">
        <f t="shared" si="2"/>
        <v>189.30817861343263</v>
      </c>
      <c r="F24" s="21"/>
      <c r="G24" s="19">
        <v>313590.10000000009</v>
      </c>
      <c r="H24" s="20"/>
      <c r="I24" s="19">
        <f t="shared" si="0"/>
        <v>241993.74684839987</v>
      </c>
      <c r="J24" s="9">
        <v>2142.6354139626073</v>
      </c>
      <c r="K24" s="9">
        <f t="shared" si="1"/>
        <v>112.94210170868719</v>
      </c>
    </row>
    <row r="25" spans="1:11" x14ac:dyDescent="0.25">
      <c r="A25" s="7">
        <v>2032</v>
      </c>
      <c r="B25" s="17">
        <v>494.99999999999994</v>
      </c>
      <c r="C25" s="18"/>
      <c r="D25" s="19">
        <v>93014.22129056706</v>
      </c>
      <c r="E25" s="10">
        <f t="shared" si="2"/>
        <v>187.90751775872135</v>
      </c>
      <c r="F25" s="21"/>
      <c r="G25" s="19">
        <v>367928.80000000005</v>
      </c>
      <c r="H25" s="20"/>
      <c r="I25" s="19">
        <f t="shared" si="0"/>
        <v>274914.57870943297</v>
      </c>
      <c r="J25" s="9">
        <v>2296.0133795188212</v>
      </c>
      <c r="K25" s="9">
        <f t="shared" si="1"/>
        <v>119.73561703157287</v>
      </c>
    </row>
    <row r="26" spans="1:11" x14ac:dyDescent="0.25">
      <c r="A26" s="7">
        <v>2033</v>
      </c>
      <c r="B26" s="17">
        <v>595</v>
      </c>
      <c r="C26" s="18"/>
      <c r="D26" s="19">
        <v>114636.7044843138</v>
      </c>
      <c r="E26" s="10">
        <f t="shared" si="2"/>
        <v>192.66673022573747</v>
      </c>
      <c r="F26" s="21"/>
      <c r="G26" s="19">
        <v>389904.69999999995</v>
      </c>
      <c r="H26" s="20"/>
      <c r="I26" s="19">
        <f t="shared" si="0"/>
        <v>275267.99551568617</v>
      </c>
      <c r="J26" s="9">
        <v>2444.9930291232104</v>
      </c>
      <c r="K26" s="9">
        <f t="shared" si="1"/>
        <v>112.58436823208407</v>
      </c>
    </row>
    <row r="27" spans="1:11" x14ac:dyDescent="0.25">
      <c r="A27" s="7">
        <v>2034</v>
      </c>
      <c r="B27" s="17">
        <v>595</v>
      </c>
      <c r="C27" s="18"/>
      <c r="D27" s="19">
        <v>114242.43614156595</v>
      </c>
      <c r="E27" s="10">
        <f t="shared" si="2"/>
        <v>192.00409435557302</v>
      </c>
      <c r="F27" s="21"/>
      <c r="G27" s="19">
        <v>451459.79999999993</v>
      </c>
      <c r="H27" s="20"/>
      <c r="I27" s="19">
        <f t="shared" si="0"/>
        <v>337217.36385843396</v>
      </c>
      <c r="J27" s="9">
        <v>2590.3792090394873</v>
      </c>
      <c r="K27" s="9">
        <f t="shared" si="1"/>
        <v>130.18069427119676</v>
      </c>
    </row>
    <row r="28" spans="1:11" x14ac:dyDescent="0.25">
      <c r="A28" s="7">
        <v>2035</v>
      </c>
      <c r="B28" s="17">
        <v>690.6</v>
      </c>
      <c r="C28" s="18"/>
      <c r="D28" s="19">
        <v>135293.4842111585</v>
      </c>
      <c r="E28" s="10">
        <f t="shared" si="2"/>
        <v>195.90715929794163</v>
      </c>
      <c r="F28" s="21"/>
      <c r="G28" s="19">
        <v>524812</v>
      </c>
      <c r="H28" s="20"/>
      <c r="I28" s="19">
        <f t="shared" si="0"/>
        <v>389518.51578884153</v>
      </c>
      <c r="J28" s="9">
        <v>2729.0817200145648</v>
      </c>
      <c r="K28" s="9">
        <f t="shared" si="1"/>
        <v>142.72878416655209</v>
      </c>
    </row>
    <row r="29" spans="1:11" x14ac:dyDescent="0.25">
      <c r="A29" s="7">
        <v>2036</v>
      </c>
      <c r="B29" s="17">
        <v>690.6</v>
      </c>
      <c r="C29" s="18"/>
      <c r="D29" s="19">
        <v>132656.07959503445</v>
      </c>
      <c r="E29" s="10">
        <f t="shared" si="2"/>
        <v>192.08815464094184</v>
      </c>
      <c r="F29" s="21"/>
      <c r="G29" s="19">
        <v>561079.10000000009</v>
      </c>
      <c r="H29" s="20"/>
      <c r="I29" s="19">
        <f t="shared" si="0"/>
        <v>428423.02040496562</v>
      </c>
      <c r="J29" s="9">
        <v>2862.8737249765927</v>
      </c>
      <c r="K29" s="9">
        <f t="shared" si="1"/>
        <v>149.64789283832926</v>
      </c>
    </row>
    <row r="30" spans="1:11" x14ac:dyDescent="0.25">
      <c r="A30" s="7">
        <v>2037</v>
      </c>
      <c r="B30" s="17">
        <v>724.6</v>
      </c>
      <c r="C30" s="18"/>
      <c r="D30" s="19">
        <v>142166.13289867807</v>
      </c>
      <c r="E30" s="10">
        <f t="shared" si="2"/>
        <v>196.19946577239591</v>
      </c>
      <c r="F30" s="21"/>
      <c r="G30" s="19">
        <v>606056.80000000005</v>
      </c>
      <c r="H30" s="20"/>
      <c r="I30" s="19">
        <f t="shared" si="0"/>
        <v>463890.66710132197</v>
      </c>
      <c r="J30" s="9">
        <v>2984.732848783764</v>
      </c>
      <c r="K30" s="9">
        <f t="shared" si="1"/>
        <v>155.42116852781339</v>
      </c>
    </row>
    <row r="31" spans="1:11" x14ac:dyDescent="0.25">
      <c r="A31" s="7">
        <v>2038</v>
      </c>
      <c r="B31" s="17">
        <v>869.6</v>
      </c>
      <c r="C31" s="18"/>
      <c r="D31" s="19">
        <v>170972.10872680348</v>
      </c>
      <c r="E31" s="10">
        <f t="shared" si="2"/>
        <v>196.61006063339866</v>
      </c>
      <c r="F31" s="21"/>
      <c r="G31" s="19">
        <v>679186.90000000014</v>
      </c>
      <c r="H31" s="20"/>
      <c r="I31" s="19">
        <f t="shared" si="0"/>
        <v>508214.79127319669</v>
      </c>
      <c r="J31" s="9">
        <v>3110.4511376083337</v>
      </c>
      <c r="K31" s="9">
        <f t="shared" si="1"/>
        <v>163.38941484352318</v>
      </c>
    </row>
    <row r="32" spans="1:11" x14ac:dyDescent="0.25">
      <c r="A32" s="7">
        <v>2039</v>
      </c>
      <c r="B32" s="17">
        <v>769.6</v>
      </c>
      <c r="C32" s="18"/>
      <c r="D32" s="19">
        <v>133284.92876986862</v>
      </c>
      <c r="E32" s="10">
        <f t="shared" si="2"/>
        <v>173.18727750762554</v>
      </c>
      <c r="F32" s="21"/>
      <c r="G32" s="19">
        <v>677662.7</v>
      </c>
      <c r="H32" s="20"/>
      <c r="I32" s="19">
        <f t="shared" si="0"/>
        <v>544377.77123013139</v>
      </c>
      <c r="J32" s="9">
        <v>3227.173900553762</v>
      </c>
      <c r="K32" s="9">
        <f t="shared" si="1"/>
        <v>168.68560170764883</v>
      </c>
    </row>
    <row r="33" spans="1:11" x14ac:dyDescent="0.25">
      <c r="B33" s="20"/>
      <c r="C33" s="20"/>
      <c r="D33" s="20"/>
      <c r="E33" s="20"/>
      <c r="F33" s="20"/>
      <c r="G33" s="20"/>
      <c r="H33" s="20"/>
      <c r="I33" s="20"/>
      <c r="J33" s="20"/>
      <c r="K33" s="4"/>
    </row>
    <row r="34" spans="1:11" x14ac:dyDescent="0.25">
      <c r="A34" t="s">
        <v>18</v>
      </c>
      <c r="B34" s="22">
        <f>+NPV(6.49%, B9:B32)+B8</f>
        <v>2908.9243802312753</v>
      </c>
      <c r="C34" s="22"/>
      <c r="D34" s="22">
        <f>+NPV(6.49%, D9:D32)+D8</f>
        <v>568271.73223996616</v>
      </c>
      <c r="E34" s="23"/>
      <c r="F34" s="23"/>
      <c r="G34" s="22"/>
      <c r="H34" s="24"/>
      <c r="I34" s="22">
        <f>+NPV(6.49%, I9:I32)+I8</f>
        <v>1703049.6561604929</v>
      </c>
      <c r="J34" s="22">
        <f>+NPV(6.49%, J9:J32)+J8</f>
        <v>15926.054221551609</v>
      </c>
    </row>
    <row r="35" spans="1:11" x14ac:dyDescent="0.25">
      <c r="B35" s="11"/>
      <c r="C35" s="11"/>
      <c r="D35" s="11"/>
    </row>
    <row r="36" spans="1:11" x14ac:dyDescent="0.25">
      <c r="C36" s="12" t="s">
        <v>19</v>
      </c>
      <c r="D36" s="13">
        <f>+D34/B34</f>
        <v>195.35459089341657</v>
      </c>
      <c r="E36" s="14"/>
      <c r="I36" s="12" t="s">
        <v>20</v>
      </c>
      <c r="J36" s="15">
        <f>+I34/J34</f>
        <v>106.93481464202701</v>
      </c>
    </row>
  </sheetData>
  <pageMargins left="0.70866141732283505" right="0.70866141732283505" top="0.74803149606299202" bottom="0.74803149606299202" header="0.31496062992126" footer="0.31496062992126"/>
  <pageSetup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>Base DSM Avioded Enerhy and Capacity</IR_Description>
    <IR_Topic xmlns="d546d85e-e9b2-4775-9324-c7991557311d">3</IR_Topic>
    <IR_Received_Date xmlns="f934f4e6-f501-4b9a-b157-4f0c654b00ed" xsi:nil="true"/>
    <Status_ xmlns="d546d85e-e9b2-4775-9324-c7991557311d">15</Status_>
    <IR_Requestor xmlns="d546d85e-e9b2-4775-9324-c7991557311d">4</IR_Requestor>
    <IR_Filing_Date xmlns="f934f4e6-f501-4b9a-b157-4f0c654b00ed" xsi:nil="true"/>
    <IR_Sorting xmlns="f934f4e6-f501-4b9a-b157-4f0c654b00ed">&lt;select...&gt;</IR_Sorting>
    <IR_Writer xmlns="f934f4e6-f501-4b9a-b157-4f0c654b00ed">Milojevic, Mila</IR_Writer>
    <IR_Owner xmlns="f934f4e6-f501-4b9a-b157-4f0c654b00ed">Sampson, Mike</IR_Owner>
  </documentManagement>
</p:properties>
</file>

<file path=customXml/itemProps1.xml><?xml version="1.0" encoding="utf-8"?>
<ds:datastoreItem xmlns:ds="http://schemas.openxmlformats.org/officeDocument/2006/customXml" ds:itemID="{B63B06E6-2AA6-4191-BBB9-7205A1C2E81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323E710-177C-4063-823D-0CAD971B2E11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59B90330-2191-42D5-A70C-FFBB947751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AC589C1-E2F1-4144-9D8B-F065E20578A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B863CAB-FFE4-4A3B-9892-8FCCC5A71FB8}">
  <ds:schemaRefs>
    <ds:schemaRef ds:uri="http://purl.org/dc/elements/1.1/"/>
    <ds:schemaRef ds:uri="d546d85e-e9b2-4775-9324-c7991557311d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934f4e6-f501-4b9a-b157-4f0c654b00e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Base DSM Energy &amp; Capacity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MILOJEVIC, MILA</dc:creator>
  <cp:lastModifiedBy>MYATT, LANA</cp:lastModifiedBy>
  <cp:lastPrinted>2015-05-19T12:56:39Z</cp:lastPrinted>
  <dcterms:created xsi:type="dcterms:W3CDTF">2015-05-07T14:42:54Z</dcterms:created>
  <dcterms:modified xsi:type="dcterms:W3CDTF">2015-05-19T12:57:09Z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23300</vt:r8>
  </property>
</Properties>
</file>