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90" windowWidth="22695" windowHeight="7155"/>
  </bookViews>
  <sheets>
    <sheet name="Figure 3.8" sheetId="4" r:id="rId1"/>
    <sheet name="Sheet1" sheetId="1" r:id="rId2"/>
    <sheet name="Sheet2" sheetId="2" r:id="rId3"/>
    <sheet name="Sheet3" sheetId="3" r:id="rId4"/>
  </sheets>
  <definedNames>
    <definedName name="_xlnm.Print_Titles" localSheetId="0">'Figure 3.8'!$1:$4</definedName>
    <definedName name="test" localSheetId="0">#REF!</definedName>
    <definedName name="test">#REF!</definedName>
    <definedName name="test1" localSheetId="0">#REF!</definedName>
    <definedName name="test1">#REF!</definedName>
  </definedNames>
  <calcPr calcId="145621"/>
</workbook>
</file>

<file path=xl/calcChain.xml><?xml version="1.0" encoding="utf-8"?>
<calcChain xmlns="http://schemas.openxmlformats.org/spreadsheetml/2006/main">
  <c r="D118" i="4" l="1"/>
  <c r="F117" i="4"/>
  <c r="B117" i="4"/>
  <c r="D116" i="4"/>
  <c r="F115" i="4"/>
  <c r="B115" i="4"/>
  <c r="D114" i="4"/>
  <c r="F113" i="4"/>
  <c r="B113" i="4"/>
  <c r="D112" i="4"/>
  <c r="F111" i="4"/>
  <c r="B111" i="4"/>
  <c r="D110" i="4"/>
  <c r="F109" i="4"/>
  <c r="B109" i="4"/>
  <c r="D108" i="4"/>
  <c r="F107" i="4"/>
  <c r="B107" i="4"/>
  <c r="D106" i="4"/>
  <c r="F105" i="4"/>
  <c r="B105" i="4"/>
  <c r="D104" i="4"/>
  <c r="F103" i="4"/>
  <c r="B103" i="4"/>
  <c r="D102" i="4"/>
  <c r="F101" i="4"/>
  <c r="B101" i="4"/>
  <c r="D100" i="4"/>
  <c r="F99" i="4"/>
  <c r="B99" i="4"/>
  <c r="D98" i="4"/>
  <c r="F97" i="4"/>
  <c r="B97" i="4"/>
  <c r="D96" i="4"/>
  <c r="F95" i="4"/>
  <c r="B95" i="4"/>
  <c r="D94" i="4"/>
  <c r="G87" i="4"/>
  <c r="G118" i="4" s="1"/>
  <c r="F87" i="4"/>
  <c r="F118" i="4" s="1"/>
  <c r="E87" i="4"/>
  <c r="E118" i="4" s="1"/>
  <c r="D87" i="4"/>
  <c r="C87" i="4"/>
  <c r="C118" i="4" s="1"/>
  <c r="B87" i="4"/>
  <c r="B118" i="4" s="1"/>
  <c r="G86" i="4"/>
  <c r="G117" i="4" s="1"/>
  <c r="F86" i="4"/>
  <c r="E86" i="4"/>
  <c r="E117" i="4" s="1"/>
  <c r="D86" i="4"/>
  <c r="D117" i="4" s="1"/>
  <c r="C86" i="4"/>
  <c r="C117" i="4" s="1"/>
  <c r="B86" i="4"/>
  <c r="G85" i="4"/>
  <c r="G116" i="4" s="1"/>
  <c r="F85" i="4"/>
  <c r="F116" i="4" s="1"/>
  <c r="E85" i="4"/>
  <c r="E116" i="4" s="1"/>
  <c r="D85" i="4"/>
  <c r="C85" i="4"/>
  <c r="C116" i="4" s="1"/>
  <c r="B85" i="4"/>
  <c r="B116" i="4" s="1"/>
  <c r="G84" i="4"/>
  <c r="G115" i="4" s="1"/>
  <c r="F84" i="4"/>
  <c r="E84" i="4"/>
  <c r="E115" i="4" s="1"/>
  <c r="D84" i="4"/>
  <c r="D115" i="4" s="1"/>
  <c r="C84" i="4"/>
  <c r="C115" i="4" s="1"/>
  <c r="B84" i="4"/>
  <c r="G83" i="4"/>
  <c r="G114" i="4" s="1"/>
  <c r="F83" i="4"/>
  <c r="F114" i="4" s="1"/>
  <c r="E83" i="4"/>
  <c r="E114" i="4" s="1"/>
  <c r="D83" i="4"/>
  <c r="C83" i="4"/>
  <c r="C114" i="4" s="1"/>
  <c r="B83" i="4"/>
  <c r="B114" i="4" s="1"/>
  <c r="G82" i="4"/>
  <c r="G113" i="4" s="1"/>
  <c r="F82" i="4"/>
  <c r="E82" i="4"/>
  <c r="E113" i="4" s="1"/>
  <c r="D82" i="4"/>
  <c r="D113" i="4" s="1"/>
  <c r="C82" i="4"/>
  <c r="C113" i="4" s="1"/>
  <c r="B82" i="4"/>
  <c r="G81" i="4"/>
  <c r="G112" i="4" s="1"/>
  <c r="F81" i="4"/>
  <c r="F112" i="4" s="1"/>
  <c r="E81" i="4"/>
  <c r="E112" i="4" s="1"/>
  <c r="D81" i="4"/>
  <c r="C81" i="4"/>
  <c r="C112" i="4" s="1"/>
  <c r="B81" i="4"/>
  <c r="B112" i="4" s="1"/>
  <c r="G80" i="4"/>
  <c r="G111" i="4" s="1"/>
  <c r="F80" i="4"/>
  <c r="E80" i="4"/>
  <c r="E111" i="4" s="1"/>
  <c r="D80" i="4"/>
  <c r="D111" i="4" s="1"/>
  <c r="C80" i="4"/>
  <c r="C111" i="4" s="1"/>
  <c r="B80" i="4"/>
  <c r="G79" i="4"/>
  <c r="G110" i="4" s="1"/>
  <c r="F79" i="4"/>
  <c r="F110" i="4" s="1"/>
  <c r="E79" i="4"/>
  <c r="E110" i="4" s="1"/>
  <c r="D79" i="4"/>
  <c r="C79" i="4"/>
  <c r="C110" i="4" s="1"/>
  <c r="B79" i="4"/>
  <c r="B110" i="4" s="1"/>
  <c r="G78" i="4"/>
  <c r="G109" i="4" s="1"/>
  <c r="F78" i="4"/>
  <c r="E78" i="4"/>
  <c r="E109" i="4" s="1"/>
  <c r="D78" i="4"/>
  <c r="D109" i="4" s="1"/>
  <c r="C78" i="4"/>
  <c r="C109" i="4" s="1"/>
  <c r="B78" i="4"/>
  <c r="G77" i="4"/>
  <c r="G108" i="4" s="1"/>
  <c r="F77" i="4"/>
  <c r="F108" i="4" s="1"/>
  <c r="E77" i="4"/>
  <c r="E108" i="4" s="1"/>
  <c r="D77" i="4"/>
  <c r="C77" i="4"/>
  <c r="C108" i="4" s="1"/>
  <c r="B77" i="4"/>
  <c r="B108" i="4" s="1"/>
  <c r="G76" i="4"/>
  <c r="G107" i="4" s="1"/>
  <c r="F76" i="4"/>
  <c r="E76" i="4"/>
  <c r="E107" i="4" s="1"/>
  <c r="D76" i="4"/>
  <c r="D107" i="4" s="1"/>
  <c r="C76" i="4"/>
  <c r="C107" i="4" s="1"/>
  <c r="B76" i="4"/>
  <c r="G75" i="4"/>
  <c r="G106" i="4" s="1"/>
  <c r="F75" i="4"/>
  <c r="F106" i="4" s="1"/>
  <c r="E75" i="4"/>
  <c r="E106" i="4" s="1"/>
  <c r="D75" i="4"/>
  <c r="C75" i="4"/>
  <c r="C106" i="4" s="1"/>
  <c r="B75" i="4"/>
  <c r="B106" i="4" s="1"/>
  <c r="G74" i="4"/>
  <c r="G105" i="4" s="1"/>
  <c r="F74" i="4"/>
  <c r="E74" i="4"/>
  <c r="E105" i="4" s="1"/>
  <c r="D74" i="4"/>
  <c r="D105" i="4" s="1"/>
  <c r="C74" i="4"/>
  <c r="C105" i="4" s="1"/>
  <c r="B74" i="4"/>
  <c r="G73" i="4"/>
  <c r="G104" i="4" s="1"/>
  <c r="F73" i="4"/>
  <c r="F104" i="4" s="1"/>
  <c r="E73" i="4"/>
  <c r="E104" i="4" s="1"/>
  <c r="D73" i="4"/>
  <c r="C73" i="4"/>
  <c r="C104" i="4" s="1"/>
  <c r="B73" i="4"/>
  <c r="B104" i="4" s="1"/>
  <c r="G72" i="4"/>
  <c r="G103" i="4" s="1"/>
  <c r="F72" i="4"/>
  <c r="E72" i="4"/>
  <c r="E103" i="4" s="1"/>
  <c r="D72" i="4"/>
  <c r="D103" i="4" s="1"/>
  <c r="C72" i="4"/>
  <c r="C103" i="4" s="1"/>
  <c r="B72" i="4"/>
  <c r="G71" i="4"/>
  <c r="G102" i="4" s="1"/>
  <c r="F71" i="4"/>
  <c r="F102" i="4" s="1"/>
  <c r="E71" i="4"/>
  <c r="E102" i="4" s="1"/>
  <c r="D71" i="4"/>
  <c r="C71" i="4"/>
  <c r="C102" i="4" s="1"/>
  <c r="B71" i="4"/>
  <c r="B102" i="4" s="1"/>
  <c r="G70" i="4"/>
  <c r="G101" i="4" s="1"/>
  <c r="F70" i="4"/>
  <c r="E70" i="4"/>
  <c r="E101" i="4" s="1"/>
  <c r="D70" i="4"/>
  <c r="D101" i="4" s="1"/>
  <c r="C70" i="4"/>
  <c r="C101" i="4" s="1"/>
  <c r="B70" i="4"/>
  <c r="G69" i="4"/>
  <c r="G100" i="4" s="1"/>
  <c r="F69" i="4"/>
  <c r="F100" i="4" s="1"/>
  <c r="E69" i="4"/>
  <c r="E100" i="4" s="1"/>
  <c r="D69" i="4"/>
  <c r="C69" i="4"/>
  <c r="C100" i="4" s="1"/>
  <c r="B69" i="4"/>
  <c r="B100" i="4" s="1"/>
  <c r="G68" i="4"/>
  <c r="G99" i="4" s="1"/>
  <c r="F68" i="4"/>
  <c r="E68" i="4"/>
  <c r="E99" i="4" s="1"/>
  <c r="D68" i="4"/>
  <c r="D99" i="4" s="1"/>
  <c r="C68" i="4"/>
  <c r="C99" i="4" s="1"/>
  <c r="B68" i="4"/>
  <c r="G67" i="4"/>
  <c r="G98" i="4" s="1"/>
  <c r="F67" i="4"/>
  <c r="F98" i="4" s="1"/>
  <c r="E67" i="4"/>
  <c r="E98" i="4" s="1"/>
  <c r="D67" i="4"/>
  <c r="C67" i="4"/>
  <c r="C98" i="4" s="1"/>
  <c r="B67" i="4"/>
  <c r="B98" i="4" s="1"/>
  <c r="G66" i="4"/>
  <c r="G97" i="4" s="1"/>
  <c r="F66" i="4"/>
  <c r="E66" i="4"/>
  <c r="E97" i="4" s="1"/>
  <c r="D66" i="4"/>
  <c r="D97" i="4" s="1"/>
  <c r="C66" i="4"/>
  <c r="C97" i="4" s="1"/>
  <c r="B66" i="4"/>
  <c r="G65" i="4"/>
  <c r="G96" i="4" s="1"/>
  <c r="F65" i="4"/>
  <c r="F96" i="4" s="1"/>
  <c r="E65" i="4"/>
  <c r="E96" i="4" s="1"/>
  <c r="D65" i="4"/>
  <c r="C65" i="4"/>
  <c r="C96" i="4" s="1"/>
  <c r="B65" i="4"/>
  <c r="B96" i="4" s="1"/>
  <c r="G64" i="4"/>
  <c r="G95" i="4" s="1"/>
  <c r="F64" i="4"/>
  <c r="E64" i="4"/>
  <c r="E95" i="4" s="1"/>
  <c r="D64" i="4"/>
  <c r="D95" i="4" s="1"/>
  <c r="C64" i="4"/>
  <c r="C95" i="4" s="1"/>
  <c r="B64" i="4"/>
  <c r="G63" i="4"/>
  <c r="G94" i="4" s="1"/>
  <c r="F63" i="4"/>
  <c r="F94" i="4" s="1"/>
  <c r="E63" i="4"/>
  <c r="E94" i="4" s="1"/>
  <c r="D63" i="4"/>
  <c r="C63" i="4"/>
  <c r="C94" i="4" s="1"/>
  <c r="B63" i="4"/>
  <c r="B94" i="4" s="1"/>
  <c r="D62" i="4"/>
  <c r="C62" i="4"/>
  <c r="B62" i="4"/>
  <c r="G32" i="4"/>
  <c r="F32" i="4"/>
  <c r="E32" i="4"/>
  <c r="D32" i="4"/>
  <c r="C32" i="4"/>
  <c r="B32" i="4"/>
</calcChain>
</file>

<file path=xl/sharedStrings.xml><?xml version="1.0" encoding="utf-8"?>
<sst xmlns="http://schemas.openxmlformats.org/spreadsheetml/2006/main" count="27" uniqueCount="23">
  <si>
    <t>Derivation of Figure 3.8</t>
  </si>
  <si>
    <t>Partial Revenue Requirements:</t>
  </si>
  <si>
    <t>Fuel and Purchased Power, Thermal and Hydro O&amp;M, Capital for new resources in the plan, DSM program administrator costs, sustaining capital  (k$)</t>
  </si>
  <si>
    <t xml:space="preserve">Half Low </t>
  </si>
  <si>
    <t>Base</t>
  </si>
  <si>
    <t>CRP Mid/FGD</t>
  </si>
  <si>
    <t>CRP</t>
  </si>
  <si>
    <t>CRP1-1-FGD</t>
  </si>
  <si>
    <t>CRP2-1</t>
  </si>
  <si>
    <t>CRP2-17-FGD</t>
  </si>
  <si>
    <t>No DSM Plan</t>
  </si>
  <si>
    <t>(Synapse)</t>
  </si>
  <si>
    <t xml:space="preserve">Low DSM </t>
  </si>
  <si>
    <t>Figure 3.8</t>
  </si>
  <si>
    <t>Load (GWh)</t>
  </si>
  <si>
    <t>cents/kWh</t>
  </si>
  <si>
    <t>Percent Change Compared to CRP 2</t>
  </si>
  <si>
    <t>CRP1-1-FGD (Half-Low DSM)</t>
  </si>
  <si>
    <t>CRP2-1 (Base DSM)</t>
  </si>
  <si>
    <t>CRP2-17-FGD (Base DSM)</t>
  </si>
  <si>
    <t>No DSM (w FGD)</t>
  </si>
  <si>
    <t>CRP Mid/FGD (Synapse)</t>
  </si>
  <si>
    <t>Low DSM (w FGD)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</si>
</sst>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409]d\-mmm;@"/>
    <numFmt numFmtId="167" formatCode="_(&quot;$&quot;\ #,##0.00_);_(&quot;$&quot;\ \(#,##0.00\);_(&quot;$&quot;\ &quot;-&quot;??_);_(@_)"/>
    <numFmt numFmtId="168" formatCode="_(&quot;$&quot;\ #,##0_);_(&quot;$&quot;\ \(#,##0\);_(&quot;$&quot;\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color theme="1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</borders>
  <cellStyleXfs count="55">
    <xf numFmtId="0" fontId="0" fillId="0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6" fontId="7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7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8" fillId="0" borderId="0"/>
  </cellStyleXfs>
  <cellXfs count="3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1" fillId="0" borderId="0" xfId="1"/>
    <xf numFmtId="0" fontId="4" fillId="0" borderId="0" xfId="2" applyFont="1" applyFill="1" applyAlignment="1">
      <alignment horizontal="center" vertical="center" wrapText="1"/>
    </xf>
    <xf numFmtId="0" fontId="2" fillId="0" borderId="0" xfId="1" applyFont="1" applyFill="1" applyAlignment="1">
      <alignment horizontal="left" vertic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1" fillId="0" borderId="0" xfId="1" applyFont="1"/>
    <xf numFmtId="0" fontId="5" fillId="0" borderId="0" xfId="2" applyFont="1"/>
    <xf numFmtId="164" fontId="1" fillId="0" borderId="0" xfId="1" applyNumberFormat="1" applyFont="1"/>
    <xf numFmtId="164" fontId="1" fillId="0" borderId="0" xfId="1" applyNumberFormat="1" applyFont="1" applyFill="1"/>
    <xf numFmtId="164" fontId="1" fillId="0" borderId="0" xfId="1" applyNumberFormat="1"/>
    <xf numFmtId="164" fontId="1" fillId="0" borderId="0" xfId="1" applyNumberFormat="1" applyFill="1"/>
    <xf numFmtId="6" fontId="1" fillId="0" borderId="0" xfId="1" applyNumberFormat="1"/>
    <xf numFmtId="6" fontId="1" fillId="0" borderId="0" xfId="1" applyNumberFormat="1" applyFill="1"/>
    <xf numFmtId="0" fontId="1" fillId="0" borderId="0" xfId="1" applyFill="1"/>
    <xf numFmtId="3" fontId="1" fillId="0" borderId="0" xfId="1" applyNumberFormat="1"/>
    <xf numFmtId="3" fontId="1" fillId="0" borderId="0" xfId="1" applyNumberFormat="1" applyFill="1"/>
    <xf numFmtId="0" fontId="2" fillId="0" borderId="0" xfId="1" applyFont="1" applyAlignment="1">
      <alignment horizontal="right"/>
    </xf>
    <xf numFmtId="0" fontId="2" fillId="0" borderId="0" xfId="1" applyFont="1" applyFill="1" applyAlignment="1">
      <alignment horizontal="right"/>
    </xf>
    <xf numFmtId="2" fontId="1" fillId="0" borderId="0" xfId="1" applyNumberFormat="1"/>
    <xf numFmtId="2" fontId="1" fillId="0" borderId="0" xfId="1" applyNumberFormat="1" applyFill="1"/>
    <xf numFmtId="0" fontId="2" fillId="0" borderId="0" xfId="1" applyFont="1" applyAlignment="1">
      <alignment horizontal="right" wrapText="1"/>
    </xf>
    <xf numFmtId="0" fontId="2" fillId="0" borderId="0" xfId="1" applyFont="1" applyFill="1" applyAlignment="1">
      <alignment horizontal="right" wrapText="1"/>
    </xf>
    <xf numFmtId="165" fontId="0" fillId="0" borderId="0" xfId="4" applyNumberFormat="1" applyFont="1"/>
    <xf numFmtId="165" fontId="0" fillId="0" borderId="0" xfId="4" applyNumberFormat="1" applyFont="1" applyFill="1"/>
    <xf numFmtId="165" fontId="1" fillId="0" borderId="0" xfId="1" applyNumberFormat="1"/>
    <xf numFmtId="164" fontId="6" fillId="0" borderId="0" xfId="1" applyNumberFormat="1" applyFont="1"/>
    <xf numFmtId="164" fontId="6" fillId="0" borderId="0" xfId="1" applyNumberFormat="1" applyFont="1" applyFill="1"/>
  </cellXfs>
  <cellStyles count="55">
    <cellStyle name="]_x000d__x000a_Zoomed=1_x000d__x000a_Row=0_x000d__x000a_Column=0_x000d__x000a_Height=0_x000d__x000a_Width=0_x000d__x000a_FontName=FoxFont_x000d__x000a_FontStyle=0_x000d__x000a_FontSize=9_x000d__x000a_PrtFontName=FoxPrin" xfId="5"/>
    <cellStyle name="Comma 2" xfId="6"/>
    <cellStyle name="Comma 3" xfId="7"/>
    <cellStyle name="Comma 3 2" xfId="8"/>
    <cellStyle name="Comma 3 3" xfId="9"/>
    <cellStyle name="Comma 4" xfId="10"/>
    <cellStyle name="Currency 2" xfId="11"/>
    <cellStyle name="Currency 2 2" xfId="12"/>
    <cellStyle name="Currency 3" xfId="13"/>
    <cellStyle name="Currency 3 2" xfId="14"/>
    <cellStyle name="Currency 4" xfId="15"/>
    <cellStyle name="Normal" xfId="0" builtinId="0"/>
    <cellStyle name="Normal 10" xfId="3"/>
    <cellStyle name="Normal 10 2" xfId="16"/>
    <cellStyle name="Normal 11" xfId="1"/>
    <cellStyle name="Normal 12" xfId="17"/>
    <cellStyle name="Normal 13" xfId="18"/>
    <cellStyle name="Normal 14" xfId="19"/>
    <cellStyle name="Normal 15" xfId="20"/>
    <cellStyle name="Normal 16" xfId="21"/>
    <cellStyle name="Normal 2" xfId="22"/>
    <cellStyle name="Normal 2 2" xfId="23"/>
    <cellStyle name="Normal 3" xfId="24"/>
    <cellStyle name="Normal 3 2" xfId="25"/>
    <cellStyle name="Normal 3 2 2" xfId="26"/>
    <cellStyle name="Normal 3 2 2 2" xfId="27"/>
    <cellStyle name="Normal 3 2 3" xfId="28"/>
    <cellStyle name="Normal 3 3" xfId="29"/>
    <cellStyle name="Normal 3 3 2" xfId="30"/>
    <cellStyle name="Normal 3 3 2 2" xfId="31"/>
    <cellStyle name="Normal 3 3 3" xfId="32"/>
    <cellStyle name="Normal 4" xfId="2"/>
    <cellStyle name="Normal 5" xfId="33"/>
    <cellStyle name="Normal 5 2" xfId="34"/>
    <cellStyle name="Normal 5 2 2" xfId="35"/>
    <cellStyle name="Normal 5 3" xfId="36"/>
    <cellStyle name="Normal 6" xfId="37"/>
    <cellStyle name="Normal 6 2" xfId="38"/>
    <cellStyle name="Normal 6 2 2" xfId="39"/>
    <cellStyle name="Normal 6 3" xfId="40"/>
    <cellStyle name="Normal 7" xfId="41"/>
    <cellStyle name="Normal 7 2" xfId="42"/>
    <cellStyle name="Normal 7 2 2" xfId="43"/>
    <cellStyle name="Normal 7 3" xfId="44"/>
    <cellStyle name="Normal 76" xfId="45"/>
    <cellStyle name="Normal 8" xfId="46"/>
    <cellStyle name="Normal 9" xfId="47"/>
    <cellStyle name="Percent 2" xfId="48"/>
    <cellStyle name="Percent 3" xfId="49"/>
    <cellStyle name="Percent 3 2" xfId="50"/>
    <cellStyle name="Percent 3 3" xfId="51"/>
    <cellStyle name="Percent 4" xfId="52"/>
    <cellStyle name="Percent 4 2" xfId="53"/>
    <cellStyle name="Percent 5" xfId="4"/>
    <cellStyle name="Style 1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 b="1" i="0" baseline="0">
                <a:effectLst/>
              </a:rPr>
              <a:t>Annual Percent Difference in Partial Revenue Requirements Compared to CRP 2</a:t>
            </a:r>
            <a:endParaRPr lang="en-US" sz="1600">
              <a:effectLst/>
            </a:endParaRPr>
          </a:p>
        </c:rich>
      </c:tx>
      <c:layout>
        <c:manualLayout>
          <c:xMode val="edge"/>
          <c:yMode val="edge"/>
          <c:x val="7.9061161501313718E-2"/>
          <c:y val="1.70664956828072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5540211637906834E-2"/>
          <c:y val="9.4163086659568795E-2"/>
          <c:w val="0.72257886490424439"/>
          <c:h val="0.89008833146449906"/>
        </c:manualLayout>
      </c:layout>
      <c:lineChart>
        <c:grouping val="standard"/>
        <c:varyColors val="0"/>
        <c:ser>
          <c:idx val="0"/>
          <c:order val="0"/>
          <c:tx>
            <c:strRef>
              <c:f>'Figure 3.8'!$B$93</c:f>
              <c:strCache>
                <c:ptCount val="1"/>
                <c:pt idx="0">
                  <c:v>CRP1-1-FGD (Half-Low DSM)</c:v>
                </c:pt>
              </c:strCache>
            </c:strRef>
          </c:tx>
          <c:cat>
            <c:numRef>
              <c:f>'Figure 3.8'!$A$94:$A$118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3.8'!$B$94:$B$118</c:f>
              <c:numCache>
                <c:formatCode>0.0%</c:formatCode>
                <c:ptCount val="25"/>
                <c:pt idx="0">
                  <c:v>-3.8776705906448446E-2</c:v>
                </c:pt>
                <c:pt idx="1">
                  <c:v>-3.9167316103813611E-2</c:v>
                </c:pt>
                <c:pt idx="2">
                  <c:v>-3.9337373018427615E-2</c:v>
                </c:pt>
                <c:pt idx="3">
                  <c:v>-4.4241322805457881E-2</c:v>
                </c:pt>
                <c:pt idx="4">
                  <c:v>-4.3081390408993843E-2</c:v>
                </c:pt>
                <c:pt idx="5">
                  <c:v>-5.3986544078410609E-2</c:v>
                </c:pt>
                <c:pt idx="6">
                  <c:v>-4.7100358605912059E-2</c:v>
                </c:pt>
                <c:pt idx="7">
                  <c:v>-4.2364257019833644E-2</c:v>
                </c:pt>
                <c:pt idx="8">
                  <c:v>1.2444691609730048E-2</c:v>
                </c:pt>
                <c:pt idx="9">
                  <c:v>1.2315879487952871E-2</c:v>
                </c:pt>
                <c:pt idx="10">
                  <c:v>2.4791495856882131E-2</c:v>
                </c:pt>
                <c:pt idx="11">
                  <c:v>3.2544540382262954E-2</c:v>
                </c:pt>
                <c:pt idx="12">
                  <c:v>2.7373820996334147E-2</c:v>
                </c:pt>
                <c:pt idx="13">
                  <c:v>2.6104297894583496E-2</c:v>
                </c:pt>
                <c:pt idx="14">
                  <c:v>2.937366511204851E-2</c:v>
                </c:pt>
                <c:pt idx="15">
                  <c:v>1.6248348837584584E-2</c:v>
                </c:pt>
                <c:pt idx="16">
                  <c:v>2.8921038784650369E-2</c:v>
                </c:pt>
                <c:pt idx="17">
                  <c:v>4.4990067457451995E-2</c:v>
                </c:pt>
                <c:pt idx="18">
                  <c:v>5.0038284682273261E-2</c:v>
                </c:pt>
                <c:pt idx="19">
                  <c:v>5.4012750903068701E-2</c:v>
                </c:pt>
                <c:pt idx="20">
                  <c:v>7.5156637403062401E-2</c:v>
                </c:pt>
                <c:pt idx="21">
                  <c:v>8.2457802827076251E-2</c:v>
                </c:pt>
                <c:pt idx="22">
                  <c:v>8.8975484583453307E-2</c:v>
                </c:pt>
                <c:pt idx="23">
                  <c:v>0.11131214589817821</c:v>
                </c:pt>
                <c:pt idx="24">
                  <c:v>0.1100707461862942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3.8'!$D$93</c:f>
              <c:strCache>
                <c:ptCount val="1"/>
                <c:pt idx="0">
                  <c:v>CRP2-17-FGD (Base DSM)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numRef>
              <c:f>'Figure 3.8'!$A$94:$A$118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3.8'!$D$94:$D$118</c:f>
              <c:numCache>
                <c:formatCode>0.0%</c:formatCode>
                <c:ptCount val="25"/>
                <c:pt idx="0">
                  <c:v>-8.0413767011392131E-6</c:v>
                </c:pt>
                <c:pt idx="1">
                  <c:v>-6.717344904692752E-5</c:v>
                </c:pt>
                <c:pt idx="2">
                  <c:v>-1.7051246157659552E-4</c:v>
                </c:pt>
                <c:pt idx="3">
                  <c:v>-1.7394813329390895E-4</c:v>
                </c:pt>
                <c:pt idx="4">
                  <c:v>-2.0125326626336463E-4</c:v>
                </c:pt>
                <c:pt idx="5">
                  <c:v>-2.4699370539398854E-4</c:v>
                </c:pt>
                <c:pt idx="6">
                  <c:v>-2.7003014145195295E-4</c:v>
                </c:pt>
                <c:pt idx="7">
                  <c:v>-2.6117226515426362E-4</c:v>
                </c:pt>
                <c:pt idx="8">
                  <c:v>-2.5379165410861033E-4</c:v>
                </c:pt>
                <c:pt idx="9">
                  <c:v>-2.476263468867373E-4</c:v>
                </c:pt>
                <c:pt idx="10">
                  <c:v>1.2558920916963524E-2</c:v>
                </c:pt>
                <c:pt idx="11">
                  <c:v>3.6233170334424893E-3</c:v>
                </c:pt>
                <c:pt idx="12">
                  <c:v>1.224637734489513E-3</c:v>
                </c:pt>
                <c:pt idx="13">
                  <c:v>6.1903726073888709E-4</c:v>
                </c:pt>
                <c:pt idx="14">
                  <c:v>1.4733788779717062E-3</c:v>
                </c:pt>
                <c:pt idx="15">
                  <c:v>-1.0279954105004636E-2</c:v>
                </c:pt>
                <c:pt idx="16">
                  <c:v>-8.6000723665520459E-3</c:v>
                </c:pt>
                <c:pt idx="17">
                  <c:v>-4.7396764156873638E-3</c:v>
                </c:pt>
                <c:pt idx="18">
                  <c:v>-2.755587790767163E-3</c:v>
                </c:pt>
                <c:pt idx="19">
                  <c:v>-9.4101492707205768E-4</c:v>
                </c:pt>
                <c:pt idx="20">
                  <c:v>-1.7222211265959301E-2</c:v>
                </c:pt>
                <c:pt idx="21">
                  <c:v>-1.4620897244398119E-2</c:v>
                </c:pt>
                <c:pt idx="22">
                  <c:v>-1.164424431075917E-2</c:v>
                </c:pt>
                <c:pt idx="23">
                  <c:v>-8.8503176279708246E-3</c:v>
                </c:pt>
                <c:pt idx="24">
                  <c:v>1.0837225154960333E-2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'Figure 3.8'!$E$93</c:f>
              <c:strCache>
                <c:ptCount val="1"/>
                <c:pt idx="0">
                  <c:v>No DSM (w FGD)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B050"/>
                </a:solidFill>
              </a:ln>
            </c:spPr>
          </c:marker>
          <c:cat>
            <c:numRef>
              <c:f>'Figure 3.8'!$A$94:$A$118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3.8'!$E$94:$E$118</c:f>
              <c:numCache>
                <c:formatCode>0.0%</c:formatCode>
                <c:ptCount val="25"/>
                <c:pt idx="0">
                  <c:v>-7.3981592860451556E-2</c:v>
                </c:pt>
                <c:pt idx="1">
                  <c:v>-7.2840687868579265E-2</c:v>
                </c:pt>
                <c:pt idx="2">
                  <c:v>-7.1102554332554677E-2</c:v>
                </c:pt>
                <c:pt idx="3">
                  <c:v>-7.2977316653639199E-2</c:v>
                </c:pt>
                <c:pt idx="4">
                  <c:v>-7.0798590313329773E-2</c:v>
                </c:pt>
                <c:pt idx="5">
                  <c:v>-7.4906572533963933E-2</c:v>
                </c:pt>
                <c:pt idx="6">
                  <c:v>-7.0691852828455623E-2</c:v>
                </c:pt>
                <c:pt idx="7">
                  <c:v>-2.4088974742017415E-2</c:v>
                </c:pt>
                <c:pt idx="8">
                  <c:v>-1.5115046104897251E-2</c:v>
                </c:pt>
                <c:pt idx="9">
                  <c:v>-1.4826342850150684E-2</c:v>
                </c:pt>
                <c:pt idx="10">
                  <c:v>2.0995895794341055E-2</c:v>
                </c:pt>
                <c:pt idx="11">
                  <c:v>6.7644916218607756E-3</c:v>
                </c:pt>
                <c:pt idx="12">
                  <c:v>1.4939656792916518E-2</c:v>
                </c:pt>
                <c:pt idx="13">
                  <c:v>1.3669662779590053E-2</c:v>
                </c:pt>
                <c:pt idx="14">
                  <c:v>1.6050283650567244E-2</c:v>
                </c:pt>
                <c:pt idx="15">
                  <c:v>1.4698523213255347E-2</c:v>
                </c:pt>
                <c:pt idx="16">
                  <c:v>2.0635052835590556E-2</c:v>
                </c:pt>
                <c:pt idx="17">
                  <c:v>5.7090443222112729E-2</c:v>
                </c:pt>
                <c:pt idx="18">
                  <c:v>6.1146457621058546E-2</c:v>
                </c:pt>
                <c:pt idx="19">
                  <c:v>9.7847016482433297E-2</c:v>
                </c:pt>
                <c:pt idx="20">
                  <c:v>0.12415351388377183</c:v>
                </c:pt>
                <c:pt idx="21">
                  <c:v>0.12926882799187978</c:v>
                </c:pt>
                <c:pt idx="22">
                  <c:v>0.15241760385127315</c:v>
                </c:pt>
                <c:pt idx="23">
                  <c:v>0.19215852617246765</c:v>
                </c:pt>
                <c:pt idx="24">
                  <c:v>0.18649240825141608</c:v>
                </c:pt>
              </c:numCache>
            </c:numRef>
          </c:val>
          <c:smooth val="0"/>
        </c:ser>
        <c:ser>
          <c:idx val="9"/>
          <c:order val="3"/>
          <c:tx>
            <c:strRef>
              <c:f>'Figure 3.8'!$F$93</c:f>
              <c:strCache>
                <c:ptCount val="1"/>
                <c:pt idx="0">
                  <c:v>CRP Mid/FGD (Synapse)</c:v>
                </c:pt>
              </c:strCache>
            </c:strRef>
          </c:tx>
          <c:cat>
            <c:numRef>
              <c:f>'Figure 3.8'!$A$94:$A$118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3.8'!$F$94:$F$118</c:f>
              <c:numCache>
                <c:formatCode>0.0%</c:formatCode>
                <c:ptCount val="25"/>
                <c:pt idx="0">
                  <c:v>9.4585276668597527E-3</c:v>
                </c:pt>
                <c:pt idx="1">
                  <c:v>1.069649890375335E-2</c:v>
                </c:pt>
                <c:pt idx="2">
                  <c:v>1.3804317124307949E-2</c:v>
                </c:pt>
                <c:pt idx="3">
                  <c:v>2.0416890752498425E-2</c:v>
                </c:pt>
                <c:pt idx="4">
                  <c:v>2.6815554647770204E-2</c:v>
                </c:pt>
                <c:pt idx="5">
                  <c:v>3.6986169546472318E-2</c:v>
                </c:pt>
                <c:pt idx="6">
                  <c:v>3.553005976017358E-2</c:v>
                </c:pt>
                <c:pt idx="7">
                  <c:v>3.6287443902025221E-2</c:v>
                </c:pt>
                <c:pt idx="8">
                  <c:v>3.5892042444042774E-2</c:v>
                </c:pt>
                <c:pt idx="9">
                  <c:v>3.809543473290472E-2</c:v>
                </c:pt>
                <c:pt idx="10">
                  <c:v>5.4621700872192237E-2</c:v>
                </c:pt>
                <c:pt idx="11">
                  <c:v>4.7589855029762033E-2</c:v>
                </c:pt>
                <c:pt idx="12">
                  <c:v>4.8154140794737427E-2</c:v>
                </c:pt>
                <c:pt idx="13">
                  <c:v>4.8868704697765955E-2</c:v>
                </c:pt>
                <c:pt idx="14">
                  <c:v>4.9796349843834575E-2</c:v>
                </c:pt>
                <c:pt idx="15">
                  <c:v>2.7351164245910151E-2</c:v>
                </c:pt>
                <c:pt idx="16">
                  <c:v>2.2391685605299833E-2</c:v>
                </c:pt>
                <c:pt idx="17">
                  <c:v>2.1628499625046323E-2</c:v>
                </c:pt>
                <c:pt idx="18">
                  <c:v>2.3336264913065827E-2</c:v>
                </c:pt>
                <c:pt idx="19">
                  <c:v>2.378045904151347E-2</c:v>
                </c:pt>
                <c:pt idx="20">
                  <c:v>-1.3176383104975662E-2</c:v>
                </c:pt>
                <c:pt idx="21">
                  <c:v>-7.8022793093432217E-3</c:v>
                </c:pt>
                <c:pt idx="22">
                  <c:v>-1.2678522869059173E-2</c:v>
                </c:pt>
                <c:pt idx="23">
                  <c:v>-1.2455173812430321E-2</c:v>
                </c:pt>
                <c:pt idx="24">
                  <c:v>-2.2301183136793086E-2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'Figure 3.8'!$G$93</c:f>
              <c:strCache>
                <c:ptCount val="1"/>
                <c:pt idx="0">
                  <c:v>Low DSM (w FGD)</c:v>
                </c:pt>
              </c:strCache>
            </c:strRef>
          </c:tx>
          <c:cat>
            <c:numRef>
              <c:f>'Figure 3.8'!$A$94:$A$118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3.8'!$G$94:$G$118</c:f>
              <c:numCache>
                <c:formatCode>0.0%</c:formatCode>
                <c:ptCount val="25"/>
                <c:pt idx="0">
                  <c:v>-3.9129491183149491E-2</c:v>
                </c:pt>
                <c:pt idx="1">
                  <c:v>-3.9138372102172449E-2</c:v>
                </c:pt>
                <c:pt idx="2">
                  <c:v>-3.8274235157323748E-2</c:v>
                </c:pt>
                <c:pt idx="3">
                  <c:v>-4.0916407564294772E-2</c:v>
                </c:pt>
                <c:pt idx="4">
                  <c:v>-4.5453218866471079E-2</c:v>
                </c:pt>
                <c:pt idx="5">
                  <c:v>-5.4288457383788603E-2</c:v>
                </c:pt>
                <c:pt idx="6">
                  <c:v>-4.6699590797083156E-2</c:v>
                </c:pt>
                <c:pt idx="7">
                  <c:v>-4.1705169759351221E-2</c:v>
                </c:pt>
                <c:pt idx="8">
                  <c:v>-3.6964569967528803E-2</c:v>
                </c:pt>
                <c:pt idx="9">
                  <c:v>-3.4236429220370374E-2</c:v>
                </c:pt>
                <c:pt idx="10">
                  <c:v>-2.2595542538639549E-2</c:v>
                </c:pt>
                <c:pt idx="11">
                  <c:v>-3.0973392477447556E-2</c:v>
                </c:pt>
                <c:pt idx="12">
                  <c:v>-3.4007580019053275E-2</c:v>
                </c:pt>
                <c:pt idx="13">
                  <c:v>-3.2322238931990765E-2</c:v>
                </c:pt>
                <c:pt idx="14">
                  <c:v>-2.9196575562882521E-2</c:v>
                </c:pt>
                <c:pt idx="15">
                  <c:v>-3.7513210609052258E-2</c:v>
                </c:pt>
                <c:pt idx="16">
                  <c:v>-3.3490821285907538E-2</c:v>
                </c:pt>
                <c:pt idx="17">
                  <c:v>-1.9480310201481495E-2</c:v>
                </c:pt>
                <c:pt idx="18">
                  <c:v>-1.4992331565422313E-2</c:v>
                </c:pt>
                <c:pt idx="19">
                  <c:v>-9.441955218444268E-3</c:v>
                </c:pt>
                <c:pt idx="20">
                  <c:v>5.6026811480808421E-4</c:v>
                </c:pt>
                <c:pt idx="21">
                  <c:v>1.0600532126817754E-3</c:v>
                </c:pt>
                <c:pt idx="22">
                  <c:v>6.7094200895404243E-3</c:v>
                </c:pt>
                <c:pt idx="23">
                  <c:v>1.2402096793323866E-2</c:v>
                </c:pt>
                <c:pt idx="24">
                  <c:v>2.172546718761122E-2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'Figure 3.8'!$C$93</c:f>
              <c:strCache>
                <c:ptCount val="1"/>
                <c:pt idx="0">
                  <c:v>CRP2-1 (Base DSM)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3.8'!$A$94:$A$118</c:f>
              <c:numCache>
                <c:formatCode>General</c:formatCode>
                <c:ptCount val="2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</c:numCache>
            </c:numRef>
          </c:cat>
          <c:val>
            <c:numRef>
              <c:f>'Figure 3.8'!$C$94:$C$118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301568"/>
        <c:axId val="242303360"/>
      </c:lineChart>
      <c:catAx>
        <c:axId val="24230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42303360"/>
        <c:crosses val="autoZero"/>
        <c:auto val="1"/>
        <c:lblAlgn val="ctr"/>
        <c:lblOffset val="100"/>
        <c:noMultiLvlLbl val="0"/>
      </c:catAx>
      <c:valAx>
        <c:axId val="242303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aseline="0"/>
                </a:pPr>
                <a:r>
                  <a:rPr lang="en-US" sz="1200" baseline="0"/>
                  <a:t>Annual Percent Difference</a:t>
                </a:r>
              </a:p>
            </c:rich>
          </c:tx>
          <c:layout/>
          <c:overlay val="0"/>
        </c:title>
        <c:numFmt formatCode="0.0%" sourceLinked="1"/>
        <c:majorTickMark val="out"/>
        <c:minorTickMark val="none"/>
        <c:tickLblPos val="nextTo"/>
        <c:crossAx val="242301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18596249613283"/>
          <c:y val="0.20074814274155028"/>
          <c:w val="0.18399269482949612"/>
          <c:h val="0.2625240272362977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5</xdr:row>
      <xdr:rowOff>161925</xdr:rowOff>
    </xdr:from>
    <xdr:to>
      <xdr:col>24</xdr:col>
      <xdr:colOff>504825</xdr:colOff>
      <xdr:row>32</xdr:row>
      <xdr:rowOff>48081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6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5" x14ac:dyDescent="0.25"/>
  <cols>
    <col min="1" max="1" width="12.5703125" style="5" customWidth="1"/>
    <col min="2" max="2" width="19.140625" style="5" bestFit="1" customWidth="1"/>
    <col min="3" max="3" width="13.42578125" style="18" bestFit="1" customWidth="1"/>
    <col min="4" max="4" width="14.5703125" style="5" bestFit="1" customWidth="1"/>
    <col min="5" max="6" width="12.42578125" style="18" customWidth="1"/>
    <col min="7" max="8" width="13.42578125" style="5" customWidth="1"/>
    <col min="9" max="9" width="15" style="5" customWidth="1"/>
    <col min="10" max="16384" width="9.140625" style="5"/>
  </cols>
  <sheetData>
    <row r="1" spans="1:16" ht="15" customHeight="1" x14ac:dyDescent="0.3">
      <c r="A1" s="1" t="s">
        <v>0</v>
      </c>
      <c r="B1" s="2"/>
      <c r="C1" s="3"/>
      <c r="D1" s="2"/>
      <c r="E1" s="4"/>
      <c r="F1" s="4"/>
    </row>
    <row r="2" spans="1:16" ht="15" customHeight="1" x14ac:dyDescent="0.3">
      <c r="A2" s="1" t="s">
        <v>1</v>
      </c>
      <c r="B2" s="2"/>
      <c r="C2" s="3"/>
      <c r="D2" s="2"/>
      <c r="E2" s="4"/>
      <c r="F2" s="4"/>
    </row>
    <row r="3" spans="1:16" ht="14.45" x14ac:dyDescent="0.3">
      <c r="A3" s="1" t="s">
        <v>2</v>
      </c>
      <c r="B3" s="2"/>
      <c r="C3" s="3"/>
      <c r="D3" s="2"/>
      <c r="E3" s="4"/>
      <c r="F3" s="4"/>
    </row>
    <row r="4" spans="1:16" ht="14.45" x14ac:dyDescent="0.3">
      <c r="B4" s="6" t="s">
        <v>3</v>
      </c>
      <c r="C4" s="6" t="s">
        <v>4</v>
      </c>
      <c r="D4" s="6" t="s">
        <v>4</v>
      </c>
      <c r="E4" s="4"/>
      <c r="F4" s="7" t="s">
        <v>5</v>
      </c>
      <c r="G4" s="4"/>
      <c r="H4" s="4"/>
    </row>
    <row r="5" spans="1:16" ht="14.45" x14ac:dyDescent="0.3">
      <c r="A5" s="5" t="s">
        <v>6</v>
      </c>
      <c r="B5" s="8" t="s">
        <v>7</v>
      </c>
      <c r="C5" s="9" t="s">
        <v>8</v>
      </c>
      <c r="D5" s="2" t="s">
        <v>9</v>
      </c>
      <c r="E5" s="3" t="s">
        <v>10</v>
      </c>
      <c r="F5" s="7" t="s">
        <v>11</v>
      </c>
      <c r="G5" s="7" t="s">
        <v>12</v>
      </c>
      <c r="H5" s="7"/>
      <c r="O5" s="10" t="s">
        <v>13</v>
      </c>
      <c r="P5" s="10"/>
    </row>
    <row r="6" spans="1:16" ht="14.45" x14ac:dyDescent="0.3">
      <c r="A6" s="11">
        <v>2015</v>
      </c>
      <c r="B6" s="12">
        <v>651664.88104232808</v>
      </c>
      <c r="C6" s="13">
        <v>673699.59851458308</v>
      </c>
      <c r="D6" s="12">
        <v>673694.18104232801</v>
      </c>
      <c r="E6" s="13">
        <v>630259.38104232796</v>
      </c>
      <c r="F6" s="13">
        <v>678476.48104232806</v>
      </c>
      <c r="G6" s="13">
        <v>649093.38104232808</v>
      </c>
      <c r="H6" s="13"/>
    </row>
    <row r="7" spans="1:16" ht="14.45" x14ac:dyDescent="0.3">
      <c r="A7" s="11">
        <v>2016</v>
      </c>
      <c r="B7" s="14">
        <v>667940.19798789429</v>
      </c>
      <c r="C7" s="15">
        <v>685665.35649478203</v>
      </c>
      <c r="D7" s="14">
        <v>685619.29798789427</v>
      </c>
      <c r="E7" s="13">
        <v>650148.79798789427</v>
      </c>
      <c r="F7" s="13">
        <v>689419.69798789429</v>
      </c>
      <c r="G7" s="13">
        <v>662626.05718789424</v>
      </c>
      <c r="H7" s="13"/>
    </row>
    <row r="8" spans="1:16" ht="14.45" x14ac:dyDescent="0.3">
      <c r="A8" s="11">
        <v>2017</v>
      </c>
      <c r="B8" s="14">
        <v>701354.12947473687</v>
      </c>
      <c r="C8" s="15">
        <v>714535.71671867894</v>
      </c>
      <c r="D8" s="14">
        <v>714413.87947473687</v>
      </c>
      <c r="E8" s="13">
        <v>687222.12947473687</v>
      </c>
      <c r="F8" s="13">
        <v>718278.42947473691</v>
      </c>
      <c r="G8" s="13">
        <v>693524.09930673696</v>
      </c>
      <c r="H8" s="13"/>
    </row>
    <row r="9" spans="1:16" ht="14.45" x14ac:dyDescent="0.3">
      <c r="A9" s="11">
        <v>2018</v>
      </c>
      <c r="B9" s="14">
        <v>801620.54035656212</v>
      </c>
      <c r="C9" s="15">
        <v>815346.76840491337</v>
      </c>
      <c r="D9" s="14">
        <v>815204.94035656203</v>
      </c>
      <c r="E9" s="13">
        <v>790809.94035656203</v>
      </c>
      <c r="F9" s="13">
        <v>822489.64035656198</v>
      </c>
      <c r="G9" s="13">
        <v>791510.52409928211</v>
      </c>
      <c r="H9" s="13"/>
    </row>
    <row r="10" spans="1:16" ht="14.45" x14ac:dyDescent="0.3">
      <c r="A10" s="11">
        <v>2019</v>
      </c>
      <c r="B10" s="14">
        <v>832638.97175395244</v>
      </c>
      <c r="C10" s="15">
        <v>840322.88948017627</v>
      </c>
      <c r="D10" s="14">
        <v>840153.77175395249</v>
      </c>
      <c r="E10" s="13">
        <v>825270.07175395242</v>
      </c>
      <c r="F10" s="13">
        <v>850736.1717539524</v>
      </c>
      <c r="G10" s="13">
        <v>814243.22523611574</v>
      </c>
      <c r="H10" s="13"/>
    </row>
    <row r="11" spans="1:16" ht="14.45" x14ac:dyDescent="0.3">
      <c r="A11" s="11">
        <v>2020</v>
      </c>
      <c r="B11" s="14">
        <v>788410.40306705737</v>
      </c>
      <c r="C11" s="15">
        <v>796360.89919638087</v>
      </c>
      <c r="D11" s="14">
        <v>796164.20306705742</v>
      </c>
      <c r="E11" s="13">
        <v>791314.10306705744</v>
      </c>
      <c r="F11" s="13">
        <v>810184.60306705732</v>
      </c>
      <c r="G11" s="13">
        <v>768274.06218562881</v>
      </c>
      <c r="H11" s="13"/>
    </row>
    <row r="12" spans="1:16" ht="14.45" x14ac:dyDescent="0.3">
      <c r="A12" s="11">
        <v>2021</v>
      </c>
      <c r="B12" s="14">
        <v>812419.82621130429</v>
      </c>
      <c r="C12" s="15">
        <v>808958.56940823013</v>
      </c>
      <c r="D12" s="14">
        <v>808740.12621130422</v>
      </c>
      <c r="E12" s="13">
        <v>815929.42621130426</v>
      </c>
      <c r="F12" s="13">
        <v>818967.22621130419</v>
      </c>
      <c r="G12" s="13">
        <v>789444.06929559784</v>
      </c>
      <c r="H12" s="13"/>
    </row>
    <row r="13" spans="1:16" ht="14.45" x14ac:dyDescent="0.3">
      <c r="A13" s="11">
        <v>2022</v>
      </c>
      <c r="B13" s="14">
        <v>829554.56645170983</v>
      </c>
      <c r="C13" s="15">
        <v>816399.38732896885</v>
      </c>
      <c r="D13" s="14">
        <v>816186.16645170969</v>
      </c>
      <c r="E13" s="13">
        <v>873977.76645170979</v>
      </c>
      <c r="F13" s="13">
        <v>824379.56645170972</v>
      </c>
      <c r="G13" s="13">
        <v>802995.60856729362</v>
      </c>
      <c r="H13" s="13"/>
    </row>
    <row r="14" spans="1:16" ht="14.45" x14ac:dyDescent="0.3">
      <c r="A14" s="11">
        <v>2023</v>
      </c>
      <c r="B14" s="14">
        <v>900857.51867240586</v>
      </c>
      <c r="C14" s="15">
        <v>833364.3195815474</v>
      </c>
      <c r="D14" s="14">
        <v>833152.81867240591</v>
      </c>
      <c r="E14" s="13">
        <v>909243.61867240584</v>
      </c>
      <c r="F14" s="13">
        <v>838493.51867240597</v>
      </c>
      <c r="G14" s="13">
        <v>825719.65790930192</v>
      </c>
      <c r="H14" s="13"/>
    </row>
    <row r="15" spans="1:16" ht="14.45" x14ac:dyDescent="0.3">
      <c r="A15" s="11">
        <v>2024</v>
      </c>
      <c r="B15" s="14">
        <v>920517.72530712653</v>
      </c>
      <c r="C15" s="15">
        <v>846125.64831042488</v>
      </c>
      <c r="D15" s="14">
        <v>845916.12530712655</v>
      </c>
      <c r="E15" s="13">
        <v>932772.22530712653</v>
      </c>
      <c r="F15" s="13">
        <v>850207.42530712648</v>
      </c>
      <c r="G15" s="13">
        <v>842962.68633669859</v>
      </c>
      <c r="H15" s="13"/>
    </row>
    <row r="16" spans="1:16" ht="14.45" x14ac:dyDescent="0.3">
      <c r="A16" s="11">
        <v>2025</v>
      </c>
      <c r="B16" s="14">
        <v>953921.9011591312</v>
      </c>
      <c r="C16" s="15">
        <v>861076.7935806379</v>
      </c>
      <c r="D16" s="14">
        <v>871890.9011591312</v>
      </c>
      <c r="E16" s="13">
        <v>993040.00115913129</v>
      </c>
      <c r="F16" s="13">
        <v>876399.00115913129</v>
      </c>
      <c r="G16" s="13">
        <v>869997.63376820716</v>
      </c>
      <c r="H16" s="13"/>
    </row>
    <row r="17" spans="1:8" ht="14.45" x14ac:dyDescent="0.3">
      <c r="A17" s="11">
        <v>2026</v>
      </c>
      <c r="B17" s="14">
        <v>996422.80624733609</v>
      </c>
      <c r="C17" s="15">
        <v>886660.94217530487</v>
      </c>
      <c r="D17" s="14">
        <v>889873.50624733616</v>
      </c>
      <c r="E17" s="13">
        <v>1018603.0062473362</v>
      </c>
      <c r="F17" s="13">
        <v>892589.90624733607</v>
      </c>
      <c r="G17" s="13">
        <v>890852.14548686577</v>
      </c>
      <c r="H17" s="13"/>
    </row>
    <row r="18" spans="1:8" ht="14.45" x14ac:dyDescent="0.3">
      <c r="A18" s="11">
        <v>2027</v>
      </c>
      <c r="B18" s="14">
        <v>1004948.1273657167</v>
      </c>
      <c r="C18" s="15">
        <v>891397.38848734973</v>
      </c>
      <c r="D18" s="14">
        <v>892489.02736571676</v>
      </c>
      <c r="E18" s="13">
        <v>1045544.5273657168</v>
      </c>
      <c r="F18" s="13">
        <v>893582.22736571671</v>
      </c>
      <c r="G18" s="13">
        <v>895736.23833864054</v>
      </c>
      <c r="H18" s="13"/>
    </row>
    <row r="19" spans="1:8" ht="14.45" x14ac:dyDescent="0.3">
      <c r="A19" s="11">
        <v>2028</v>
      </c>
      <c r="B19" s="14">
        <v>1046442.1724507965</v>
      </c>
      <c r="C19" s="15">
        <v>922061.98172739637</v>
      </c>
      <c r="D19" s="14">
        <v>922632.77245079633</v>
      </c>
      <c r="E19" s="13">
        <v>1092995.6724507962</v>
      </c>
      <c r="F19" s="13">
        <v>920499.57245079638</v>
      </c>
      <c r="G19" s="13">
        <v>931393.93764916738</v>
      </c>
      <c r="H19" s="13"/>
    </row>
    <row r="20" spans="1:8" ht="14.45" x14ac:dyDescent="0.3">
      <c r="A20" s="11">
        <v>2029</v>
      </c>
      <c r="B20" s="14">
        <v>1071620.1037926734</v>
      </c>
      <c r="C20" s="15">
        <v>932320.24283936818</v>
      </c>
      <c r="D20" s="14">
        <v>933693.90379267326</v>
      </c>
      <c r="E20" s="13">
        <v>1123888.8037926734</v>
      </c>
      <c r="F20" s="13">
        <v>926744.40379267326</v>
      </c>
      <c r="G20" s="13">
        <v>948561.36786230269</v>
      </c>
      <c r="H20" s="13"/>
    </row>
    <row r="21" spans="1:8" ht="14.45" x14ac:dyDescent="0.3">
      <c r="A21" s="11">
        <v>2030</v>
      </c>
      <c r="B21" s="14">
        <v>1110820.3759901451</v>
      </c>
      <c r="C21" s="15">
        <v>969902.12382436974</v>
      </c>
      <c r="D21" s="14">
        <v>959931.47599014535</v>
      </c>
      <c r="E21" s="13">
        <v>1184767.1759901452</v>
      </c>
      <c r="F21" s="13">
        <v>939667.47599014535</v>
      </c>
      <c r="G21" s="13">
        <v>981477.75111515785</v>
      </c>
      <c r="H21" s="13"/>
    </row>
    <row r="22" spans="1:8" ht="14.45" x14ac:dyDescent="0.3">
      <c r="A22" s="11">
        <v>2031</v>
      </c>
      <c r="B22" s="14">
        <v>1152343.8908253047</v>
      </c>
      <c r="C22" s="15">
        <v>984585.19549355924</v>
      </c>
      <c r="D22" s="14">
        <v>976117.59082530451</v>
      </c>
      <c r="E22" s="13">
        <v>1227107.4908253048</v>
      </c>
      <c r="F22" s="13">
        <v>945576.79082530446</v>
      </c>
      <c r="G22" s="13">
        <v>1004037.1455137419</v>
      </c>
      <c r="H22" s="13"/>
    </row>
    <row r="23" spans="1:8" ht="14.45" x14ac:dyDescent="0.3">
      <c r="A23" s="11">
        <v>2032</v>
      </c>
      <c r="B23" s="14">
        <v>1172264.1252969736</v>
      </c>
      <c r="C23" s="15">
        <v>977424.1997245301</v>
      </c>
      <c r="D23" s="14">
        <v>972791.52529697353</v>
      </c>
      <c r="E23" s="13">
        <v>1279320.1252969736</v>
      </c>
      <c r="F23" s="13">
        <v>934896.12529697351</v>
      </c>
      <c r="G23" s="13">
        <v>1014424.2507550587</v>
      </c>
      <c r="H23" s="13"/>
    </row>
    <row r="24" spans="1:8" ht="14.45" x14ac:dyDescent="0.3">
      <c r="A24" s="11">
        <v>2033</v>
      </c>
      <c r="B24" s="14">
        <v>1202175.0580292116</v>
      </c>
      <c r="C24" s="15">
        <v>988957.81811840262</v>
      </c>
      <c r="D24" s="14">
        <v>986232.65802921169</v>
      </c>
      <c r="E24" s="13">
        <v>1316837.6580292117</v>
      </c>
      <c r="F24" s="13">
        <v>944558.25802921178</v>
      </c>
      <c r="G24" s="13">
        <v>1034288.1324078662</v>
      </c>
      <c r="H24" s="13"/>
    </row>
    <row r="25" spans="1:8" ht="14.45" x14ac:dyDescent="0.3">
      <c r="A25" s="11">
        <v>2034</v>
      </c>
      <c r="B25" s="14">
        <v>1225211.149040648</v>
      </c>
      <c r="C25" s="15">
        <v>995849.55834016448</v>
      </c>
      <c r="D25" s="14">
        <v>994912.44904064818</v>
      </c>
      <c r="E25" s="13">
        <v>1389671.9490406481</v>
      </c>
      <c r="F25" s="13">
        <v>949100.14904064825</v>
      </c>
      <c r="G25" s="13">
        <v>1050320.6911489523</v>
      </c>
      <c r="H25" s="13"/>
    </row>
    <row r="26" spans="1:8" ht="14.45" x14ac:dyDescent="0.3">
      <c r="A26" s="11">
        <v>2035</v>
      </c>
      <c r="B26" s="14">
        <v>1301880.5192392606</v>
      </c>
      <c r="C26" s="15">
        <v>1029316.8311651954</v>
      </c>
      <c r="D26" s="14">
        <v>1011589.7192392607</v>
      </c>
      <c r="E26" s="13">
        <v>1488701.4192392605</v>
      </c>
      <c r="F26" s="13">
        <v>943549.0192392607</v>
      </c>
      <c r="G26" s="13">
        <v>1099351.4394695712</v>
      </c>
      <c r="H26" s="13"/>
    </row>
    <row r="27" spans="1:8" ht="14.45" x14ac:dyDescent="0.3">
      <c r="A27" s="11">
        <v>2036</v>
      </c>
      <c r="B27" s="14">
        <v>1362955.5105769024</v>
      </c>
      <c r="C27" s="15">
        <v>1062525.892470222</v>
      </c>
      <c r="D27" s="14">
        <v>1046990.8105769025</v>
      </c>
      <c r="E27" s="13">
        <v>1561569.9105769026</v>
      </c>
      <c r="F27" s="13">
        <v>977551.41057690256</v>
      </c>
      <c r="G27" s="13">
        <v>1138018.5138004664</v>
      </c>
      <c r="H27" s="13"/>
    </row>
    <row r="28" spans="1:8" ht="14.45" x14ac:dyDescent="0.3">
      <c r="A28" s="11">
        <v>2037</v>
      </c>
      <c r="B28" s="14">
        <v>1382527.3848296334</v>
      </c>
      <c r="C28" s="15">
        <v>1064409.9451997385</v>
      </c>
      <c r="D28" s="14">
        <v>1052015.5848296334</v>
      </c>
      <c r="E28" s="13">
        <v>1612671.8848296334</v>
      </c>
      <c r="F28" s="13">
        <v>973022.88482963329</v>
      </c>
      <c r="G28" s="13">
        <v>1148781.3043180883</v>
      </c>
      <c r="H28" s="13"/>
    </row>
    <row r="29" spans="1:8" ht="14.45" x14ac:dyDescent="0.3">
      <c r="A29" s="11">
        <v>2038</v>
      </c>
      <c r="B29" s="14">
        <v>1429200.7941594394</v>
      </c>
      <c r="C29" s="15">
        <v>1071137.2994830313</v>
      </c>
      <c r="D29" s="14">
        <v>1061657.3941594395</v>
      </c>
      <c r="E29" s="13">
        <v>1696444.1941594395</v>
      </c>
      <c r="F29" s="13">
        <v>978061.39415943937</v>
      </c>
      <c r="G29" s="13">
        <v>1164718.971541815</v>
      </c>
      <c r="H29" s="13"/>
    </row>
    <row r="30" spans="1:8" ht="14.45" x14ac:dyDescent="0.3">
      <c r="A30" s="11">
        <v>2039</v>
      </c>
      <c r="B30" s="14">
        <v>1465236.2941287749</v>
      </c>
      <c r="C30" s="15">
        <v>1092858.2598412656</v>
      </c>
      <c r="D30" s="14">
        <v>1104701.6941287748</v>
      </c>
      <c r="E30" s="13">
        <v>1738865.1941287748</v>
      </c>
      <c r="F30" s="13">
        <v>986741.6941287748</v>
      </c>
      <c r="G30" s="13">
        <v>1201275.7781901853</v>
      </c>
      <c r="H30" s="13"/>
    </row>
    <row r="32" spans="1:8" ht="14.45" x14ac:dyDescent="0.3">
      <c r="B32" s="16">
        <f>NPV(6.49%,B7:B30)+B6</f>
        <v>12085768.441095546</v>
      </c>
      <c r="C32" s="16">
        <f t="shared" ref="C32:G32" si="0">NPV(6.49%,C7:C30)+C6</f>
        <v>11069359.014225794</v>
      </c>
      <c r="D32" s="16">
        <f t="shared" si="0"/>
        <v>11055345.380102566</v>
      </c>
      <c r="E32" s="16">
        <f t="shared" si="0"/>
        <v>12625887.086380394</v>
      </c>
      <c r="F32" s="16">
        <f t="shared" si="0"/>
        <v>10947179.915409418</v>
      </c>
      <c r="G32" s="16">
        <f t="shared" si="0"/>
        <v>11098042.356398562</v>
      </c>
      <c r="H32" s="13"/>
    </row>
    <row r="33" spans="1:8" ht="14.45" x14ac:dyDescent="0.3">
      <c r="B33" s="16"/>
      <c r="C33" s="17"/>
      <c r="D33" s="16"/>
    </row>
    <row r="34" spans="1:8" ht="14.45" x14ac:dyDescent="0.3">
      <c r="A34" s="5" t="s">
        <v>14</v>
      </c>
    </row>
    <row r="35" spans="1:8" ht="14.45" x14ac:dyDescent="0.3">
      <c r="A35" s="11">
        <v>2015</v>
      </c>
      <c r="B35" s="19">
        <v>11198.58</v>
      </c>
      <c r="C35" s="20">
        <v>11128.31</v>
      </c>
      <c r="D35" s="19">
        <v>11128.31</v>
      </c>
      <c r="E35" s="20">
        <v>11242.492998267227</v>
      </c>
      <c r="F35" s="20">
        <v>11102.205025098499</v>
      </c>
      <c r="G35" s="20">
        <v>11158.485234887214</v>
      </c>
      <c r="H35" s="20"/>
    </row>
    <row r="36" spans="1:8" ht="14.45" x14ac:dyDescent="0.3">
      <c r="A36" s="11">
        <v>2016</v>
      </c>
      <c r="B36" s="19">
        <v>11252.66</v>
      </c>
      <c r="C36" s="20">
        <v>11098.84</v>
      </c>
      <c r="D36" s="19">
        <v>11098.84</v>
      </c>
      <c r="E36" s="20">
        <v>11350.729730285177</v>
      </c>
      <c r="F36" s="20">
        <v>11041.505932076352</v>
      </c>
      <c r="G36" s="20">
        <v>11162.797425722601</v>
      </c>
      <c r="H36" s="20"/>
    </row>
    <row r="37" spans="1:8" ht="14.45" x14ac:dyDescent="0.3">
      <c r="A37" s="11">
        <v>2017</v>
      </c>
      <c r="B37" s="19">
        <v>11279.37</v>
      </c>
      <c r="C37" s="20">
        <v>11039.32</v>
      </c>
      <c r="D37" s="19">
        <v>11039.32</v>
      </c>
      <c r="E37" s="20">
        <v>11430.039929422019</v>
      </c>
      <c r="F37" s="20">
        <v>10946.040946370378</v>
      </c>
      <c r="G37" s="20">
        <v>11141.115747145632</v>
      </c>
      <c r="H37" s="20"/>
    </row>
    <row r="38" spans="1:8" ht="14.45" x14ac:dyDescent="0.3">
      <c r="A38" s="11">
        <v>2018</v>
      </c>
      <c r="B38" s="19">
        <v>11338.52</v>
      </c>
      <c r="C38" s="20">
        <v>11022.45</v>
      </c>
      <c r="D38" s="19">
        <v>11022.45</v>
      </c>
      <c r="E38" s="20">
        <v>11532.342760787546</v>
      </c>
      <c r="F38" s="20">
        <v>10896.539084577737</v>
      </c>
      <c r="G38" s="20">
        <v>11156.706689392204</v>
      </c>
      <c r="H38" s="20"/>
    </row>
    <row r="39" spans="1:8" x14ac:dyDescent="0.25">
      <c r="A39" s="11">
        <v>2019</v>
      </c>
      <c r="B39" s="19">
        <v>11414.7</v>
      </c>
      <c r="C39" s="20">
        <v>11023.74</v>
      </c>
      <c r="D39" s="19">
        <v>11023.74</v>
      </c>
      <c r="E39" s="20">
        <v>11651.155647793119</v>
      </c>
      <c r="F39" s="20">
        <v>10868.890862668548</v>
      </c>
      <c r="G39" s="20">
        <v>11190.247819796859</v>
      </c>
      <c r="H39" s="20"/>
    </row>
    <row r="40" spans="1:8" x14ac:dyDescent="0.25">
      <c r="A40" s="11">
        <v>2020</v>
      </c>
      <c r="B40" s="19">
        <v>10429.290000000001</v>
      </c>
      <c r="C40" s="20">
        <v>9965.7420000000002</v>
      </c>
      <c r="D40" s="19">
        <v>9965.7420000000002</v>
      </c>
      <c r="E40" s="20">
        <v>10704.417069047526</v>
      </c>
      <c r="F40" s="20">
        <v>9777.1152078124942</v>
      </c>
      <c r="G40" s="20">
        <v>10166.16590436437</v>
      </c>
      <c r="H40" s="20"/>
    </row>
    <row r="41" spans="1:8" x14ac:dyDescent="0.25">
      <c r="A41" s="11">
        <v>2021</v>
      </c>
      <c r="B41" s="19">
        <v>10456.68</v>
      </c>
      <c r="C41" s="20">
        <v>9921.7150000000001</v>
      </c>
      <c r="D41" s="19">
        <v>9921.7150000000001</v>
      </c>
      <c r="E41" s="20">
        <v>10768.453063110986</v>
      </c>
      <c r="F41" s="20">
        <v>9699.8335089534448</v>
      </c>
      <c r="G41" s="20">
        <v>10156.686671950367</v>
      </c>
      <c r="H41" s="20"/>
    </row>
    <row r="42" spans="1:8" x14ac:dyDescent="0.25">
      <c r="A42" s="11">
        <v>2022</v>
      </c>
      <c r="B42" s="19">
        <v>10527.89</v>
      </c>
      <c r="C42" s="20">
        <v>9922.0040000000008</v>
      </c>
      <c r="D42" s="19">
        <v>9922.0040000000008</v>
      </c>
      <c r="E42" s="20">
        <v>10883.95876583746</v>
      </c>
      <c r="F42" s="20">
        <v>9668.1573536775177</v>
      </c>
      <c r="G42" s="20">
        <v>10183.820893552949</v>
      </c>
      <c r="H42" s="20"/>
    </row>
    <row r="43" spans="1:8" x14ac:dyDescent="0.25">
      <c r="A43" s="11">
        <v>2023</v>
      </c>
      <c r="B43" s="19">
        <v>10603.87</v>
      </c>
      <c r="C43" s="20">
        <v>9931.4920000000002</v>
      </c>
      <c r="D43" s="19">
        <v>9931.4920000000002</v>
      </c>
      <c r="E43" s="20">
        <v>11002.06873413762</v>
      </c>
      <c r="F43" s="20">
        <v>9646.3898141484206</v>
      </c>
      <c r="G43" s="20">
        <v>10218.095414981906</v>
      </c>
      <c r="H43" s="20"/>
    </row>
    <row r="44" spans="1:8" x14ac:dyDescent="0.25">
      <c r="A44" s="11">
        <v>2024</v>
      </c>
      <c r="B44" s="19">
        <v>10705</v>
      </c>
      <c r="C44" s="20">
        <v>9961.0570000000007</v>
      </c>
      <c r="D44" s="19">
        <v>9961.0570000000007</v>
      </c>
      <c r="E44" s="20">
        <v>11146.368085895814</v>
      </c>
      <c r="F44" s="20">
        <v>9641.8013135419824</v>
      </c>
      <c r="G44" s="20">
        <v>10275.621456853822</v>
      </c>
      <c r="H44" s="20"/>
    </row>
    <row r="45" spans="1:8" x14ac:dyDescent="0.25">
      <c r="A45" s="11">
        <v>2025</v>
      </c>
      <c r="B45" s="19">
        <v>10738.02</v>
      </c>
      <c r="C45" s="20">
        <v>9933.1910000000007</v>
      </c>
      <c r="D45" s="19">
        <v>9933.19</v>
      </c>
      <c r="E45" s="20">
        <v>11219.917097707081</v>
      </c>
      <c r="F45" s="20">
        <v>9586.3233057963153</v>
      </c>
      <c r="G45" s="20">
        <v>10268.113428522674</v>
      </c>
      <c r="H45" s="20"/>
    </row>
    <row r="46" spans="1:8" x14ac:dyDescent="0.25">
      <c r="A46" s="11">
        <v>2026</v>
      </c>
      <c r="B46" s="19">
        <v>10806.57</v>
      </c>
      <c r="C46" s="20">
        <v>9929.116</v>
      </c>
      <c r="D46" s="19">
        <v>9929.1149999999998</v>
      </c>
      <c r="E46" s="20">
        <v>11330.004188610594</v>
      </c>
      <c r="F46" s="20">
        <v>9541.4349511602522</v>
      </c>
      <c r="G46" s="20">
        <v>10294.91901748045</v>
      </c>
      <c r="H46" s="20"/>
    </row>
    <row r="47" spans="1:8" x14ac:dyDescent="0.25">
      <c r="A47" s="11">
        <v>2027</v>
      </c>
      <c r="B47" s="19">
        <v>10851.2</v>
      </c>
      <c r="C47" s="20">
        <v>9888.5810000000001</v>
      </c>
      <c r="D47" s="19">
        <v>9888.5810000000001</v>
      </c>
      <c r="E47" s="20">
        <v>11427.860466010996</v>
      </c>
      <c r="F47" s="20">
        <v>9457.4049666158244</v>
      </c>
      <c r="G47" s="20">
        <v>10286.533479620979</v>
      </c>
      <c r="H47" s="20"/>
    </row>
    <row r="48" spans="1:8" x14ac:dyDescent="0.25">
      <c r="A48" s="11">
        <v>2028</v>
      </c>
      <c r="B48" s="19">
        <v>10931.63</v>
      </c>
      <c r="C48" s="20">
        <v>9883.74</v>
      </c>
      <c r="D48" s="19">
        <v>9883.74</v>
      </c>
      <c r="E48" s="20">
        <v>11558.013306082225</v>
      </c>
      <c r="F48" s="20">
        <v>9407.271113812174</v>
      </c>
      <c r="G48" s="20">
        <v>10317.247365194229</v>
      </c>
      <c r="H48" s="20"/>
    </row>
    <row r="49" spans="1:8" x14ac:dyDescent="0.25">
      <c r="A49" s="11">
        <v>2029</v>
      </c>
      <c r="B49" s="19">
        <v>10944.66</v>
      </c>
      <c r="C49" s="20">
        <v>9801.6589999999997</v>
      </c>
      <c r="D49" s="19">
        <v>9801.6589999999997</v>
      </c>
      <c r="E49" s="20">
        <v>11629.006648606231</v>
      </c>
      <c r="F49" s="20">
        <v>9280.8849556853274</v>
      </c>
      <c r="G49" s="20">
        <v>10272.321633072517</v>
      </c>
      <c r="H49" s="20"/>
    </row>
    <row r="50" spans="1:8" x14ac:dyDescent="0.25">
      <c r="A50" s="11">
        <v>2030</v>
      </c>
      <c r="B50" s="19">
        <v>10981.31</v>
      </c>
      <c r="C50" s="20">
        <v>9744.018</v>
      </c>
      <c r="D50" s="19">
        <v>9744.0169999999998</v>
      </c>
      <c r="E50" s="20">
        <v>11730.219867501299</v>
      </c>
      <c r="F50" s="20">
        <v>9188.9406186498818</v>
      </c>
      <c r="G50" s="20">
        <v>10244.619885462087</v>
      </c>
      <c r="H50" s="20"/>
    </row>
    <row r="51" spans="1:8" x14ac:dyDescent="0.25">
      <c r="A51" s="11">
        <v>2031</v>
      </c>
      <c r="B51" s="19">
        <v>11022.1</v>
      </c>
      <c r="C51" s="20">
        <v>9689.8619999999992</v>
      </c>
      <c r="D51" s="19">
        <v>9689.8610000000008</v>
      </c>
      <c r="E51" s="20">
        <v>11832.497413962607</v>
      </c>
      <c r="F51" s="20">
        <v>9102.1457529241197</v>
      </c>
      <c r="G51" s="20">
        <v>10223.699788320078</v>
      </c>
      <c r="H51" s="20"/>
    </row>
    <row r="52" spans="1:8" x14ac:dyDescent="0.25">
      <c r="A52" s="11">
        <v>2032</v>
      </c>
      <c r="B52" s="19">
        <v>11063.65</v>
      </c>
      <c r="C52" s="20">
        <v>9639.8040000000001</v>
      </c>
      <c r="D52" s="19">
        <v>9639.8040000000001</v>
      </c>
      <c r="E52" s="20">
        <v>11935.818379518822</v>
      </c>
      <c r="F52" s="20">
        <v>9025.1717763986653</v>
      </c>
      <c r="G52" s="20">
        <v>10203.482409437403</v>
      </c>
      <c r="H52" s="20"/>
    </row>
    <row r="53" spans="1:8" x14ac:dyDescent="0.25">
      <c r="A53" s="11">
        <v>2033</v>
      </c>
      <c r="B53" s="19">
        <v>11108.12</v>
      </c>
      <c r="C53" s="20">
        <v>9595.2379999999994</v>
      </c>
      <c r="D53" s="19">
        <v>9595.2379999999994</v>
      </c>
      <c r="E53" s="20">
        <v>12040.23302912321</v>
      </c>
      <c r="F53" s="20">
        <v>8955.46967766753</v>
      </c>
      <c r="G53" s="20">
        <v>10187.788334917001</v>
      </c>
      <c r="H53" s="20"/>
    </row>
    <row r="54" spans="1:8" x14ac:dyDescent="0.25">
      <c r="A54" s="11">
        <v>2034</v>
      </c>
      <c r="B54" s="19">
        <v>11153.71</v>
      </c>
      <c r="C54" s="20">
        <v>9555.3809999999994</v>
      </c>
      <c r="D54" s="19">
        <v>9555.3809999999994</v>
      </c>
      <c r="E54" s="20">
        <v>12145.761209039487</v>
      </c>
      <c r="F54" s="20">
        <v>8895.2770467747378</v>
      </c>
      <c r="G54" s="20">
        <v>10174.106159143852</v>
      </c>
      <c r="H54" s="20"/>
    </row>
    <row r="55" spans="1:8" x14ac:dyDescent="0.25">
      <c r="A55" s="11">
        <v>2035</v>
      </c>
      <c r="B55" s="19">
        <v>11203.11</v>
      </c>
      <c r="C55" s="20">
        <v>9523.3179999999993</v>
      </c>
      <c r="D55" s="19">
        <v>9523.3179999999993</v>
      </c>
      <c r="E55" s="20">
        <v>12252.400720014564</v>
      </c>
      <c r="F55" s="20">
        <v>8846.3505521692259</v>
      </c>
      <c r="G55" s="20">
        <v>10165.588094401372</v>
      </c>
      <c r="H55" s="20"/>
    </row>
    <row r="56" spans="1:8" x14ac:dyDescent="0.25">
      <c r="A56" s="11">
        <v>2036</v>
      </c>
      <c r="B56" s="19">
        <v>11254.62</v>
      </c>
      <c r="C56" s="20">
        <v>9497.2890000000007</v>
      </c>
      <c r="D56" s="19">
        <v>9497.2890000000007</v>
      </c>
      <c r="E56" s="20">
        <v>12360.163724976594</v>
      </c>
      <c r="F56" s="20">
        <v>8806.4629700412443</v>
      </c>
      <c r="G56" s="20">
        <v>10161.301263782647</v>
      </c>
      <c r="H56" s="20"/>
    </row>
    <row r="57" spans="1:8" x14ac:dyDescent="0.25">
      <c r="A57" s="11">
        <v>2037</v>
      </c>
      <c r="B57" s="19">
        <v>11312.37</v>
      </c>
      <c r="C57" s="20">
        <v>9484.3349999999991</v>
      </c>
      <c r="D57" s="19">
        <v>9484.3340000000007</v>
      </c>
      <c r="E57" s="20">
        <v>12469.070848783764</v>
      </c>
      <c r="F57" s="20">
        <v>8781.3731502735936</v>
      </c>
      <c r="G57" s="20">
        <v>10167.898175738101</v>
      </c>
      <c r="H57" s="20"/>
    </row>
    <row r="58" spans="1:8" x14ac:dyDescent="0.25">
      <c r="A58" s="11">
        <v>2038</v>
      </c>
      <c r="B58" s="19">
        <v>11368.48</v>
      </c>
      <c r="C58" s="20">
        <v>9468.7000000000007</v>
      </c>
      <c r="D58" s="19">
        <v>9468.7000000000007</v>
      </c>
      <c r="E58" s="20">
        <v>12579.135137608333</v>
      </c>
      <c r="F58" s="20">
        <v>8754.9669905925475</v>
      </c>
      <c r="G58" s="20">
        <v>10169.821440474283</v>
      </c>
      <c r="H58" s="20"/>
    </row>
    <row r="59" spans="1:8" x14ac:dyDescent="0.25">
      <c r="A59" s="11">
        <v>2039</v>
      </c>
      <c r="B59" s="19">
        <v>11429.58</v>
      </c>
      <c r="C59" s="20">
        <v>9463.18</v>
      </c>
      <c r="D59" s="19">
        <v>9463.1790000000001</v>
      </c>
      <c r="E59" s="20">
        <v>12690.367900553762</v>
      </c>
      <c r="F59" s="20">
        <v>8739.1994612955514</v>
      </c>
      <c r="G59" s="20">
        <v>10180.796664699945</v>
      </c>
      <c r="H59" s="20"/>
    </row>
    <row r="60" spans="1:8" x14ac:dyDescent="0.25">
      <c r="A60" s="11"/>
      <c r="B60" s="19"/>
      <c r="C60" s="19"/>
      <c r="D60" s="19"/>
      <c r="E60" s="19"/>
      <c r="F60" s="19"/>
      <c r="G60" s="19"/>
      <c r="H60" s="20"/>
    </row>
    <row r="62" spans="1:8" x14ac:dyDescent="0.25">
      <c r="A62" s="5" t="s">
        <v>15</v>
      </c>
      <c r="B62" s="21" t="str">
        <f t="shared" ref="B62:D62" si="1">B5</f>
        <v>CRP1-1-FGD</v>
      </c>
      <c r="C62" s="22" t="str">
        <f t="shared" si="1"/>
        <v>CRP2-1</v>
      </c>
      <c r="D62" s="21" t="str">
        <f t="shared" si="1"/>
        <v>CRP2-17-FGD</v>
      </c>
      <c r="E62" s="3" t="s">
        <v>10</v>
      </c>
      <c r="F62" s="7" t="s">
        <v>5</v>
      </c>
      <c r="G62" s="7" t="s">
        <v>12</v>
      </c>
      <c r="H62" s="7"/>
    </row>
    <row r="63" spans="1:8" x14ac:dyDescent="0.25">
      <c r="A63" s="11">
        <v>2015</v>
      </c>
      <c r="B63" s="23">
        <f t="shared" ref="B63:G78" si="2">+B6/B35/10</f>
        <v>5.8191742260387311</v>
      </c>
      <c r="C63" s="24">
        <f t="shared" si="2"/>
        <v>6.0539255153260747</v>
      </c>
      <c r="D63" s="23">
        <f t="shared" si="2"/>
        <v>6.0538768334304853</v>
      </c>
      <c r="E63" s="23">
        <f t="shared" si="2"/>
        <v>5.6060464626437216</v>
      </c>
      <c r="F63" s="23">
        <f t="shared" si="2"/>
        <v>6.1111867373058946</v>
      </c>
      <c r="G63" s="23">
        <f t="shared" si="2"/>
        <v>5.8170384902506793</v>
      </c>
      <c r="H63" s="23"/>
    </row>
    <row r="64" spans="1:8" x14ac:dyDescent="0.25">
      <c r="A64" s="11">
        <v>2016</v>
      </c>
      <c r="B64" s="23">
        <f t="shared" si="2"/>
        <v>5.9358427073055999</v>
      </c>
      <c r="C64" s="24">
        <f t="shared" si="2"/>
        <v>6.1778109829025558</v>
      </c>
      <c r="D64" s="23">
        <f t="shared" si="2"/>
        <v>6.1773959980312743</v>
      </c>
      <c r="E64" s="23">
        <f t="shared" si="2"/>
        <v>5.7278149813858699</v>
      </c>
      <c r="F64" s="23">
        <f t="shared" si="2"/>
        <v>6.2438919313087684</v>
      </c>
      <c r="G64" s="23">
        <f t="shared" si="2"/>
        <v>5.9360215178768279</v>
      </c>
      <c r="H64" s="23"/>
    </row>
    <row r="65" spans="1:8" x14ac:dyDescent="0.25">
      <c r="A65" s="11">
        <v>2017</v>
      </c>
      <c r="B65" s="23">
        <f t="shared" si="2"/>
        <v>6.2180257361425051</v>
      </c>
      <c r="C65" s="24">
        <f t="shared" si="2"/>
        <v>6.4726424881123021</v>
      </c>
      <c r="D65" s="23">
        <f t="shared" si="2"/>
        <v>6.4715388219087489</v>
      </c>
      <c r="E65" s="23">
        <f t="shared" si="2"/>
        <v>6.0124210739260953</v>
      </c>
      <c r="F65" s="23">
        <f t="shared" si="2"/>
        <v>6.561992897650474</v>
      </c>
      <c r="G65" s="23">
        <f t="shared" si="2"/>
        <v>6.2249070474330068</v>
      </c>
      <c r="H65" s="23"/>
    </row>
    <row r="66" spans="1:8" x14ac:dyDescent="0.25">
      <c r="A66" s="11">
        <v>2018</v>
      </c>
      <c r="B66" s="23">
        <f t="shared" si="2"/>
        <v>7.069886901963943</v>
      </c>
      <c r="C66" s="24">
        <f t="shared" si="2"/>
        <v>7.3971464457077447</v>
      </c>
      <c r="D66" s="23">
        <f t="shared" si="2"/>
        <v>7.3958597258918122</v>
      </c>
      <c r="E66" s="23">
        <f t="shared" si="2"/>
        <v>6.8573225472059889</v>
      </c>
      <c r="F66" s="23">
        <f t="shared" si="2"/>
        <v>7.5481731765699918</v>
      </c>
      <c r="G66" s="23">
        <f t="shared" si="2"/>
        <v>7.0944817869223922</v>
      </c>
      <c r="H66" s="23"/>
    </row>
    <row r="67" spans="1:8" x14ac:dyDescent="0.25">
      <c r="A67" s="11">
        <v>2019</v>
      </c>
      <c r="B67" s="23">
        <f t="shared" si="2"/>
        <v>7.2944446350228418</v>
      </c>
      <c r="C67" s="24">
        <f t="shared" si="2"/>
        <v>7.6228475043875878</v>
      </c>
      <c r="D67" s="23">
        <f t="shared" si="2"/>
        <v>7.6213133814291023</v>
      </c>
      <c r="E67" s="23">
        <f t="shared" si="2"/>
        <v>7.0831606469034627</v>
      </c>
      <c r="F67" s="23">
        <f t="shared" si="2"/>
        <v>7.8272583882131119</v>
      </c>
      <c r="G67" s="23">
        <f t="shared" si="2"/>
        <v>7.276364548384926</v>
      </c>
      <c r="H67" s="23"/>
    </row>
    <row r="68" spans="1:8" x14ac:dyDescent="0.25">
      <c r="A68" s="11">
        <v>2020</v>
      </c>
      <c r="B68" s="23">
        <f t="shared" si="2"/>
        <v>7.5595788693866721</v>
      </c>
      <c r="C68" s="24">
        <f t="shared" si="2"/>
        <v>7.9909845066868161</v>
      </c>
      <c r="D68" s="23">
        <f t="shared" si="2"/>
        <v>7.9890107838137636</v>
      </c>
      <c r="E68" s="23">
        <f t="shared" si="2"/>
        <v>7.3924072461188981</v>
      </c>
      <c r="F68" s="23">
        <f t="shared" si="2"/>
        <v>8.2865404144943682</v>
      </c>
      <c r="G68" s="23">
        <f t="shared" si="2"/>
        <v>7.5571662848410339</v>
      </c>
      <c r="H68" s="23"/>
    </row>
    <row r="69" spans="1:8" x14ac:dyDescent="0.25">
      <c r="A69" s="11">
        <v>2021</v>
      </c>
      <c r="B69" s="23">
        <f t="shared" si="2"/>
        <v>7.7693859447865306</v>
      </c>
      <c r="C69" s="24">
        <f t="shared" si="2"/>
        <v>8.1534147010696252</v>
      </c>
      <c r="D69" s="23">
        <f t="shared" si="2"/>
        <v>8.1512130333445789</v>
      </c>
      <c r="E69" s="23">
        <f t="shared" si="2"/>
        <v>7.5770347089722447</v>
      </c>
      <c r="F69" s="23">
        <f t="shared" si="2"/>
        <v>8.4431060126481068</v>
      </c>
      <c r="G69" s="23">
        <f t="shared" si="2"/>
        <v>7.7726535709307516</v>
      </c>
      <c r="H69" s="23"/>
    </row>
    <row r="70" spans="1:8" x14ac:dyDescent="0.25">
      <c r="A70" s="11">
        <v>2022</v>
      </c>
      <c r="B70" s="23">
        <f t="shared" si="2"/>
        <v>7.8795899886084468</v>
      </c>
      <c r="C70" s="24">
        <f t="shared" si="2"/>
        <v>8.2281703104430193</v>
      </c>
      <c r="D70" s="23">
        <f t="shared" si="2"/>
        <v>8.2260213405649658</v>
      </c>
      <c r="E70" s="23">
        <f t="shared" si="2"/>
        <v>8.0299621236617398</v>
      </c>
      <c r="F70" s="23">
        <f t="shared" si="2"/>
        <v>8.5267495789995298</v>
      </c>
      <c r="G70" s="23">
        <f t="shared" si="2"/>
        <v>7.8850130708371395</v>
      </c>
      <c r="H70" s="23"/>
    </row>
    <row r="71" spans="1:8" x14ac:dyDescent="0.25">
      <c r="A71" s="11">
        <v>2023</v>
      </c>
      <c r="B71" s="23">
        <f t="shared" si="2"/>
        <v>8.4955541577971605</v>
      </c>
      <c r="C71" s="24">
        <f t="shared" si="2"/>
        <v>8.3911291433507422</v>
      </c>
      <c r="D71" s="23">
        <f t="shared" si="2"/>
        <v>8.3889995448056123</v>
      </c>
      <c r="E71" s="23">
        <f t="shared" si="2"/>
        <v>8.2642968394768488</v>
      </c>
      <c r="F71" s="23">
        <f t="shared" si="2"/>
        <v>8.6923039067173313</v>
      </c>
      <c r="G71" s="23">
        <f t="shared" si="2"/>
        <v>8.0809546630247837</v>
      </c>
      <c r="H71" s="23"/>
    </row>
    <row r="72" spans="1:8" x14ac:dyDescent="0.25">
      <c r="A72" s="11">
        <v>2024</v>
      </c>
      <c r="B72" s="23">
        <f t="shared" si="2"/>
        <v>8.5989511939012289</v>
      </c>
      <c r="C72" s="24">
        <f t="shared" si="2"/>
        <v>8.4943359756943941</v>
      </c>
      <c r="D72" s="23">
        <f t="shared" si="2"/>
        <v>8.4922325543075043</v>
      </c>
      <c r="E72" s="23">
        <f t="shared" si="2"/>
        <v>8.3683960382343798</v>
      </c>
      <c r="F72" s="23">
        <f t="shared" si="2"/>
        <v>8.8179313974558244</v>
      </c>
      <c r="G72" s="23">
        <f t="shared" si="2"/>
        <v>8.2035202432884873</v>
      </c>
      <c r="H72" s="23"/>
    </row>
    <row r="73" spans="1:8" x14ac:dyDescent="0.25">
      <c r="A73" s="11">
        <v>2025</v>
      </c>
      <c r="B73" s="23">
        <f t="shared" si="2"/>
        <v>8.8835921441674639</v>
      </c>
      <c r="C73" s="24">
        <f t="shared" si="2"/>
        <v>8.668682536967605</v>
      </c>
      <c r="D73" s="23">
        <f t="shared" si="2"/>
        <v>8.7775518354036439</v>
      </c>
      <c r="E73" s="23">
        <f>+E16/E45/10</f>
        <v>8.8506892921880009</v>
      </c>
      <c r="F73" s="23">
        <f t="shared" si="2"/>
        <v>9.1421807214578461</v>
      </c>
      <c r="G73" s="23">
        <f t="shared" si="2"/>
        <v>8.4728089519495917</v>
      </c>
      <c r="H73" s="23"/>
    </row>
    <row r="74" spans="1:8" x14ac:dyDescent="0.25">
      <c r="A74" s="11">
        <v>2026</v>
      </c>
      <c r="B74" s="23">
        <f t="shared" si="2"/>
        <v>9.2205279403856739</v>
      </c>
      <c r="C74" s="24">
        <f t="shared" si="2"/>
        <v>8.9299081829168365</v>
      </c>
      <c r="D74" s="23">
        <f t="shared" si="2"/>
        <v>8.9622640713430766</v>
      </c>
      <c r="E74" s="23">
        <f t="shared" si="2"/>
        <v>8.9903144720041634</v>
      </c>
      <c r="F74" s="23">
        <f t="shared" si="2"/>
        <v>9.3548812187709345</v>
      </c>
      <c r="G74" s="23">
        <f t="shared" si="2"/>
        <v>8.6533186319797828</v>
      </c>
      <c r="H74" s="23"/>
    </row>
    <row r="75" spans="1:8" x14ac:dyDescent="0.25">
      <c r="A75" s="11">
        <v>2027</v>
      </c>
      <c r="B75" s="23">
        <f t="shared" si="2"/>
        <v>9.2611704453490553</v>
      </c>
      <c r="C75" s="24">
        <f t="shared" si="2"/>
        <v>9.0144115570004395</v>
      </c>
      <c r="D75" s="23">
        <f t="shared" si="2"/>
        <v>9.0254509455473606</v>
      </c>
      <c r="E75" s="23">
        <f t="shared" si="2"/>
        <v>9.1490837718521263</v>
      </c>
      <c r="F75" s="23">
        <f t="shared" si="2"/>
        <v>9.4484928002979469</v>
      </c>
      <c r="G75" s="23">
        <f t="shared" si="2"/>
        <v>8.7078532346510684</v>
      </c>
      <c r="H75" s="23"/>
    </row>
    <row r="76" spans="1:8" x14ac:dyDescent="0.25">
      <c r="A76" s="11">
        <v>2028</v>
      </c>
      <c r="B76" s="23">
        <f t="shared" si="2"/>
        <v>9.5726087733558174</v>
      </c>
      <c r="C76" s="24">
        <f t="shared" si="2"/>
        <v>9.3290796978410633</v>
      </c>
      <c r="D76" s="23">
        <f t="shared" si="2"/>
        <v>9.3348547457824296</v>
      </c>
      <c r="E76" s="23">
        <f t="shared" si="2"/>
        <v>9.4566050713544705</v>
      </c>
      <c r="F76" s="23">
        <f t="shared" si="2"/>
        <v>9.7849797386967818</v>
      </c>
      <c r="G76" s="23">
        <f t="shared" si="2"/>
        <v>9.0275429548318602</v>
      </c>
      <c r="H76" s="23"/>
    </row>
    <row r="77" spans="1:8" x14ac:dyDescent="0.25">
      <c r="A77" s="11">
        <v>2029</v>
      </c>
      <c r="B77" s="23">
        <f t="shared" si="2"/>
        <v>9.7912598819211691</v>
      </c>
      <c r="C77" s="24">
        <f t="shared" si="2"/>
        <v>9.5118616434153473</v>
      </c>
      <c r="D77" s="23">
        <f t="shared" si="2"/>
        <v>9.5258762194509448</v>
      </c>
      <c r="E77" s="23">
        <f t="shared" si="2"/>
        <v>9.6645297208371144</v>
      </c>
      <c r="F77" s="23">
        <f t="shared" si="2"/>
        <v>9.9855176334770093</v>
      </c>
      <c r="G77" s="23">
        <f t="shared" si="2"/>
        <v>9.2341478561996873</v>
      </c>
      <c r="H77" s="23"/>
    </row>
    <row r="78" spans="1:8" x14ac:dyDescent="0.25">
      <c r="A78" s="11">
        <v>2030</v>
      </c>
      <c r="B78" s="23">
        <f t="shared" si="2"/>
        <v>10.115554300808785</v>
      </c>
      <c r="C78" s="24">
        <f t="shared" si="2"/>
        <v>9.9538211426166257</v>
      </c>
      <c r="D78" s="23">
        <f t="shared" si="2"/>
        <v>9.8514963181011019</v>
      </c>
      <c r="E78" s="23">
        <f t="shared" si="2"/>
        <v>10.100127613741968</v>
      </c>
      <c r="F78" s="23">
        <f t="shared" si="2"/>
        <v>10.226069739562746</v>
      </c>
      <c r="G78" s="23">
        <f t="shared" si="2"/>
        <v>9.580421353728811</v>
      </c>
      <c r="H78" s="23"/>
    </row>
    <row r="79" spans="1:8" x14ac:dyDescent="0.25">
      <c r="A79" s="11">
        <v>2031</v>
      </c>
      <c r="B79" s="23">
        <f t="shared" ref="B79:G87" si="3">+B22/B51/10</f>
        <v>10.454848811254703</v>
      </c>
      <c r="C79" s="24">
        <f t="shared" si="3"/>
        <v>10.160982638282768</v>
      </c>
      <c r="D79" s="23">
        <f t="shared" si="3"/>
        <v>10.073597452278257</v>
      </c>
      <c r="E79" s="23">
        <f t="shared" si="3"/>
        <v>10.370655051885251</v>
      </c>
      <c r="F79" s="23">
        <f t="shared" si="3"/>
        <v>10.388504166960105</v>
      </c>
      <c r="G79" s="23">
        <f t="shared" si="3"/>
        <v>9.8206829846548302</v>
      </c>
      <c r="H79" s="23"/>
    </row>
    <row r="80" spans="1:8" x14ac:dyDescent="0.25">
      <c r="A80" s="11">
        <v>2032</v>
      </c>
      <c r="B80" s="23">
        <f t="shared" si="3"/>
        <v>10.595636388506268</v>
      </c>
      <c r="C80" s="24">
        <f t="shared" si="3"/>
        <v>10.139461338887493</v>
      </c>
      <c r="D80" s="23">
        <f t="shared" si="3"/>
        <v>10.091403573111794</v>
      </c>
      <c r="E80" s="23">
        <f t="shared" si="3"/>
        <v>10.718327680758057</v>
      </c>
      <c r="F80" s="23">
        <f t="shared" si="3"/>
        <v>10.358762674653793</v>
      </c>
      <c r="G80" s="23">
        <f t="shared" si="3"/>
        <v>9.9419414867300357</v>
      </c>
      <c r="H80" s="23"/>
    </row>
    <row r="81" spans="1:8" x14ac:dyDescent="0.25">
      <c r="A81" s="11">
        <v>2033</v>
      </c>
      <c r="B81" s="23">
        <f t="shared" si="3"/>
        <v>10.822488936284552</v>
      </c>
      <c r="C81" s="24">
        <f t="shared" si="3"/>
        <v>10.306756519415179</v>
      </c>
      <c r="D81" s="23">
        <f t="shared" si="3"/>
        <v>10.278355346987869</v>
      </c>
      <c r="E81" s="23">
        <f t="shared" si="3"/>
        <v>10.936978170140168</v>
      </c>
      <c r="F81" s="23">
        <f t="shared" si="3"/>
        <v>10.54727771994672</v>
      </c>
      <c r="G81" s="23">
        <f t="shared" si="3"/>
        <v>10.152234208312029</v>
      </c>
      <c r="H81" s="23"/>
    </row>
    <row r="82" spans="1:8" x14ac:dyDescent="0.25">
      <c r="A82" s="11">
        <v>2034</v>
      </c>
      <c r="B82" s="23">
        <f t="shared" si="3"/>
        <v>10.98478577119764</v>
      </c>
      <c r="C82" s="24">
        <f t="shared" si="3"/>
        <v>10.421871805427376</v>
      </c>
      <c r="D82" s="23">
        <f t="shared" si="3"/>
        <v>10.412064668490437</v>
      </c>
      <c r="E82" s="23">
        <f t="shared" si="3"/>
        <v>11.441620867750835</v>
      </c>
      <c r="F82" s="23">
        <f t="shared" si="3"/>
        <v>10.669708701032246</v>
      </c>
      <c r="G82" s="23">
        <f t="shared" si="3"/>
        <v>10.323468958548164</v>
      </c>
      <c r="H82" s="23"/>
    </row>
    <row r="83" spans="1:8" x14ac:dyDescent="0.25">
      <c r="A83" s="11">
        <v>2035</v>
      </c>
      <c r="B83" s="23">
        <f t="shared" si="3"/>
        <v>11.620706386345045</v>
      </c>
      <c r="C83" s="24">
        <f t="shared" si="3"/>
        <v>10.808384547961072</v>
      </c>
      <c r="D83" s="23">
        <f t="shared" si="3"/>
        <v>10.622240265832357</v>
      </c>
      <c r="E83" s="23">
        <f t="shared" si="3"/>
        <v>12.150283468997502</v>
      </c>
      <c r="F83" s="23">
        <f t="shared" si="3"/>
        <v>10.665969132411238</v>
      </c>
      <c r="G83" s="23">
        <f t="shared" si="3"/>
        <v>10.814440141195879</v>
      </c>
      <c r="H83" s="23"/>
    </row>
    <row r="84" spans="1:8" x14ac:dyDescent="0.25">
      <c r="A84" s="11">
        <v>2036</v>
      </c>
      <c r="B84" s="23">
        <f t="shared" si="3"/>
        <v>12.110186843952992</v>
      </c>
      <c r="C84" s="24">
        <f t="shared" si="3"/>
        <v>11.187675687980242</v>
      </c>
      <c r="D84" s="23">
        <f t="shared" si="3"/>
        <v>11.024101831342632</v>
      </c>
      <c r="E84" s="23">
        <f t="shared" si="3"/>
        <v>12.633893412118695</v>
      </c>
      <c r="F84" s="23">
        <f t="shared" si="3"/>
        <v>11.100386317440272</v>
      </c>
      <c r="G84" s="23">
        <f t="shared" si="3"/>
        <v>11.199535219535727</v>
      </c>
      <c r="H84" s="23"/>
    </row>
    <row r="85" spans="1:8" x14ac:dyDescent="0.25">
      <c r="A85" s="11">
        <v>2037</v>
      </c>
      <c r="B85" s="23">
        <f t="shared" si="3"/>
        <v>12.221376995533502</v>
      </c>
      <c r="C85" s="24">
        <f t="shared" si="3"/>
        <v>11.22282105387187</v>
      </c>
      <c r="D85" s="23">
        <f t="shared" si="3"/>
        <v>11.092139783664654</v>
      </c>
      <c r="E85" s="23">
        <f t="shared" si="3"/>
        <v>12.933376547354641</v>
      </c>
      <c r="F85" s="23">
        <f t="shared" si="3"/>
        <v>11.080532260484997</v>
      </c>
      <c r="G85" s="23">
        <f t="shared" si="3"/>
        <v>11.298119674912035</v>
      </c>
      <c r="H85" s="23"/>
    </row>
    <row r="86" spans="1:8" x14ac:dyDescent="0.25">
      <c r="A86" s="11">
        <v>2038</v>
      </c>
      <c r="B86" s="23">
        <f t="shared" si="3"/>
        <v>12.57160846621043</v>
      </c>
      <c r="C86" s="24">
        <f t="shared" si="3"/>
        <v>11.312400852102519</v>
      </c>
      <c r="D86" s="23">
        <f t="shared" si="3"/>
        <v>11.212282511426483</v>
      </c>
      <c r="E86" s="23">
        <f t="shared" si="3"/>
        <v>13.486175127314706</v>
      </c>
      <c r="F86" s="23">
        <f t="shared" si="3"/>
        <v>11.171502933253697</v>
      </c>
      <c r="G86" s="23">
        <f t="shared" si="3"/>
        <v>11.452698342435173</v>
      </c>
      <c r="H86" s="23"/>
    </row>
    <row r="87" spans="1:8" x14ac:dyDescent="0.25">
      <c r="A87" s="11">
        <v>2039</v>
      </c>
      <c r="B87" s="23">
        <f t="shared" si="3"/>
        <v>12.819686236316425</v>
      </c>
      <c r="C87" s="24">
        <f t="shared" si="3"/>
        <v>11.548530830453036</v>
      </c>
      <c r="D87" s="23">
        <f t="shared" si="3"/>
        <v>11.673684859271656</v>
      </c>
      <c r="E87" s="23">
        <f t="shared" si="3"/>
        <v>13.702244156789948</v>
      </c>
      <c r="F87" s="23">
        <f t="shared" si="3"/>
        <v>11.290984929442201</v>
      </c>
      <c r="G87" s="23">
        <f t="shared" si="3"/>
        <v>11.79942805807516</v>
      </c>
      <c r="H87" s="23"/>
    </row>
    <row r="88" spans="1:8" x14ac:dyDescent="0.25">
      <c r="A88" s="11"/>
      <c r="B88" s="23"/>
      <c r="C88" s="24"/>
      <c r="D88" s="23"/>
    </row>
    <row r="92" spans="1:8" x14ac:dyDescent="0.25">
      <c r="A92" s="10" t="s">
        <v>16</v>
      </c>
    </row>
    <row r="93" spans="1:8" ht="30" x14ac:dyDescent="0.25">
      <c r="B93" s="25" t="s">
        <v>17</v>
      </c>
      <c r="C93" s="26" t="s">
        <v>18</v>
      </c>
      <c r="D93" s="25" t="s">
        <v>19</v>
      </c>
      <c r="E93" s="3" t="s">
        <v>20</v>
      </c>
      <c r="F93" s="7" t="s">
        <v>21</v>
      </c>
      <c r="G93" s="7" t="s">
        <v>22</v>
      </c>
    </row>
    <row r="94" spans="1:8" x14ac:dyDescent="0.25">
      <c r="A94" s="11">
        <v>2015</v>
      </c>
      <c r="B94" s="27">
        <f t="shared" ref="B94:G109" si="4">+(B63-$C63)/$C63</f>
        <v>-3.8776705906448446E-2</v>
      </c>
      <c r="C94" s="28">
        <f t="shared" si="4"/>
        <v>0</v>
      </c>
      <c r="D94" s="27">
        <f t="shared" si="4"/>
        <v>-8.0413767011392131E-6</v>
      </c>
      <c r="E94" s="27">
        <f t="shared" si="4"/>
        <v>-7.3981592860451556E-2</v>
      </c>
      <c r="F94" s="27">
        <f t="shared" si="4"/>
        <v>9.4585276668597527E-3</v>
      </c>
      <c r="G94" s="27">
        <f t="shared" si="4"/>
        <v>-3.9129491183149491E-2</v>
      </c>
    </row>
    <row r="95" spans="1:8" x14ac:dyDescent="0.25">
      <c r="A95" s="11">
        <v>2016</v>
      </c>
      <c r="B95" s="27">
        <f t="shared" si="4"/>
        <v>-3.9167316103813611E-2</v>
      </c>
      <c r="C95" s="28">
        <f t="shared" si="4"/>
        <v>0</v>
      </c>
      <c r="D95" s="27">
        <f t="shared" si="4"/>
        <v>-6.717344904692752E-5</v>
      </c>
      <c r="E95" s="27">
        <f t="shared" si="4"/>
        <v>-7.2840687868579265E-2</v>
      </c>
      <c r="F95" s="27">
        <f t="shared" si="4"/>
        <v>1.069649890375335E-2</v>
      </c>
      <c r="G95" s="27">
        <f t="shared" si="4"/>
        <v>-3.9138372102172449E-2</v>
      </c>
    </row>
    <row r="96" spans="1:8" x14ac:dyDescent="0.25">
      <c r="A96" s="11">
        <v>2017</v>
      </c>
      <c r="B96" s="27">
        <f t="shared" si="4"/>
        <v>-3.9337373018427615E-2</v>
      </c>
      <c r="C96" s="28">
        <f t="shared" si="4"/>
        <v>0</v>
      </c>
      <c r="D96" s="27">
        <f t="shared" si="4"/>
        <v>-1.7051246157659552E-4</v>
      </c>
      <c r="E96" s="27">
        <f t="shared" si="4"/>
        <v>-7.1102554332554677E-2</v>
      </c>
      <c r="F96" s="27">
        <f t="shared" si="4"/>
        <v>1.3804317124307949E-2</v>
      </c>
      <c r="G96" s="27">
        <f t="shared" si="4"/>
        <v>-3.8274235157323748E-2</v>
      </c>
    </row>
    <row r="97" spans="1:24" x14ac:dyDescent="0.25">
      <c r="A97" s="11">
        <v>2018</v>
      </c>
      <c r="B97" s="27">
        <f t="shared" si="4"/>
        <v>-4.4241322805457881E-2</v>
      </c>
      <c r="C97" s="28">
        <f t="shared" si="4"/>
        <v>0</v>
      </c>
      <c r="D97" s="27">
        <f t="shared" si="4"/>
        <v>-1.7394813329390895E-4</v>
      </c>
      <c r="E97" s="27">
        <f t="shared" si="4"/>
        <v>-7.2977316653639199E-2</v>
      </c>
      <c r="F97" s="27">
        <f t="shared" si="4"/>
        <v>2.0416890752498425E-2</v>
      </c>
      <c r="G97" s="27">
        <f t="shared" si="4"/>
        <v>-4.0916407564294772E-2</v>
      </c>
    </row>
    <row r="98" spans="1:24" x14ac:dyDescent="0.25">
      <c r="A98" s="11">
        <v>2019</v>
      </c>
      <c r="B98" s="27">
        <f t="shared" si="4"/>
        <v>-4.3081390408993843E-2</v>
      </c>
      <c r="C98" s="28">
        <f t="shared" si="4"/>
        <v>0</v>
      </c>
      <c r="D98" s="27">
        <f t="shared" si="4"/>
        <v>-2.0125326626336463E-4</v>
      </c>
      <c r="E98" s="27">
        <f t="shared" si="4"/>
        <v>-7.0798590313329773E-2</v>
      </c>
      <c r="F98" s="27">
        <f t="shared" si="4"/>
        <v>2.6815554647770204E-2</v>
      </c>
      <c r="G98" s="27">
        <f t="shared" si="4"/>
        <v>-4.5453218866471079E-2</v>
      </c>
    </row>
    <row r="99" spans="1:24" x14ac:dyDescent="0.25">
      <c r="A99" s="11">
        <v>2020</v>
      </c>
      <c r="B99" s="27">
        <f t="shared" si="4"/>
        <v>-5.3986544078410609E-2</v>
      </c>
      <c r="C99" s="28">
        <f t="shared" si="4"/>
        <v>0</v>
      </c>
      <c r="D99" s="27">
        <f t="shared" si="4"/>
        <v>-2.4699370539398854E-4</v>
      </c>
      <c r="E99" s="27">
        <f t="shared" si="4"/>
        <v>-7.4906572533963933E-2</v>
      </c>
      <c r="F99" s="27">
        <f t="shared" si="4"/>
        <v>3.6986169546472318E-2</v>
      </c>
      <c r="G99" s="27">
        <f t="shared" si="4"/>
        <v>-5.4288457383788603E-2</v>
      </c>
    </row>
    <row r="100" spans="1:24" x14ac:dyDescent="0.25">
      <c r="A100" s="11">
        <v>2021</v>
      </c>
      <c r="B100" s="27">
        <f t="shared" si="4"/>
        <v>-4.7100358605912059E-2</v>
      </c>
      <c r="C100" s="28">
        <f t="shared" si="4"/>
        <v>0</v>
      </c>
      <c r="D100" s="27">
        <f t="shared" si="4"/>
        <v>-2.7003014145195295E-4</v>
      </c>
      <c r="E100" s="27">
        <f t="shared" si="4"/>
        <v>-7.0691852828455623E-2</v>
      </c>
      <c r="F100" s="27">
        <f t="shared" si="4"/>
        <v>3.553005976017358E-2</v>
      </c>
      <c r="G100" s="27">
        <f t="shared" si="4"/>
        <v>-4.6699590797083156E-2</v>
      </c>
    </row>
    <row r="101" spans="1:24" x14ac:dyDescent="0.25">
      <c r="A101" s="11">
        <v>2022</v>
      </c>
      <c r="B101" s="27">
        <f t="shared" si="4"/>
        <v>-4.2364257019833644E-2</v>
      </c>
      <c r="C101" s="28">
        <f t="shared" si="4"/>
        <v>0</v>
      </c>
      <c r="D101" s="27">
        <f t="shared" si="4"/>
        <v>-2.6117226515426362E-4</v>
      </c>
      <c r="E101" s="27">
        <f t="shared" si="4"/>
        <v>-2.4088974742017415E-2</v>
      </c>
      <c r="F101" s="27">
        <f t="shared" si="4"/>
        <v>3.6287443902025221E-2</v>
      </c>
      <c r="G101" s="27">
        <f t="shared" si="4"/>
        <v>-4.1705169759351221E-2</v>
      </c>
    </row>
    <row r="102" spans="1:24" x14ac:dyDescent="0.25">
      <c r="A102" s="11">
        <v>2023</v>
      </c>
      <c r="B102" s="27">
        <f t="shared" si="4"/>
        <v>1.2444691609730048E-2</v>
      </c>
      <c r="C102" s="28">
        <f t="shared" si="4"/>
        <v>0</v>
      </c>
      <c r="D102" s="27">
        <f t="shared" si="4"/>
        <v>-2.5379165410861033E-4</v>
      </c>
      <c r="E102" s="27">
        <f t="shared" si="4"/>
        <v>-1.5115046104897251E-2</v>
      </c>
      <c r="F102" s="27">
        <f t="shared" si="4"/>
        <v>3.5892042444042774E-2</v>
      </c>
      <c r="G102" s="27">
        <f t="shared" si="4"/>
        <v>-3.6964569967528803E-2</v>
      </c>
      <c r="X102" s="10"/>
    </row>
    <row r="103" spans="1:24" x14ac:dyDescent="0.25">
      <c r="A103" s="11">
        <v>2024</v>
      </c>
      <c r="B103" s="27">
        <f t="shared" si="4"/>
        <v>1.2315879487952871E-2</v>
      </c>
      <c r="C103" s="28">
        <f t="shared" si="4"/>
        <v>0</v>
      </c>
      <c r="D103" s="27">
        <f t="shared" si="4"/>
        <v>-2.476263468867373E-4</v>
      </c>
      <c r="E103" s="27">
        <f t="shared" si="4"/>
        <v>-1.4826342850150684E-2</v>
      </c>
      <c r="F103" s="27">
        <f t="shared" si="4"/>
        <v>3.809543473290472E-2</v>
      </c>
      <c r="G103" s="27">
        <f t="shared" si="4"/>
        <v>-3.4236429220370374E-2</v>
      </c>
      <c r="X103" s="10"/>
    </row>
    <row r="104" spans="1:24" x14ac:dyDescent="0.25">
      <c r="A104" s="11">
        <v>2025</v>
      </c>
      <c r="B104" s="27">
        <f t="shared" si="4"/>
        <v>2.4791495856882131E-2</v>
      </c>
      <c r="C104" s="28">
        <f t="shared" si="4"/>
        <v>0</v>
      </c>
      <c r="D104" s="27">
        <f t="shared" si="4"/>
        <v>1.2558920916963524E-2</v>
      </c>
      <c r="E104" s="27">
        <f t="shared" si="4"/>
        <v>2.0995895794341055E-2</v>
      </c>
      <c r="F104" s="27">
        <f t="shared" si="4"/>
        <v>5.4621700872192237E-2</v>
      </c>
      <c r="G104" s="27">
        <f t="shared" si="4"/>
        <v>-2.2595542538639549E-2</v>
      </c>
    </row>
    <row r="105" spans="1:24" x14ac:dyDescent="0.25">
      <c r="A105" s="11">
        <v>2026</v>
      </c>
      <c r="B105" s="27">
        <f t="shared" si="4"/>
        <v>3.2544540382262954E-2</v>
      </c>
      <c r="C105" s="28">
        <f t="shared" si="4"/>
        <v>0</v>
      </c>
      <c r="D105" s="27">
        <f t="shared" si="4"/>
        <v>3.6233170334424893E-3</v>
      </c>
      <c r="E105" s="27">
        <f t="shared" si="4"/>
        <v>6.7644916218607756E-3</v>
      </c>
      <c r="F105" s="27">
        <f t="shared" si="4"/>
        <v>4.7589855029762033E-2</v>
      </c>
      <c r="G105" s="27">
        <f t="shared" si="4"/>
        <v>-3.0973392477447556E-2</v>
      </c>
    </row>
    <row r="106" spans="1:24" x14ac:dyDescent="0.25">
      <c r="A106" s="11">
        <v>2027</v>
      </c>
      <c r="B106" s="27">
        <f t="shared" si="4"/>
        <v>2.7373820996334147E-2</v>
      </c>
      <c r="C106" s="28">
        <f t="shared" si="4"/>
        <v>0</v>
      </c>
      <c r="D106" s="27">
        <f t="shared" si="4"/>
        <v>1.224637734489513E-3</v>
      </c>
      <c r="E106" s="27">
        <f t="shared" si="4"/>
        <v>1.4939656792916518E-2</v>
      </c>
      <c r="F106" s="27">
        <f t="shared" si="4"/>
        <v>4.8154140794737427E-2</v>
      </c>
      <c r="G106" s="27">
        <f t="shared" si="4"/>
        <v>-3.4007580019053275E-2</v>
      </c>
    </row>
    <row r="107" spans="1:24" x14ac:dyDescent="0.25">
      <c r="A107" s="11">
        <v>2028</v>
      </c>
      <c r="B107" s="27">
        <f t="shared" si="4"/>
        <v>2.6104297894583496E-2</v>
      </c>
      <c r="C107" s="28">
        <f t="shared" si="4"/>
        <v>0</v>
      </c>
      <c r="D107" s="27">
        <f t="shared" si="4"/>
        <v>6.1903726073888709E-4</v>
      </c>
      <c r="E107" s="27">
        <f t="shared" si="4"/>
        <v>1.3669662779590053E-2</v>
      </c>
      <c r="F107" s="27">
        <f t="shared" si="4"/>
        <v>4.8868704697765955E-2</v>
      </c>
      <c r="G107" s="27">
        <f t="shared" si="4"/>
        <v>-3.2322238931990765E-2</v>
      </c>
    </row>
    <row r="108" spans="1:24" x14ac:dyDescent="0.25">
      <c r="A108" s="11">
        <v>2029</v>
      </c>
      <c r="B108" s="27">
        <f t="shared" si="4"/>
        <v>2.937366511204851E-2</v>
      </c>
      <c r="C108" s="28">
        <f t="shared" si="4"/>
        <v>0</v>
      </c>
      <c r="D108" s="27">
        <f t="shared" si="4"/>
        <v>1.4733788779717062E-3</v>
      </c>
      <c r="E108" s="27">
        <f t="shared" si="4"/>
        <v>1.6050283650567244E-2</v>
      </c>
      <c r="F108" s="27">
        <f t="shared" si="4"/>
        <v>4.9796349843834575E-2</v>
      </c>
      <c r="G108" s="27">
        <f t="shared" si="4"/>
        <v>-2.9196575562882521E-2</v>
      </c>
    </row>
    <row r="109" spans="1:24" x14ac:dyDescent="0.25">
      <c r="A109" s="11">
        <v>2030</v>
      </c>
      <c r="B109" s="27">
        <f t="shared" si="4"/>
        <v>1.6248348837584584E-2</v>
      </c>
      <c r="C109" s="28">
        <f t="shared" si="4"/>
        <v>0</v>
      </c>
      <c r="D109" s="27">
        <f t="shared" si="4"/>
        <v>-1.0279954105004636E-2</v>
      </c>
      <c r="E109" s="27">
        <f t="shared" si="4"/>
        <v>1.4698523213255347E-2</v>
      </c>
      <c r="F109" s="27">
        <f t="shared" si="4"/>
        <v>2.7351164245910151E-2</v>
      </c>
      <c r="G109" s="27">
        <f t="shared" si="4"/>
        <v>-3.7513210609052258E-2</v>
      </c>
    </row>
    <row r="110" spans="1:24" x14ac:dyDescent="0.25">
      <c r="A110" s="11">
        <v>2031</v>
      </c>
      <c r="B110" s="27">
        <f t="shared" ref="B110:G118" si="5">+(B79-$C79)/$C79</f>
        <v>2.8921038784650369E-2</v>
      </c>
      <c r="C110" s="28">
        <f t="shared" si="5"/>
        <v>0</v>
      </c>
      <c r="D110" s="27">
        <f t="shared" si="5"/>
        <v>-8.6000723665520459E-3</v>
      </c>
      <c r="E110" s="27">
        <f t="shared" si="5"/>
        <v>2.0635052835590556E-2</v>
      </c>
      <c r="F110" s="27">
        <f t="shared" si="5"/>
        <v>2.2391685605299833E-2</v>
      </c>
      <c r="G110" s="27">
        <f t="shared" si="5"/>
        <v>-3.3490821285907538E-2</v>
      </c>
    </row>
    <row r="111" spans="1:24" x14ac:dyDescent="0.25">
      <c r="A111" s="11">
        <v>2032</v>
      </c>
      <c r="B111" s="27">
        <f t="shared" si="5"/>
        <v>4.4990067457451995E-2</v>
      </c>
      <c r="C111" s="28">
        <f t="shared" si="5"/>
        <v>0</v>
      </c>
      <c r="D111" s="27">
        <f t="shared" si="5"/>
        <v>-4.7396764156873638E-3</v>
      </c>
      <c r="E111" s="27">
        <f t="shared" si="5"/>
        <v>5.7090443222112729E-2</v>
      </c>
      <c r="F111" s="27">
        <f t="shared" si="5"/>
        <v>2.1628499625046323E-2</v>
      </c>
      <c r="G111" s="27">
        <f t="shared" si="5"/>
        <v>-1.9480310201481495E-2</v>
      </c>
    </row>
    <row r="112" spans="1:24" x14ac:dyDescent="0.25">
      <c r="A112" s="11">
        <v>2033</v>
      </c>
      <c r="B112" s="27">
        <f t="shared" si="5"/>
        <v>5.0038284682273261E-2</v>
      </c>
      <c r="C112" s="28">
        <f t="shared" si="5"/>
        <v>0</v>
      </c>
      <c r="D112" s="27">
        <f t="shared" si="5"/>
        <v>-2.755587790767163E-3</v>
      </c>
      <c r="E112" s="27">
        <f t="shared" si="5"/>
        <v>6.1146457621058546E-2</v>
      </c>
      <c r="F112" s="27">
        <f t="shared" si="5"/>
        <v>2.3336264913065827E-2</v>
      </c>
      <c r="G112" s="27">
        <f t="shared" si="5"/>
        <v>-1.4992331565422313E-2</v>
      </c>
    </row>
    <row r="113" spans="1:7" x14ac:dyDescent="0.25">
      <c r="A113" s="11">
        <v>2034</v>
      </c>
      <c r="B113" s="27">
        <f t="shared" si="5"/>
        <v>5.4012750903068701E-2</v>
      </c>
      <c r="C113" s="28">
        <f t="shared" si="5"/>
        <v>0</v>
      </c>
      <c r="D113" s="27">
        <f t="shared" si="5"/>
        <v>-9.4101492707205768E-4</v>
      </c>
      <c r="E113" s="27">
        <f t="shared" si="5"/>
        <v>9.7847016482433297E-2</v>
      </c>
      <c r="F113" s="27">
        <f t="shared" si="5"/>
        <v>2.378045904151347E-2</v>
      </c>
      <c r="G113" s="27">
        <f t="shared" si="5"/>
        <v>-9.441955218444268E-3</v>
      </c>
    </row>
    <row r="114" spans="1:7" x14ac:dyDescent="0.25">
      <c r="A114" s="11">
        <v>2035</v>
      </c>
      <c r="B114" s="27">
        <f t="shared" si="5"/>
        <v>7.5156637403062401E-2</v>
      </c>
      <c r="C114" s="28">
        <f t="shared" si="5"/>
        <v>0</v>
      </c>
      <c r="D114" s="27">
        <f t="shared" si="5"/>
        <v>-1.7222211265959301E-2</v>
      </c>
      <c r="E114" s="27">
        <f t="shared" si="5"/>
        <v>0.12415351388377183</v>
      </c>
      <c r="F114" s="27">
        <f t="shared" si="5"/>
        <v>-1.3176383104975662E-2</v>
      </c>
      <c r="G114" s="27">
        <f t="shared" si="5"/>
        <v>5.6026811480808421E-4</v>
      </c>
    </row>
    <row r="115" spans="1:7" x14ac:dyDescent="0.25">
      <c r="A115" s="11">
        <v>2036</v>
      </c>
      <c r="B115" s="27">
        <f t="shared" si="5"/>
        <v>8.2457802827076251E-2</v>
      </c>
      <c r="C115" s="28">
        <f t="shared" si="5"/>
        <v>0</v>
      </c>
      <c r="D115" s="27">
        <f t="shared" si="5"/>
        <v>-1.4620897244398119E-2</v>
      </c>
      <c r="E115" s="27">
        <f t="shared" si="5"/>
        <v>0.12926882799187978</v>
      </c>
      <c r="F115" s="27">
        <f t="shared" si="5"/>
        <v>-7.8022793093432217E-3</v>
      </c>
      <c r="G115" s="27">
        <f t="shared" si="5"/>
        <v>1.0600532126817754E-3</v>
      </c>
    </row>
    <row r="116" spans="1:7" x14ac:dyDescent="0.25">
      <c r="A116" s="11">
        <v>2037</v>
      </c>
      <c r="B116" s="27">
        <f t="shared" si="5"/>
        <v>8.8975484583453307E-2</v>
      </c>
      <c r="C116" s="28">
        <f t="shared" si="5"/>
        <v>0</v>
      </c>
      <c r="D116" s="27">
        <f t="shared" si="5"/>
        <v>-1.164424431075917E-2</v>
      </c>
      <c r="E116" s="27">
        <f t="shared" si="5"/>
        <v>0.15241760385127315</v>
      </c>
      <c r="F116" s="27">
        <f t="shared" si="5"/>
        <v>-1.2678522869059173E-2</v>
      </c>
      <c r="G116" s="27">
        <f t="shared" si="5"/>
        <v>6.7094200895404243E-3</v>
      </c>
    </row>
    <row r="117" spans="1:7" x14ac:dyDescent="0.25">
      <c r="A117" s="11">
        <v>2038</v>
      </c>
      <c r="B117" s="27">
        <f t="shared" si="5"/>
        <v>0.11131214589817821</v>
      </c>
      <c r="C117" s="28">
        <f t="shared" si="5"/>
        <v>0</v>
      </c>
      <c r="D117" s="27">
        <f t="shared" si="5"/>
        <v>-8.8503176279708246E-3</v>
      </c>
      <c r="E117" s="27">
        <f t="shared" si="5"/>
        <v>0.19215852617246765</v>
      </c>
      <c r="F117" s="27">
        <f t="shared" si="5"/>
        <v>-1.2455173812430321E-2</v>
      </c>
      <c r="G117" s="27">
        <f t="shared" si="5"/>
        <v>1.2402096793323866E-2</v>
      </c>
    </row>
    <row r="118" spans="1:7" x14ac:dyDescent="0.25">
      <c r="A118" s="11">
        <v>2039</v>
      </c>
      <c r="B118" s="27">
        <f t="shared" si="5"/>
        <v>0.1100707461862942</v>
      </c>
      <c r="C118" s="28">
        <f t="shared" si="5"/>
        <v>0</v>
      </c>
      <c r="D118" s="27">
        <f t="shared" si="5"/>
        <v>1.0837225154960333E-2</v>
      </c>
      <c r="E118" s="27">
        <f t="shared" si="5"/>
        <v>0.18649240825141608</v>
      </c>
      <c r="F118" s="27">
        <f t="shared" si="5"/>
        <v>-2.2301183136793086E-2</v>
      </c>
      <c r="G118" s="27">
        <f t="shared" si="5"/>
        <v>2.172546718761122E-2</v>
      </c>
    </row>
    <row r="119" spans="1:7" x14ac:dyDescent="0.25">
      <c r="B119" s="29"/>
      <c r="C119" s="29"/>
      <c r="D119" s="29"/>
      <c r="E119" s="29"/>
      <c r="F119" s="29"/>
      <c r="G119" s="29"/>
    </row>
    <row r="121" spans="1:7" x14ac:dyDescent="0.25">
      <c r="A121" s="1"/>
    </row>
    <row r="122" spans="1:7" ht="15.75" x14ac:dyDescent="0.25">
      <c r="A122" s="11"/>
      <c r="B122" s="30"/>
      <c r="C122" s="31"/>
      <c r="D122" s="30"/>
      <c r="E122" s="31"/>
      <c r="F122" s="31"/>
    </row>
    <row r="123" spans="1:7" ht="15.75" x14ac:dyDescent="0.25">
      <c r="A123" s="11"/>
      <c r="B123" s="30"/>
      <c r="C123" s="31"/>
      <c r="D123" s="30"/>
      <c r="E123" s="31"/>
      <c r="F123" s="31"/>
    </row>
    <row r="124" spans="1:7" ht="15.75" x14ac:dyDescent="0.25">
      <c r="A124" s="11"/>
      <c r="B124" s="30"/>
      <c r="C124" s="31"/>
      <c r="D124" s="30"/>
      <c r="E124" s="31"/>
      <c r="F124" s="31"/>
    </row>
    <row r="125" spans="1:7" ht="15.75" x14ac:dyDescent="0.25">
      <c r="A125" s="11"/>
      <c r="B125" s="30"/>
      <c r="C125" s="31"/>
      <c r="D125" s="30"/>
      <c r="E125" s="31"/>
      <c r="F125" s="31"/>
    </row>
    <row r="126" spans="1:7" ht="15.75" x14ac:dyDescent="0.25">
      <c r="A126" s="11"/>
      <c r="B126" s="30"/>
      <c r="C126" s="31"/>
      <c r="D126" s="30"/>
      <c r="E126" s="31"/>
      <c r="F126" s="31"/>
    </row>
    <row r="127" spans="1:7" ht="15.75" x14ac:dyDescent="0.25">
      <c r="A127" s="11"/>
      <c r="B127" s="30"/>
      <c r="C127" s="31"/>
      <c r="D127" s="30"/>
      <c r="E127" s="31"/>
      <c r="F127" s="31"/>
    </row>
    <row r="128" spans="1:7" ht="15.75" x14ac:dyDescent="0.25">
      <c r="A128" s="11"/>
      <c r="B128" s="30"/>
      <c r="C128" s="31"/>
      <c r="D128" s="30"/>
      <c r="E128" s="31"/>
      <c r="F128" s="31"/>
    </row>
    <row r="129" spans="1:6" ht="15.75" x14ac:dyDescent="0.25">
      <c r="A129" s="11"/>
      <c r="B129" s="30"/>
      <c r="C129" s="31"/>
      <c r="D129" s="30"/>
      <c r="E129" s="31"/>
      <c r="F129" s="31"/>
    </row>
    <row r="130" spans="1:6" ht="15.75" x14ac:dyDescent="0.25">
      <c r="A130" s="11"/>
      <c r="B130" s="30"/>
      <c r="C130" s="31"/>
      <c r="D130" s="30"/>
      <c r="E130" s="31"/>
      <c r="F130" s="31"/>
    </row>
    <row r="131" spans="1:6" ht="15.75" x14ac:dyDescent="0.25">
      <c r="A131" s="11"/>
      <c r="B131" s="30"/>
      <c r="C131" s="31"/>
      <c r="D131" s="30"/>
      <c r="E131" s="31"/>
      <c r="F131" s="31"/>
    </row>
    <row r="132" spans="1:6" ht="15.75" x14ac:dyDescent="0.25">
      <c r="A132" s="11"/>
      <c r="B132" s="30"/>
      <c r="C132" s="31"/>
      <c r="D132" s="30"/>
      <c r="E132" s="31"/>
      <c r="F132" s="31"/>
    </row>
    <row r="133" spans="1:6" ht="15.75" x14ac:dyDescent="0.25">
      <c r="A133" s="11"/>
      <c r="B133" s="30"/>
      <c r="C133" s="31"/>
      <c r="D133" s="30"/>
      <c r="E133" s="31"/>
      <c r="F133" s="31"/>
    </row>
    <row r="134" spans="1:6" ht="15.75" x14ac:dyDescent="0.25">
      <c r="A134" s="11"/>
      <c r="B134" s="30"/>
      <c r="C134" s="31"/>
      <c r="D134" s="30"/>
      <c r="E134" s="31"/>
      <c r="F134" s="31"/>
    </row>
    <row r="135" spans="1:6" ht="15.75" x14ac:dyDescent="0.25">
      <c r="A135" s="11"/>
      <c r="B135" s="30"/>
      <c r="C135" s="31"/>
      <c r="D135" s="30"/>
      <c r="E135" s="31"/>
      <c r="F135" s="31"/>
    </row>
    <row r="136" spans="1:6" ht="15.75" x14ac:dyDescent="0.25">
      <c r="A136" s="11"/>
      <c r="B136" s="30"/>
      <c r="C136" s="31"/>
      <c r="D136" s="30"/>
      <c r="E136" s="31"/>
      <c r="F136" s="31"/>
    </row>
    <row r="137" spans="1:6" ht="15.75" x14ac:dyDescent="0.25">
      <c r="A137" s="11"/>
      <c r="B137" s="30"/>
      <c r="C137" s="31"/>
      <c r="D137" s="30"/>
      <c r="E137" s="31"/>
      <c r="F137" s="31"/>
    </row>
    <row r="138" spans="1:6" ht="15.75" x14ac:dyDescent="0.25">
      <c r="A138" s="11"/>
      <c r="B138" s="30"/>
      <c r="C138" s="31"/>
      <c r="D138" s="30"/>
      <c r="E138" s="31"/>
      <c r="F138" s="31"/>
    </row>
    <row r="139" spans="1:6" ht="15.75" x14ac:dyDescent="0.25">
      <c r="A139" s="11"/>
      <c r="B139" s="30"/>
      <c r="C139" s="31"/>
      <c r="D139" s="30"/>
      <c r="E139" s="31"/>
      <c r="F139" s="31"/>
    </row>
    <row r="140" spans="1:6" ht="15.75" x14ac:dyDescent="0.25">
      <c r="A140" s="11"/>
      <c r="B140" s="30"/>
      <c r="C140" s="31"/>
      <c r="D140" s="30"/>
      <c r="E140" s="31"/>
      <c r="F140" s="31"/>
    </row>
    <row r="141" spans="1:6" ht="15.75" x14ac:dyDescent="0.25">
      <c r="A141" s="11"/>
      <c r="B141" s="30"/>
      <c r="C141" s="31"/>
      <c r="D141" s="30"/>
      <c r="E141" s="31"/>
      <c r="F141" s="31"/>
    </row>
    <row r="142" spans="1:6" ht="15.75" x14ac:dyDescent="0.25">
      <c r="A142" s="11"/>
      <c r="B142" s="30"/>
      <c r="C142" s="31"/>
      <c r="D142" s="30"/>
      <c r="E142" s="31"/>
      <c r="F142" s="31"/>
    </row>
    <row r="143" spans="1:6" ht="15.75" x14ac:dyDescent="0.25">
      <c r="A143" s="11"/>
      <c r="B143" s="30"/>
      <c r="C143" s="31"/>
      <c r="D143" s="30"/>
      <c r="E143" s="31"/>
      <c r="F143" s="31"/>
    </row>
    <row r="144" spans="1:6" ht="15.75" x14ac:dyDescent="0.25">
      <c r="A144" s="11"/>
      <c r="B144" s="30"/>
      <c r="C144" s="31"/>
      <c r="D144" s="30"/>
      <c r="E144" s="31"/>
      <c r="F144" s="31"/>
    </row>
    <row r="145" spans="1:6" ht="15.75" x14ac:dyDescent="0.25">
      <c r="A145" s="11"/>
      <c r="B145" s="30"/>
      <c r="C145" s="31"/>
      <c r="D145" s="30"/>
      <c r="E145" s="31"/>
      <c r="F145" s="31"/>
    </row>
    <row r="146" spans="1:6" ht="15.75" x14ac:dyDescent="0.25">
      <c r="A146" s="11"/>
      <c r="B146" s="30"/>
      <c r="C146" s="31"/>
      <c r="D146" s="30"/>
      <c r="E146" s="31"/>
      <c r="F146" s="31"/>
    </row>
  </sheetData>
  <pageMargins left="0.7" right="0.7" top="0.75" bottom="0.75" header="0.3" footer="0.3"/>
  <pageSetup paperSize="17" scale="73" fitToHeight="0" orientation="landscape" r:id="rId1"/>
  <rowBreaks count="1" manualBreakCount="1">
    <brk id="6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>27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Wood, Tim</IR_Writer>
    <IR_Owner xmlns="f934f4e6-f501-4b9a-b157-4f0c654b00ed">Curtis, Anne-Marie</IR_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65532-B3FA-4BC1-8B9E-F3A948EDF792}">
  <ds:schemaRefs>
    <ds:schemaRef ds:uri="http://purl.org/dc/elements/1.1/"/>
    <ds:schemaRef ds:uri="http://schemas.microsoft.com/office/infopath/2007/PartnerControls"/>
    <ds:schemaRef ds:uri="http://purl.org/dc/dcmitype/"/>
    <ds:schemaRef ds:uri="f934f4e6-f501-4b9a-b157-4f0c654b00ed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546d85e-e9b2-4775-9324-c7991557311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56B219F-73AA-49E0-A5B0-1F810329C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829B0-09FC-4082-9D50-BA298C25BC6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B998ACA-EBEA-442F-BE14-15A1A332F85B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8BE833AA-7A48-4C69-80F5-69AABD8527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Figure 3.8</vt:lpstr>
      <vt:lpstr>Sheet1</vt:lpstr>
      <vt:lpstr>Sheet2</vt:lpstr>
      <vt:lpstr>Sheet3</vt:lpstr>
      <vt:lpstr>'Figure 3.8'!Print_Titles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Carly Currie</dc:creator>
  <cp:lastModifiedBy>MYATT, LANA</cp:lastModifiedBy>
  <cp:lastPrinted>2015-05-19T15:28:01Z</cp:lastPrinted>
  <dcterms:created xsi:type="dcterms:W3CDTF">2015-05-10T16:42:57Z</dcterms:created>
  <dcterms:modified xsi:type="dcterms:W3CDTF">2015-05-19T15:28:37Z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26600</vt:r8>
  </property>
</Properties>
</file>