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codeName="ThisWorkbook"/>
  <mc:AlternateContent xmlns:mc="http://schemas.openxmlformats.org/markup-compatibility/2006">
    <mc:Choice Requires="x15">
      <x15ac:absPath xmlns:x15ac="http://schemas.microsoft.com/office/spreadsheetml/2010/11/ac" url="O:\Consulting\Projects &amp; Utility Info\Active\Nova Scotia\EfficiencyOne NEBs 2017\Regulatory Hearing\Draft VEIC responses to IRs\"/>
    </mc:Choice>
  </mc:AlternateContent>
  <xr:revisionPtr revIDLastSave="0" documentId="8_{5AA9BEEE-AA44-4642-8F54-64D81F3BF782}" xr6:coauthVersionLast="31" xr6:coauthVersionMax="31" xr10:uidLastSave="{00000000-0000-0000-0000-000000000000}"/>
  <bookViews>
    <workbookView xWindow="0" yWindow="0" windowWidth="19200" windowHeight="7155" xr2:uid="{00000000-000D-0000-FFFF-FFFF00000000}"/>
  </bookViews>
  <sheets>
    <sheet name="Measure Tables" sheetId="1" r:id="rId1"/>
  </sheets>
  <externalReferences>
    <externalReference r:id="rId2"/>
  </externalReferences>
  <definedNames>
    <definedName name="B_Incent_Percent">'[1]Scenario Dashboard'!#REF!</definedName>
    <definedName name="Discount_Rate">'[1]Summary Parameters'!$C$19</definedName>
    <definedName name="Dual_Life_Split">'[1]Scenario Dashboard'!$M$27</definedName>
    <definedName name="measure_name">#REF!</definedName>
    <definedName name="perc_change">#REF!</definedName>
    <definedName name="RDR">'Measure Tables'!$R$2</definedName>
    <definedName name="ReEngage">'[1]Scenario Dashboard'!$B$107</definedName>
    <definedName name="RePartic">'[1]Scenario Dashboard'!$B$109</definedName>
    <definedName name="Scenario_Incent_Percent">'[1]Scenario Dashboard'!#REF!</definedName>
    <definedName name="trc">#REF!</definedName>
    <definedName name="trc_neb">#REF!</definedName>
    <definedName name="TRC_Screen">'[1]Scenario Dashboard'!$B$101</definedName>
  </definedNames>
  <calcPr calcId="179017"/>
</workbook>
</file>

<file path=xl/calcChain.xml><?xml version="1.0" encoding="utf-8"?>
<calcChain xmlns="http://schemas.openxmlformats.org/spreadsheetml/2006/main">
  <c r="BV10" i="1" l="1"/>
  <c r="BT10" i="1"/>
  <c r="BQ10" i="1"/>
  <c r="BK10" i="1"/>
  <c r="BI10" i="1"/>
  <c r="BF10" i="1"/>
  <c r="AZ10" i="1"/>
  <c r="AX10" i="1"/>
  <c r="AU10" i="1"/>
  <c r="BA10" i="1" s="1"/>
  <c r="BA11" i="1" l="1"/>
  <c r="AW14" i="1"/>
  <c r="BW10" i="1"/>
  <c r="BL10" i="1"/>
  <c r="BW11" i="1" l="1"/>
  <c r="BS14" i="1"/>
  <c r="BL11" i="1"/>
  <c r="BH14" i="1"/>
  <c r="Q7" i="1" l="1"/>
  <c r="W7" i="1" l="1"/>
  <c r="S7" i="1" l="1"/>
  <c r="A8" i="1" l="1"/>
  <c r="A9" i="1"/>
  <c r="A7" i="1"/>
  <c r="Q9" i="1" l="1"/>
  <c r="Q8" i="1"/>
  <c r="Z9" i="1" l="1"/>
  <c r="S9" i="1" s="1"/>
  <c r="Z8" i="1"/>
  <c r="S8" i="1" s="1"/>
  <c r="AA8" i="1" l="1"/>
  <c r="AI8" i="1" s="1"/>
  <c r="AA9" i="1"/>
  <c r="AI9" i="1" s="1"/>
  <c r="R8" i="1" l="1"/>
  <c r="BR8" i="1" s="1"/>
  <c r="R9" i="1"/>
  <c r="BR9" i="1" s="1"/>
  <c r="BS8" i="1" l="1"/>
  <c r="BS9" i="1"/>
  <c r="BG9" i="1"/>
  <c r="AV9" i="1"/>
  <c r="BG8" i="1"/>
  <c r="AV8" i="1"/>
  <c r="T9" i="1"/>
  <c r="AD9" i="1"/>
  <c r="T8" i="1"/>
  <c r="AD8" i="1"/>
  <c r="BH9" i="1" l="1"/>
  <c r="BH8" i="1"/>
  <c r="AW8" i="1"/>
  <c r="AW9" i="1"/>
  <c r="U8" i="1"/>
  <c r="U9" i="1"/>
  <c r="Y7" i="1"/>
  <c r="R7" i="1" s="1"/>
  <c r="AV7" i="1" l="1"/>
  <c r="AV10" i="1" s="1"/>
  <c r="BG7" i="1"/>
  <c r="BG10" i="1" s="1"/>
  <c r="BR7" i="1"/>
  <c r="BR10" i="1" s="1"/>
  <c r="T7" i="1"/>
  <c r="AF7" i="1"/>
  <c r="AI7" i="1" s="1"/>
  <c r="AW10" i="1" l="1"/>
  <c r="AV11" i="1"/>
  <c r="AW15" i="1" s="1"/>
  <c r="BS10" i="1"/>
  <c r="BR11" i="1"/>
  <c r="BS15" i="1" s="1"/>
  <c r="BH10" i="1"/>
  <c r="BG11" i="1"/>
  <c r="BH15" i="1" s="1"/>
  <c r="AW7" i="1"/>
  <c r="BS7" i="1"/>
  <c r="BH7" i="1"/>
  <c r="U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Matthew Davidson</author>
    <author>Ingrid Malmgren</author>
  </authors>
  <commentList>
    <comment ref="R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WACC as applied in 2016-2018 DSM Resource Plan</t>
        </r>
      </text>
    </comment>
    <comment ref="Z2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from E1
https://www.halifax.ca/home-property/halifax-water/accounts-billing/rates-charges-water-wastewater-stormwater
Combined water and wastewater volumetric charge. </t>
        </r>
      </text>
    </comment>
    <comment ref="V7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Y7" authorId="1" shapeId="0" xr:uid="{00000000-0006-0000-0000-000004000000}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AN7" authorId="1" shapeId="0" xr:uid="{00000000-0006-0000-0000-000005000000}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p.409 multi-family p.410 res HES
p.412 res lighting</t>
        </r>
      </text>
    </comment>
    <comment ref="V8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one time property value inc. plus $5.56 thermal comfort - NO HEALTH</t>
        </r>
      </text>
    </comment>
    <comment ref="W8" authorId="1" shapeId="0" xr:uid="{00000000-0006-0000-0000-000007000000}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HARDCODED-NEED TO UPDATE MANUALLY </t>
        </r>
      </text>
    </comment>
    <comment ref="Y8" authorId="1" shapeId="0" xr:uid="{00000000-0006-0000-0000-000008000000}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USD one time property value inc. (prorated)  </t>
        </r>
      </text>
    </comment>
    <comment ref="Z8" authorId="1" shapeId="0" xr:uid="{00000000-0006-0000-0000-000009000000}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one time property value inc. plus $5.56 thermal comfort - NO HEALTH</t>
        </r>
      </text>
    </comment>
    <comment ref="AN8" authorId="1" shapeId="0" xr:uid="{00000000-0006-0000-0000-00000A000000}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only for low income measures thermal comfort, property value increase, and health benefits-should these be transferable?</t>
        </r>
      </text>
    </comment>
    <comment ref="V9" authorId="1" shapeId="0" xr:uid="{00000000-0006-0000-0000-00000B000000}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one time property value inc. plus $5.56 thermal comfort - NO HEALTH</t>
        </r>
      </text>
    </comment>
    <comment ref="W9" authorId="1" shapeId="0" xr:uid="{00000000-0006-0000-0000-00000C000000}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HARDCODED-NEED TO UPDATE MANUALLY </t>
        </r>
      </text>
    </comment>
    <comment ref="Y9" authorId="1" shapeId="0" xr:uid="{00000000-0006-0000-0000-00000D000000}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USD one time property value inc. (prorated) </t>
        </r>
      </text>
    </comment>
    <comment ref="Z9" authorId="1" shapeId="0" xr:uid="{00000000-0006-0000-0000-00000E000000}">
      <text>
        <r>
          <rPr>
            <b/>
            <sz val="9"/>
            <color indexed="81"/>
            <rFont val="Tahoma"/>
            <family val="2"/>
          </rPr>
          <t>Ingrid Malmgren:</t>
        </r>
        <r>
          <rPr>
            <sz val="9"/>
            <color indexed="81"/>
            <rFont val="Tahoma"/>
            <family val="2"/>
          </rPr>
          <t xml:space="preserve">
MA TRM LI $5.00 one time property value inc. plus $5.56 thermal comfort - NO HEALTH</t>
        </r>
      </text>
    </comment>
  </commentList>
</comments>
</file>

<file path=xl/sharedStrings.xml><?xml version="1.0" encoding="utf-8"?>
<sst xmlns="http://schemas.openxmlformats.org/spreadsheetml/2006/main" count="132" uniqueCount="80">
  <si>
    <t xml:space="preserve"> Measure Name</t>
  </si>
  <si>
    <t>Technology Type</t>
  </si>
  <si>
    <t>Target Market</t>
  </si>
  <si>
    <t>Measure Life</t>
  </si>
  <si>
    <t>Annual Energy Savings per Unit (kWh)</t>
  </si>
  <si>
    <t>Peak Demand Savings per Unit (Watts)</t>
  </si>
  <si>
    <t>On-Time Incremental Measure Cost ($)</t>
  </si>
  <si>
    <t>Incentive as a Percent of Incremental Measure Cost (%)</t>
  </si>
  <si>
    <t>Program Administrative Cost ($)</t>
  </si>
  <si>
    <t>DSM Administrator Cost (Incentive + Administrative) ($)</t>
  </si>
  <si>
    <t>DSM Customer Cost (Incremental Measure Cost - Incentive) ($)</t>
  </si>
  <si>
    <t>Total DSM Cost ($)</t>
  </si>
  <si>
    <t>Present Value Avoided Cost ($)</t>
  </si>
  <si>
    <t>Net-To-Gross Ratio</t>
  </si>
  <si>
    <t>Total Resource Benefit-Cost Ratio (TRC)</t>
  </si>
  <si>
    <t>Peak 
Demand Savings
(kW)</t>
  </si>
  <si>
    <t>First Year Energy 
Savings
(MWh)</t>
  </si>
  <si>
    <t>Cumulative Peak 
Demand Savings
(kW)</t>
  </si>
  <si>
    <t>Cumulative Energy 
Savings
(MWh)</t>
  </si>
  <si>
    <t>Total 
Avoided Cost Benefits 
($)</t>
  </si>
  <si>
    <t>TRC 
Costs 
($)</t>
  </si>
  <si>
    <t>Total Net  
Resource Benefits 
($)</t>
  </si>
  <si>
    <t>TRC 
(Ratio)</t>
  </si>
  <si>
    <t>Water Savings</t>
  </si>
  <si>
    <t>Total</t>
  </si>
  <si>
    <t>For Plan Year 2016</t>
  </si>
  <si>
    <t>For Plan Year 2017</t>
  </si>
  <si>
    <t>For Plan Year 2018</t>
  </si>
  <si>
    <t>A</t>
  </si>
  <si>
    <t>B</t>
  </si>
  <si>
    <t>C = A - B</t>
  </si>
  <si>
    <t>D = A / B</t>
  </si>
  <si>
    <t>DHW Tank Wrap</t>
  </si>
  <si>
    <t>DHW Pipe Insulation</t>
  </si>
  <si>
    <t>RES-SF</t>
  </si>
  <si>
    <t>RES-Lighting</t>
  </si>
  <si>
    <t>Existing Homes</t>
  </si>
  <si>
    <t>10.5 W LED</t>
  </si>
  <si>
    <t>RES-Water Heat</t>
  </si>
  <si>
    <t>$3.00 ea</t>
  </si>
  <si>
    <t>$5.00 one time + $6.61 per year</t>
  </si>
  <si>
    <t>Thermal Comfort</t>
  </si>
  <si>
    <t>Noise Reduction</t>
  </si>
  <si>
    <t>Health Impacts</t>
  </si>
  <si>
    <t>Equipment Maintenance</t>
  </si>
  <si>
    <t>Lighting Quality</t>
  </si>
  <si>
    <t>Property Value</t>
  </si>
  <si>
    <t>page 98 MA TRM indicates value to RES SF and p. 414 Appendix C indicates value to LI</t>
  </si>
  <si>
    <t>No Tank Wrap measure in MA-use pipe wrap as a proxy?</t>
  </si>
  <si>
    <t>one time per unit from MA TRM</t>
  </si>
  <si>
    <t>this amount is the number of cubic meters per unit for water savings and the same number of cubic meters per unit for wastewater savings</t>
  </si>
  <si>
    <t>$5.00 one time + $5.56 per year</t>
  </si>
  <si>
    <t>$6.25 one time plus $6.95/year</t>
  </si>
  <si>
    <t>TRC Calculation</t>
  </si>
  <si>
    <t>PV One-Time NEB</t>
  </si>
  <si>
    <t>PV Annual NEB</t>
  </si>
  <si>
    <t>TRC With NEBs</t>
  </si>
  <si>
    <t>TRC % Change</t>
  </si>
  <si>
    <t>refer to 2012 C&amp;I Study Table 4-7 and Table 4-17 for percentage of NEIs from each category</t>
  </si>
  <si>
    <t>NEW TRC RATIO</t>
  </si>
  <si>
    <t>Plan Year 2016</t>
  </si>
  <si>
    <t>Plan Year 2017</t>
  </si>
  <si>
    <t>Plan Year 2018</t>
  </si>
  <si>
    <t>TRC Test Analysis</t>
  </si>
  <si>
    <t>VEIC Recommended NEBs</t>
  </si>
  <si>
    <t>Program and Portfolio Analysis</t>
  </si>
  <si>
    <t>Durability</t>
  </si>
  <si>
    <t>One Time</t>
  </si>
  <si>
    <t>Annual</t>
  </si>
  <si>
    <t>Total Check</t>
  </si>
  <si>
    <t>removed</t>
  </si>
  <si>
    <t xml:space="preserve">Quanitiy of Installed Measures </t>
  </si>
  <si>
    <t>Total 
NEB
($)</t>
  </si>
  <si>
    <t>Existing Residential</t>
  </si>
  <si>
    <t>Total Benefits Including NEBs</t>
  </si>
  <si>
    <t>EXISTING TRC RATIO</t>
  </si>
  <si>
    <t>Adjusted-prorated for property value</t>
  </si>
  <si>
    <t>MA TRM p.412</t>
  </si>
  <si>
    <t>MA TRM p.98</t>
  </si>
  <si>
    <t>TRC Without NEBs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</si>
</sst>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0.0"/>
    <numFmt numFmtId="167" formatCode="&quot;$&quot;#,##0"/>
    <numFmt numFmtId="168" formatCode="&quot;$&quot;#,##0.00"/>
    <numFmt numFmtId="169" formatCode="_(* #,##0_);_(* \(#,##0\);_(* &quot;-&quot;??_);_(@_)"/>
    <numFmt numFmtId="170" formatCode="0.0%"/>
    <numFmt numFmtId="171" formatCode="&quot;$&quot;#,##0&quot;/MWh&quot;;\(&quot;$&quot;#,##0\)&quot;/MWh&quot;"/>
    <numFmt numFmtId="172" formatCode="_-* #,##0_-;\-* #,##0_-;_-* &quot;-&quot;_-;_-@_-"/>
    <numFmt numFmtId="173" formatCode="_-* #,##0.00_-;\-* #,##0.00_-;_-* &quot;-&quot;??_-;_-@_-"/>
    <numFmt numFmtId="174" formatCode="0.0000000000"/>
    <numFmt numFmtId="175" formatCode="#,##0;\-#,##0;&quot;-&quot;"/>
    <numFmt numFmtId="176" formatCode="&quot;$&quot;#,\);\(&quot;$&quot;#,##0\)"/>
    <numFmt numFmtId="177" formatCode="hh:mm"/>
    <numFmt numFmtId="178" formatCode="00000"/>
    <numFmt numFmtId="179" formatCode="&quot;$&quot;#,##0\ ;\(&quot;$&quot;#,##0\)"/>
    <numFmt numFmtId="180" formatCode="m/d"/>
    <numFmt numFmtId="181" formatCode="#,##0.00;[Red]#,##0.00"/>
    <numFmt numFmtId="182" formatCode="_([$€-2]* #,##0.00_);_([$€-2]* \(#,##0.00\);_([$€-2]* &quot;-&quot;??_)"/>
    <numFmt numFmtId="183" formatCode="yyyy"/>
    <numFmt numFmtId="184" formatCode="#,##0.00&quot; $&quot;;\-#,##0.00&quot; $&quot;"/>
    <numFmt numFmtId="185" formatCode="0.00_)"/>
    <numFmt numFmtId="186" formatCode="General_)"/>
    <numFmt numFmtId="187" formatCode="#,##0.00;[Red]\(#,##0.00\)"/>
  </numFmts>
  <fonts count="6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Palatino Linotype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Palatino Linotype"/>
      <family val="1"/>
    </font>
    <font>
      <sz val="10"/>
      <color indexed="8"/>
      <name val="Palatino Linotype"/>
      <family val="1"/>
    </font>
    <font>
      <sz val="10"/>
      <color theme="1"/>
      <name val="Calibri"/>
      <family val="2"/>
      <scheme val="minor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0"/>
      <color rgb="FF0070C0"/>
      <name val="Palatino Linotype"/>
      <family val="1"/>
    </font>
    <font>
      <b/>
      <sz val="11"/>
      <color theme="1"/>
      <name val="Calibri"/>
      <family val="2"/>
      <scheme val="minor"/>
    </font>
    <font>
      <sz val="10"/>
      <color indexed="11"/>
      <name val="Arial"/>
      <family val="2"/>
    </font>
    <font>
      <i/>
      <sz val="10"/>
      <color indexed="12"/>
      <name val="Arial"/>
      <family val="2"/>
    </font>
    <font>
      <i/>
      <sz val="10"/>
      <color indexed="10"/>
      <name val="Arial"/>
      <family val="2"/>
    </font>
    <font>
      <u/>
      <sz val="8.4"/>
      <color indexed="12"/>
      <name val="Arial"/>
      <family val="2"/>
    </font>
    <font>
      <sz val="11"/>
      <color indexed="9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8"/>
      <color indexed="17"/>
      <name val="Arial"/>
      <family val="2"/>
    </font>
    <font>
      <sz val="10"/>
      <name val="Geneva"/>
    </font>
    <font>
      <sz val="11"/>
      <color indexed="20"/>
      <name val="Calibri"/>
      <family val="2"/>
    </font>
    <font>
      <sz val="9"/>
      <name val="Helv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MS Serif"/>
      <family val="1"/>
    </font>
    <font>
      <sz val="11"/>
      <name val="Book Antiqua"/>
      <family val="1"/>
    </font>
    <font>
      <sz val="10"/>
      <color theme="1"/>
      <name val="Arial"/>
      <family val="2"/>
    </font>
    <font>
      <sz val="10"/>
      <name val="Helv"/>
    </font>
    <font>
      <b/>
      <sz val="10"/>
      <color indexed="8"/>
      <name val="Arial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8"/>
      <name val="Arial"/>
      <family val="2"/>
    </font>
    <font>
      <sz val="11"/>
      <color indexed="17"/>
      <name val="Calibri"/>
      <family val="2"/>
    </font>
    <font>
      <b/>
      <i/>
      <sz val="10"/>
      <name val="Helv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1"/>
      <name val="Tms Rmn"/>
    </font>
    <font>
      <b/>
      <sz val="11"/>
      <color indexed="63"/>
      <name val="Calibri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16"/>
      <name val="Times New Roman"/>
      <family val="1"/>
    </font>
    <font>
      <b/>
      <sz val="10"/>
      <color indexed="13"/>
      <name val="Arial"/>
      <family val="2"/>
    </font>
    <font>
      <sz val="22"/>
      <name val="UBSHeadline"/>
      <family val="1"/>
    </font>
    <font>
      <sz val="10"/>
      <color indexed="14"/>
      <name val="Arial"/>
      <family val="2"/>
    </font>
    <font>
      <sz val="8"/>
      <name val="Helv"/>
    </font>
    <font>
      <b/>
      <sz val="18"/>
      <color indexed="56"/>
      <name val="Cambria"/>
      <family val="2"/>
    </font>
    <font>
      <b/>
      <sz val="8"/>
      <color indexed="8"/>
      <name val="Helv"/>
    </font>
    <font>
      <sz val="10"/>
      <name val="Frutiger 45 Light"/>
      <family val="2"/>
    </font>
    <font>
      <b/>
      <sz val="11"/>
      <name val="Times New Roman"/>
      <family val="1"/>
    </font>
    <font>
      <b/>
      <sz val="11"/>
      <color indexed="8"/>
      <name val="Calibri"/>
      <family val="2"/>
    </font>
    <font>
      <sz val="8"/>
      <color indexed="12"/>
      <name val="Arial"/>
      <family val="2"/>
    </font>
    <font>
      <sz val="10"/>
      <color indexed="39"/>
      <name val="Arial"/>
      <family val="2"/>
    </font>
    <font>
      <sz val="11"/>
      <color indexed="10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0"/>
      <name val="Palatino Linotype"/>
      <family val="1"/>
    </font>
    <font>
      <b/>
      <sz val="12"/>
      <color theme="1"/>
      <name val="Palatino Linotype"/>
      <family val="1"/>
    </font>
    <font>
      <sz val="10"/>
      <color indexed="8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30"/>
        <bgColor indexed="30"/>
      </patternFill>
    </fill>
    <fill>
      <patternFill patternType="solid">
        <fgColor indexed="62"/>
      </patternFill>
    </fill>
    <fill>
      <patternFill patternType="solid">
        <fgColor indexed="45"/>
        <bgColor indexed="45"/>
      </patternFill>
    </fill>
    <fill>
      <patternFill patternType="solid">
        <fgColor indexed="29"/>
        <bgColor indexed="29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11"/>
        <bgColor indexed="11"/>
      </patternFill>
    </fill>
    <fill>
      <patternFill patternType="solid">
        <fgColor indexed="57"/>
      </patternFill>
    </fill>
    <fill>
      <patternFill patternType="solid">
        <fgColor indexed="46"/>
        <bgColor indexed="46"/>
      </patternFill>
    </fill>
    <fill>
      <patternFill patternType="solid">
        <fgColor indexed="36"/>
        <bgColor indexed="36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53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49"/>
      </patternFill>
    </fill>
    <fill>
      <patternFill patternType="lightUp">
        <fgColor indexed="9"/>
        <bgColor indexed="10"/>
      </patternFill>
    </fill>
    <fill>
      <patternFill patternType="lightUp">
        <fgColor indexed="9"/>
        <bgColor indexed="57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7"/>
      </patternFill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429">
    <xf numFmtId="0" fontId="0" fillId="0" borderId="0"/>
    <xf numFmtId="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71" fontId="3" fillId="0" borderId="0">
      <alignment horizontal="right" wrapText="1"/>
    </xf>
    <xf numFmtId="0" fontId="14" fillId="0" borderId="0" applyNumberFormat="0" applyFill="0" applyBorder="0" applyAlignment="0" applyProtection="0">
      <alignment vertical="top"/>
    </xf>
    <xf numFmtId="0" fontId="15" fillId="0" borderId="0" applyNumberFormat="0" applyFill="0" applyBorder="0" applyAlignment="0" applyProtection="0">
      <alignment vertical="top"/>
    </xf>
    <xf numFmtId="0" fontId="3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</xf>
    <xf numFmtId="172" fontId="3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173" fontId="3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4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19" fillId="33" borderId="0" applyNumberFormat="0" applyBorder="0" applyAlignment="0" applyProtection="0"/>
    <xf numFmtId="0" fontId="20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19" fillId="36" borderId="0" applyNumberFormat="0" applyBorder="0" applyAlignment="0" applyProtection="0"/>
    <xf numFmtId="0" fontId="20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19" fillId="38" borderId="0" applyNumberFormat="0" applyBorder="0" applyAlignment="0" applyProtection="0"/>
    <xf numFmtId="0" fontId="20" fillId="39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20" fillId="44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3" fontId="21" fillId="46" borderId="28"/>
    <xf numFmtId="174" fontId="22" fillId="47" borderId="29">
      <alignment horizontal="center" vertical="center"/>
    </xf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3" fontId="24" fillId="0" borderId="0" applyFill="0" applyBorder="0" applyProtection="0">
      <alignment horizontal="right"/>
    </xf>
    <xf numFmtId="175" fontId="19" fillId="0" borderId="0" applyFill="0" applyBorder="0" applyAlignment="0"/>
    <xf numFmtId="0" fontId="25" fillId="48" borderId="30" applyNumberFormat="0" applyAlignment="0" applyProtection="0"/>
    <xf numFmtId="0" fontId="25" fillId="48" borderId="30" applyNumberFormat="0" applyAlignment="0" applyProtection="0"/>
    <xf numFmtId="0" fontId="25" fillId="48" borderId="30" applyNumberFormat="0" applyAlignment="0" applyProtection="0"/>
    <xf numFmtId="0" fontId="25" fillId="48" borderId="30" applyNumberFormat="0" applyAlignment="0" applyProtection="0"/>
    <xf numFmtId="0" fontId="25" fillId="48" borderId="30" applyNumberFormat="0" applyAlignment="0" applyProtection="0"/>
    <xf numFmtId="0" fontId="26" fillId="49" borderId="31" applyNumberFormat="0" applyAlignment="0" applyProtection="0"/>
    <xf numFmtId="0" fontId="26" fillId="49" borderId="31" applyNumberFormat="0" applyAlignment="0" applyProtection="0"/>
    <xf numFmtId="0" fontId="26" fillId="49" borderId="31" applyNumberFormat="0" applyAlignment="0" applyProtection="0"/>
    <xf numFmtId="0" fontId="26" fillId="49" borderId="31" applyNumberFormat="0" applyAlignment="0" applyProtection="0"/>
    <xf numFmtId="0" fontId="26" fillId="49" borderId="31" applyNumberFormat="0" applyAlignment="0" applyProtection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176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7" fillId="0" borderId="0" applyNumberFormat="0" applyAlignment="0">
      <alignment horizontal="left"/>
    </xf>
    <xf numFmtId="177" fontId="3" fillId="0" borderId="0" applyFont="0" applyFill="0" applyBorder="0" applyAlignment="0" applyProtection="0"/>
    <xf numFmtId="178" fontId="2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7" fontId="3" fillId="0" borderId="0" applyFont="0" applyFill="0" applyBorder="0" applyAlignment="0" applyProtection="0"/>
    <xf numFmtId="7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7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1" fontId="30" fillId="0" borderId="0">
      <alignment horizontal="right"/>
      <protection locked="0"/>
    </xf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2" borderId="0" applyNumberFormat="0" applyBorder="0" applyAlignment="0" applyProtection="0"/>
    <xf numFmtId="0" fontId="32" fillId="0" borderId="0" applyNumberFormat="0" applyAlignment="0">
      <alignment horizontal="left"/>
    </xf>
    <xf numFmtId="182" fontId="3" fillId="0" borderId="0" applyFont="0" applyFill="0" applyBorder="0" applyAlignment="0" applyProtection="0"/>
    <xf numFmtId="0" fontId="4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2" fontId="3" fillId="0" borderId="0" applyFont="0" applyFill="0" applyBorder="0" applyAlignment="0" applyProtection="0"/>
    <xf numFmtId="38" fontId="34" fillId="0" borderId="28">
      <alignment horizontal="right"/>
    </xf>
    <xf numFmtId="169" fontId="28" fillId="0" borderId="0" applyFont="0" applyFill="0" applyBorder="0" applyAlignment="0" applyProtection="0"/>
    <xf numFmtId="183" fontId="3" fillId="0" borderId="0" applyFont="0" applyFill="0" applyBorder="0" applyAlignment="0" applyProtection="0">
      <alignment horizontal="center"/>
    </xf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38" fontId="34" fillId="53" borderId="0" applyNumberFormat="0" applyBorder="0" applyAlignment="0" applyProtection="0"/>
    <xf numFmtId="0" fontId="36" fillId="0" borderId="0"/>
    <xf numFmtId="0" fontId="37" fillId="0" borderId="0" applyNumberFormat="0" applyFill="0" applyBorder="0" applyAlignment="0" applyProtection="0"/>
    <xf numFmtId="0" fontId="38" fillId="0" borderId="14" applyNumberFormat="0" applyAlignment="0" applyProtection="0">
      <alignment horizontal="left" vertical="center"/>
    </xf>
    <xf numFmtId="0" fontId="38" fillId="0" borderId="27">
      <alignment horizontal="left" vertical="center"/>
    </xf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39" fillId="0" borderId="32" applyNumberFormat="0" applyFill="0" applyAlignment="0" applyProtection="0"/>
    <xf numFmtId="0" fontId="40" fillId="0" borderId="33" applyNumberFormat="0" applyFill="0" applyAlignment="0" applyProtection="0"/>
    <xf numFmtId="0" fontId="40" fillId="0" borderId="33" applyNumberFormat="0" applyFill="0" applyAlignment="0" applyProtection="0"/>
    <xf numFmtId="0" fontId="40" fillId="0" borderId="33" applyNumberFormat="0" applyFill="0" applyAlignment="0" applyProtection="0"/>
    <xf numFmtId="0" fontId="40" fillId="0" borderId="33" applyNumberFormat="0" applyFill="0" applyAlignment="0" applyProtection="0"/>
    <xf numFmtId="0" fontId="40" fillId="0" borderId="33" applyNumberFormat="0" applyFill="0" applyAlignment="0" applyProtection="0"/>
    <xf numFmtId="0" fontId="41" fillId="0" borderId="34" applyNumberFormat="0" applyFill="0" applyAlignment="0" applyProtection="0"/>
    <xf numFmtId="0" fontId="41" fillId="0" borderId="34" applyNumberFormat="0" applyFill="0" applyAlignment="0" applyProtection="0"/>
    <xf numFmtId="0" fontId="41" fillId="0" borderId="34" applyNumberFormat="0" applyFill="0" applyAlignment="0" applyProtection="0"/>
    <xf numFmtId="0" fontId="41" fillId="0" borderId="34" applyNumberFormat="0" applyFill="0" applyAlignment="0" applyProtection="0"/>
    <xf numFmtId="0" fontId="41" fillId="0" borderId="34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184" fontId="3" fillId="0" borderId="0">
      <protection locked="0"/>
    </xf>
    <xf numFmtId="184" fontId="3" fillId="0" borderId="0">
      <protection locked="0"/>
    </xf>
    <xf numFmtId="0" fontId="42" fillId="0" borderId="35" applyNumberFormat="0" applyFill="0" applyAlignment="0" applyProtection="0"/>
    <xf numFmtId="10" fontId="34" fillId="54" borderId="26" applyNumberFormat="0" applyBorder="0" applyAlignment="0" applyProtection="0"/>
    <xf numFmtId="0" fontId="43" fillId="19" borderId="30" applyNumberFormat="0" applyAlignment="0" applyProtection="0"/>
    <xf numFmtId="0" fontId="43" fillId="19" borderId="30" applyNumberFormat="0" applyAlignment="0" applyProtection="0"/>
    <xf numFmtId="0" fontId="43" fillId="19" borderId="30" applyNumberFormat="0" applyAlignment="0" applyProtection="0"/>
    <xf numFmtId="0" fontId="43" fillId="19" borderId="30" applyNumberFormat="0" applyAlignment="0" applyProtection="0"/>
    <xf numFmtId="0" fontId="43" fillId="19" borderId="30" applyNumberFormat="0" applyAlignment="0" applyProtection="0"/>
    <xf numFmtId="0" fontId="43" fillId="19" borderId="30" applyNumberFormat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37" fontId="46" fillId="0" borderId="0"/>
    <xf numFmtId="185" fontId="47" fillId="0" borderId="0"/>
    <xf numFmtId="186" fontId="48" fillId="0" borderId="0"/>
    <xf numFmtId="186" fontId="48" fillId="0" borderId="0"/>
    <xf numFmtId="186" fontId="48" fillId="0" borderId="0"/>
    <xf numFmtId="186" fontId="48" fillId="0" borderId="0"/>
    <xf numFmtId="186" fontId="48" fillId="0" borderId="0"/>
    <xf numFmtId="186" fontId="48" fillId="0" borderId="0"/>
    <xf numFmtId="186" fontId="48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1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56" borderId="37" applyNumberFormat="0" applyFont="0" applyAlignment="0" applyProtection="0"/>
    <xf numFmtId="0" fontId="4" fillId="56" borderId="37" applyNumberFormat="0" applyFont="0" applyAlignment="0" applyProtection="0"/>
    <xf numFmtId="0" fontId="4" fillId="56" borderId="37" applyNumberFormat="0" applyFont="0" applyAlignment="0" applyProtection="0"/>
    <xf numFmtId="0" fontId="4" fillId="56" borderId="37" applyNumberFormat="0" applyFont="0" applyAlignment="0" applyProtection="0"/>
    <xf numFmtId="0" fontId="4" fillId="56" borderId="37" applyNumberFormat="0" applyFont="0" applyAlignment="0" applyProtection="0"/>
    <xf numFmtId="0" fontId="49" fillId="48" borderId="38" applyNumberFormat="0" applyAlignment="0" applyProtection="0"/>
    <xf numFmtId="0" fontId="49" fillId="48" borderId="38" applyNumberFormat="0" applyAlignment="0" applyProtection="0"/>
    <xf numFmtId="0" fontId="49" fillId="48" borderId="38" applyNumberFormat="0" applyAlignment="0" applyProtection="0"/>
    <xf numFmtId="0" fontId="49" fillId="48" borderId="38" applyNumberFormat="0" applyAlignment="0" applyProtection="0"/>
    <xf numFmtId="0" fontId="49" fillId="48" borderId="38" applyNumberFormat="0" applyAlignment="0" applyProtection="0"/>
    <xf numFmtId="187" fontId="19" fillId="57" borderId="0">
      <alignment horizontal="right"/>
    </xf>
    <xf numFmtId="0" fontId="50" fillId="58" borderId="0">
      <alignment horizontal="center"/>
    </xf>
    <xf numFmtId="0" fontId="51" fillId="59" borderId="39"/>
    <xf numFmtId="0" fontId="52" fillId="0" borderId="0" applyBorder="0">
      <alignment horizontal="centerContinuous"/>
    </xf>
    <xf numFmtId="0" fontId="53" fillId="59" borderId="0" applyBorder="0">
      <alignment horizontal="centerContinuous"/>
    </xf>
    <xf numFmtId="186" fontId="54" fillId="0" borderId="16">
      <alignment vertical="center"/>
    </xf>
    <xf numFmtId="10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5" fillId="0" borderId="0" applyNumberFormat="0" applyFill="0" applyBorder="0" applyAlignment="0"/>
    <xf numFmtId="167" fontId="24" fillId="0" borderId="0" applyFill="0" applyBorder="0" applyProtection="0">
      <alignment horizontal="right"/>
    </xf>
    <xf numFmtId="14" fontId="56" fillId="0" borderId="0" applyNumberFormat="0" applyFill="0" applyBorder="0" applyAlignment="0" applyProtection="0">
      <alignment horizontal="left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" fontId="34" fillId="0" borderId="40" applyNumberFormat="0" applyProtection="0">
      <alignment horizontal="right"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7" fillId="0" borderId="0" applyNumberFormat="0" applyFill="0" applyBorder="0" applyAlignment="0" applyProtection="0"/>
    <xf numFmtId="40" fontId="58" fillId="0" borderId="0" applyBorder="0">
      <alignment horizontal="right"/>
    </xf>
    <xf numFmtId="49" fontId="59" fillId="0" borderId="16">
      <alignment vertical="center"/>
    </xf>
    <xf numFmtId="40" fontId="60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0" fontId="61" fillId="0" borderId="41" applyNumberFormat="0" applyFill="0" applyAlignment="0" applyProtection="0"/>
    <xf numFmtId="37" fontId="34" fillId="60" borderId="0" applyNumberFormat="0" applyBorder="0" applyAlignment="0" applyProtection="0"/>
    <xf numFmtId="37" fontId="34" fillId="0" borderId="0"/>
    <xf numFmtId="37" fontId="34" fillId="60" borderId="0" applyNumberFormat="0" applyBorder="0" applyAlignment="0" applyProtection="0"/>
    <xf numFmtId="3" fontId="62" fillId="0" borderId="35" applyProtection="0"/>
    <xf numFmtId="0" fontId="63" fillId="0" borderId="0" applyFill="0" applyBorder="0" applyAlignment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</cellStyleXfs>
  <cellXfs count="166">
    <xf numFmtId="0" fontId="0" fillId="0" borderId="0" xfId="0"/>
    <xf numFmtId="3" fontId="2" fillId="3" borderId="0" xfId="0" applyNumberFormat="1" applyFont="1" applyFill="1" applyBorder="1" applyAlignment="1">
      <alignment horizontal="center" vertical="center" wrapText="1"/>
    </xf>
    <xf numFmtId="3" fontId="2" fillId="3" borderId="0" xfId="0" quotePrefix="1" applyNumberFormat="1" applyFont="1" applyFill="1" applyBorder="1" applyAlignment="1">
      <alignment horizontal="center" vertical="center" wrapText="1"/>
    </xf>
    <xf numFmtId="165" fontId="2" fillId="3" borderId="5" xfId="2" applyNumberFormat="1" applyFont="1" applyFill="1" applyBorder="1" applyAlignment="1">
      <alignment horizontal="center" vertical="center" wrapText="1"/>
    </xf>
    <xf numFmtId="166" fontId="2" fillId="2" borderId="13" xfId="0" applyNumberFormat="1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166" fontId="2" fillId="2" borderId="14" xfId="0" applyNumberFormat="1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166" fontId="2" fillId="6" borderId="13" xfId="0" applyNumberFormat="1" applyFont="1" applyFill="1" applyBorder="1" applyAlignment="1">
      <alignment horizontal="center" vertical="center"/>
    </xf>
    <xf numFmtId="0" fontId="2" fillId="6" borderId="14" xfId="0" applyFont="1" applyFill="1" applyBorder="1" applyAlignment="1">
      <alignment horizontal="center" vertical="center"/>
    </xf>
    <xf numFmtId="166" fontId="2" fillId="6" borderId="14" xfId="0" applyNumberFormat="1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166" fontId="2" fillId="3" borderId="4" xfId="0" applyNumberFormat="1" applyFont="1" applyFill="1" applyBorder="1" applyAlignment="1">
      <alignment horizontal="center" vertical="center" wrapText="1"/>
    </xf>
    <xf numFmtId="166" fontId="2" fillId="3" borderId="0" xfId="0" applyNumberFormat="1" applyFont="1" applyFill="1" applyBorder="1" applyAlignment="1">
      <alignment horizontal="center" vertical="center" wrapText="1"/>
    </xf>
    <xf numFmtId="166" fontId="7" fillId="0" borderId="0" xfId="1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9" fillId="0" borderId="0" xfId="0" applyFont="1"/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67" fontId="7" fillId="0" borderId="0" xfId="0" applyNumberFormat="1" applyFont="1" applyFill="1" applyBorder="1" applyAlignment="1">
      <alignment horizontal="center" vertical="center" wrapText="1"/>
    </xf>
    <xf numFmtId="9" fontId="7" fillId="0" borderId="0" xfId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168" fontId="7" fillId="0" borderId="0" xfId="0" applyNumberFormat="1" applyFont="1" applyFill="1" applyBorder="1" applyAlignment="1">
      <alignment horizontal="center" vertical="center" wrapText="1"/>
    </xf>
    <xf numFmtId="1" fontId="10" fillId="0" borderId="4" xfId="0" applyNumberFormat="1" applyFont="1" applyBorder="1" applyAlignment="1">
      <alignment horizontal="center" vertical="center"/>
    </xf>
    <xf numFmtId="166" fontId="7" fillId="0" borderId="4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66" fontId="7" fillId="0" borderId="0" xfId="0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 wrapText="1"/>
    </xf>
    <xf numFmtId="1" fontId="7" fillId="0" borderId="0" xfId="1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center" vertical="center" wrapText="1"/>
    </xf>
    <xf numFmtId="1" fontId="11" fillId="0" borderId="9" xfId="0" applyNumberFormat="1" applyFont="1" applyBorder="1" applyAlignment="1">
      <alignment horizontal="center" vertical="center"/>
    </xf>
    <xf numFmtId="166" fontId="11" fillId="0" borderId="9" xfId="0" applyNumberFormat="1" applyFont="1" applyBorder="1" applyAlignment="1">
      <alignment horizontal="center" vertical="center"/>
    </xf>
    <xf numFmtId="3" fontId="11" fillId="0" borderId="10" xfId="0" applyNumberFormat="1" applyFont="1" applyBorder="1" applyAlignment="1">
      <alignment horizontal="center" vertical="center"/>
    </xf>
    <xf numFmtId="166" fontId="11" fillId="0" borderId="10" xfId="0" applyNumberFormat="1" applyFont="1" applyBorder="1" applyAlignment="1">
      <alignment horizontal="center" vertical="center"/>
    </xf>
    <xf numFmtId="167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2" fontId="2" fillId="0" borderId="11" xfId="0" applyNumberFormat="1" applyFont="1" applyFill="1" applyBorder="1" applyAlignment="1">
      <alignment horizontal="center" vertical="center"/>
    </xf>
    <xf numFmtId="1" fontId="10" fillId="5" borderId="0" xfId="0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3" fontId="9" fillId="5" borderId="0" xfId="0" applyNumberFormat="1" applyFont="1" applyFill="1" applyBorder="1"/>
    <xf numFmtId="167" fontId="7" fillId="5" borderId="0" xfId="0" applyNumberFormat="1" applyFont="1" applyFill="1" applyBorder="1" applyAlignment="1">
      <alignment horizontal="center" vertical="center" wrapText="1"/>
    </xf>
    <xf numFmtId="2" fontId="7" fillId="5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" fontId="12" fillId="0" borderId="0" xfId="0" applyNumberFormat="1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166" fontId="7" fillId="0" borderId="6" xfId="0" applyNumberFormat="1" applyFont="1" applyFill="1" applyBorder="1" applyAlignment="1">
      <alignment horizontal="center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166" fontId="7" fillId="0" borderId="7" xfId="0" applyNumberFormat="1" applyFont="1" applyFill="1" applyBorder="1" applyAlignment="1">
      <alignment horizontal="center" vertical="center" wrapText="1"/>
    </xf>
    <xf numFmtId="167" fontId="7" fillId="0" borderId="7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166" fontId="9" fillId="0" borderId="0" xfId="0" applyNumberFormat="1" applyFont="1"/>
    <xf numFmtId="0" fontId="2" fillId="2" borderId="17" xfId="0" applyNumberFormat="1" applyFont="1" applyFill="1" applyBorder="1" applyAlignment="1">
      <alignment horizontal="center" vertical="center" wrapText="1"/>
    </xf>
    <xf numFmtId="168" fontId="7" fillId="7" borderId="0" xfId="0" applyNumberFormat="1" applyFont="1" applyFill="1" applyBorder="1" applyAlignment="1">
      <alignment horizontal="center" vertical="center" wrapText="1"/>
    </xf>
    <xf numFmtId="0" fontId="2" fillId="2" borderId="18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9" fillId="0" borderId="0" xfId="0" applyFont="1" applyFill="1"/>
    <xf numFmtId="44" fontId="2" fillId="2" borderId="0" xfId="4" applyFont="1" applyFill="1" applyBorder="1" applyAlignment="1">
      <alignment horizontal="center" vertical="center" wrapText="1"/>
    </xf>
    <xf numFmtId="0" fontId="10" fillId="0" borderId="0" xfId="0" applyFont="1"/>
    <xf numFmtId="44" fontId="10" fillId="0" borderId="0" xfId="0" applyNumberFormat="1" applyFont="1"/>
    <xf numFmtId="168" fontId="7" fillId="6" borderId="0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44" fontId="2" fillId="2" borderId="15" xfId="4" applyFont="1" applyFill="1" applyBorder="1" applyAlignment="1">
      <alignment horizontal="center" vertical="center" wrapText="1"/>
    </xf>
    <xf numFmtId="44" fontId="8" fillId="0" borderId="0" xfId="4" applyFont="1" applyFill="1" applyBorder="1" applyAlignment="1">
      <alignment horizontal="center" vertical="center"/>
    </xf>
    <xf numFmtId="44" fontId="8" fillId="0" borderId="10" xfId="4" applyFont="1" applyFill="1" applyBorder="1" applyAlignment="1">
      <alignment horizontal="center" vertical="center"/>
    </xf>
    <xf numFmtId="44" fontId="9" fillId="0" borderId="0" xfId="4" applyFont="1"/>
    <xf numFmtId="168" fontId="7" fillId="10" borderId="0" xfId="0" applyNumberFormat="1" applyFont="1" applyFill="1" applyBorder="1" applyAlignment="1">
      <alignment horizontal="right" vertical="center" wrapText="1"/>
    </xf>
    <xf numFmtId="44" fontId="2" fillId="10" borderId="0" xfId="4" applyFont="1" applyFill="1" applyBorder="1" applyAlignment="1">
      <alignment horizontal="center" vertical="center" wrapText="1"/>
    </xf>
    <xf numFmtId="0" fontId="2" fillId="10" borderId="0" xfId="0" applyNumberFormat="1" applyFont="1" applyFill="1" applyBorder="1" applyAlignment="1">
      <alignment horizontal="center" vertical="center" wrapText="1"/>
    </xf>
    <xf numFmtId="168" fontId="7" fillId="10" borderId="0" xfId="4" applyNumberFormat="1" applyFont="1" applyFill="1" applyBorder="1" applyAlignment="1">
      <alignment horizontal="right" vertical="center" wrapText="1"/>
    </xf>
    <xf numFmtId="168" fontId="7" fillId="10" borderId="0" xfId="0" applyNumberFormat="1" applyFont="1" applyFill="1" applyBorder="1" applyAlignment="1">
      <alignment horizontal="left" vertical="center" wrapText="1"/>
    </xf>
    <xf numFmtId="0" fontId="10" fillId="10" borderId="0" xfId="0" applyFont="1" applyFill="1" applyAlignment="1">
      <alignment horizontal="left"/>
    </xf>
    <xf numFmtId="0" fontId="9" fillId="11" borderId="0" xfId="0" applyFont="1" applyFill="1"/>
    <xf numFmtId="0" fontId="2" fillId="11" borderId="0" xfId="0" applyNumberFormat="1" applyFont="1" applyFill="1" applyBorder="1" applyAlignment="1">
      <alignment horizontal="center" vertical="center" wrapText="1"/>
    </xf>
    <xf numFmtId="10" fontId="2" fillId="11" borderId="0" xfId="1" applyNumberFormat="1" applyFont="1" applyFill="1" applyBorder="1" applyAlignment="1">
      <alignment horizontal="center" vertical="center" wrapText="1"/>
    </xf>
    <xf numFmtId="2" fontId="7" fillId="11" borderId="0" xfId="0" applyNumberFormat="1" applyFont="1" applyFill="1" applyBorder="1" applyAlignment="1">
      <alignment horizontal="center" vertical="center" wrapText="1"/>
    </xf>
    <xf numFmtId="167" fontId="7" fillId="11" borderId="0" xfId="0" applyNumberFormat="1" applyFont="1" applyFill="1" applyBorder="1" applyAlignment="1">
      <alignment horizontal="center" vertical="center" wrapText="1"/>
    </xf>
    <xf numFmtId="0" fontId="2" fillId="11" borderId="19" xfId="0" applyNumberFormat="1" applyFont="1" applyFill="1" applyBorder="1" applyAlignment="1">
      <alignment horizontal="center" vertical="center" wrapText="1"/>
    </xf>
    <xf numFmtId="9" fontId="7" fillId="11" borderId="0" xfId="1" applyFont="1" applyFill="1" applyBorder="1" applyAlignment="1">
      <alignment horizontal="center" vertical="center" wrapText="1"/>
    </xf>
    <xf numFmtId="9" fontId="2" fillId="11" borderId="19" xfId="1" applyFont="1" applyFill="1" applyBorder="1" applyAlignment="1">
      <alignment horizontal="center" vertical="center" wrapText="1"/>
    </xf>
    <xf numFmtId="168" fontId="7" fillId="0" borderId="0" xfId="4" applyNumberFormat="1" applyFont="1" applyFill="1" applyBorder="1" applyAlignment="1">
      <alignment horizontal="right" vertical="center" wrapText="1"/>
    </xf>
    <xf numFmtId="168" fontId="7" fillId="0" borderId="0" xfId="4" applyNumberFormat="1" applyFont="1" applyFill="1" applyBorder="1" applyAlignment="1">
      <alignment vertical="center" wrapText="1"/>
    </xf>
    <xf numFmtId="167" fontId="7" fillId="12" borderId="7" xfId="0" applyNumberFormat="1" applyFont="1" applyFill="1" applyBorder="1" applyAlignment="1">
      <alignment horizontal="center" vertical="center" wrapText="1"/>
    </xf>
    <xf numFmtId="167" fontId="7" fillId="12" borderId="0" xfId="0" applyNumberFormat="1" applyFont="1" applyFill="1" applyBorder="1" applyAlignment="1">
      <alignment horizontal="center" vertical="center" wrapText="1"/>
    </xf>
    <xf numFmtId="167" fontId="2" fillId="12" borderId="10" xfId="0" applyNumberFormat="1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vertical="center"/>
    </xf>
    <xf numFmtId="0" fontId="2" fillId="12" borderId="14" xfId="0" applyFont="1" applyFill="1" applyBorder="1" applyAlignment="1">
      <alignment horizontal="center" vertical="center"/>
    </xf>
    <xf numFmtId="44" fontId="9" fillId="0" borderId="0" xfId="4" applyFont="1" applyFill="1"/>
    <xf numFmtId="44" fontId="2" fillId="10" borderId="12" xfId="4" applyFont="1" applyFill="1" applyBorder="1" applyAlignment="1">
      <alignment horizontal="center" vertical="center" wrapText="1"/>
    </xf>
    <xf numFmtId="168" fontId="7" fillId="8" borderId="0" xfId="4" applyNumberFormat="1" applyFont="1" applyFill="1" applyBorder="1" applyAlignment="1">
      <alignment horizontal="right" vertical="center" wrapText="1"/>
    </xf>
    <xf numFmtId="170" fontId="9" fillId="0" borderId="0" xfId="0" applyNumberFormat="1" applyFont="1" applyFill="1"/>
    <xf numFmtId="44" fontId="2" fillId="2" borderId="11" xfId="4" applyFont="1" applyFill="1" applyBorder="1" applyAlignment="1">
      <alignment horizontal="center" vertical="center" wrapText="1"/>
    </xf>
    <xf numFmtId="168" fontId="7" fillId="8" borderId="0" xfId="0" applyNumberFormat="1" applyFont="1" applyFill="1" applyBorder="1" applyAlignment="1">
      <alignment horizontal="right" vertical="center" wrapText="1"/>
    </xf>
    <xf numFmtId="49" fontId="9" fillId="11" borderId="0" xfId="0" applyNumberFormat="1" applyFont="1" applyFill="1"/>
    <xf numFmtId="2" fontId="8" fillId="0" borderId="0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vertical="center"/>
    </xf>
    <xf numFmtId="2" fontId="2" fillId="6" borderId="14" xfId="0" applyNumberFormat="1" applyFont="1" applyFill="1" applyBorder="1" applyAlignment="1">
      <alignment horizontal="center" vertical="center"/>
    </xf>
    <xf numFmtId="168" fontId="7" fillId="10" borderId="26" xfId="4" applyNumberFormat="1" applyFont="1" applyFill="1" applyBorder="1" applyAlignment="1">
      <alignment horizontal="right" vertical="center" wrapText="1"/>
    </xf>
    <xf numFmtId="168" fontId="7" fillId="10" borderId="26" xfId="0" applyNumberFormat="1" applyFont="1" applyFill="1" applyBorder="1" applyAlignment="1">
      <alignment vertical="center" wrapText="1"/>
    </xf>
    <xf numFmtId="168" fontId="7" fillId="10" borderId="19" xfId="0" applyNumberFormat="1" applyFont="1" applyFill="1" applyBorder="1" applyAlignment="1">
      <alignment horizontal="right" vertical="center" wrapText="1"/>
    </xf>
    <xf numFmtId="168" fontId="7" fillId="10" borderId="19" xfId="0" applyNumberFormat="1" applyFont="1" applyFill="1" applyBorder="1" applyAlignment="1">
      <alignment vertical="center" wrapText="1"/>
    </xf>
    <xf numFmtId="167" fontId="7" fillId="12" borderId="10" xfId="0" applyNumberFormat="1" applyFont="1" applyFill="1" applyBorder="1" applyAlignment="1">
      <alignment horizontal="center" vertical="center" wrapText="1"/>
    </xf>
    <xf numFmtId="167" fontId="7" fillId="12" borderId="14" xfId="0" applyNumberFormat="1" applyFont="1" applyFill="1" applyBorder="1" applyAlignment="1">
      <alignment horizontal="center" vertical="center" wrapText="1"/>
    </xf>
    <xf numFmtId="167" fontId="2" fillId="4" borderId="17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 wrapText="1"/>
    </xf>
    <xf numFmtId="167" fontId="2" fillId="4" borderId="17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vertical="center" wrapText="1"/>
    </xf>
    <xf numFmtId="169" fontId="10" fillId="5" borderId="4" xfId="3" applyNumberFormat="1" applyFont="1" applyFill="1" applyBorder="1" applyAlignment="1">
      <alignment horizontal="center" vertical="center"/>
    </xf>
    <xf numFmtId="166" fontId="8" fillId="0" borderId="4" xfId="0" applyNumberFormat="1" applyFont="1" applyFill="1" applyBorder="1" applyAlignment="1"/>
    <xf numFmtId="0" fontId="8" fillId="0" borderId="5" xfId="0" applyFont="1" applyFill="1" applyBorder="1" applyAlignment="1">
      <alignment horizontal="center" vertical="center"/>
    </xf>
    <xf numFmtId="167" fontId="7" fillId="0" borderId="6" xfId="0" applyNumberFormat="1" applyFont="1" applyFill="1" applyBorder="1" applyAlignment="1">
      <alignment horizontal="center" vertical="center" wrapText="1"/>
    </xf>
    <xf numFmtId="167" fontId="7" fillId="0" borderId="4" xfId="0" applyNumberFormat="1" applyFont="1" applyFill="1" applyBorder="1" applyAlignment="1">
      <alignment horizontal="center" vertical="center" wrapText="1"/>
    </xf>
    <xf numFmtId="167" fontId="7" fillId="5" borderId="4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vertical="center"/>
    </xf>
    <xf numFmtId="0" fontId="2" fillId="6" borderId="13" xfId="0" applyFont="1" applyFill="1" applyBorder="1" applyAlignment="1">
      <alignment horizontal="center" vertical="center"/>
    </xf>
    <xf numFmtId="3" fontId="2" fillId="3" borderId="4" xfId="0" applyNumberFormat="1" applyFont="1" applyFill="1" applyBorder="1" applyAlignment="1">
      <alignment horizontal="center" vertical="center" wrapText="1"/>
    </xf>
    <xf numFmtId="3" fontId="2" fillId="3" borderId="12" xfId="0" applyNumberFormat="1" applyFont="1" applyFill="1" applyBorder="1" applyAlignment="1">
      <alignment horizontal="center" vertical="center" wrapText="1"/>
    </xf>
    <xf numFmtId="3" fontId="2" fillId="12" borderId="12" xfId="0" applyNumberFormat="1" applyFont="1" applyFill="1" applyBorder="1" applyAlignment="1">
      <alignment horizontal="center" vertical="center" wrapText="1"/>
    </xf>
    <xf numFmtId="0" fontId="68" fillId="12" borderId="17" xfId="0" applyFont="1" applyFill="1" applyBorder="1" applyAlignment="1">
      <alignment horizontal="center" vertical="center"/>
    </xf>
    <xf numFmtId="0" fontId="9" fillId="0" borderId="17" xfId="0" applyFont="1" applyBorder="1"/>
    <xf numFmtId="166" fontId="9" fillId="0" borderId="0" xfId="0" applyNumberFormat="1" applyFont="1" applyFill="1"/>
    <xf numFmtId="44" fontId="2" fillId="10" borderId="7" xfId="4" applyFont="1" applyFill="1" applyBorder="1" applyAlignment="1">
      <alignment horizontal="right" vertical="center" wrapText="1"/>
    </xf>
    <xf numFmtId="44" fontId="8" fillId="0" borderId="0" xfId="4" applyFont="1" applyFill="1" applyBorder="1" applyAlignment="1">
      <alignment horizontal="right" vertical="center"/>
    </xf>
    <xf numFmtId="44" fontId="8" fillId="0" borderId="10" xfId="4" applyFont="1" applyFill="1" applyBorder="1" applyAlignment="1">
      <alignment horizontal="right" vertical="center"/>
    </xf>
    <xf numFmtId="44" fontId="2" fillId="2" borderId="15" xfId="4" applyFont="1" applyFill="1" applyBorder="1" applyAlignment="1">
      <alignment horizontal="right" vertical="center" wrapText="1"/>
    </xf>
    <xf numFmtId="44" fontId="9" fillId="0" borderId="0" xfId="4" applyFont="1" applyAlignment="1">
      <alignment horizontal="right"/>
    </xf>
    <xf numFmtId="44" fontId="9" fillId="0" borderId="0" xfId="4" applyFont="1" applyFill="1" applyAlignment="1">
      <alignment horizontal="right"/>
    </xf>
    <xf numFmtId="44" fontId="8" fillId="0" borderId="14" xfId="4" applyFont="1" applyFill="1" applyBorder="1" applyAlignment="1">
      <alignment horizontal="center" vertical="center"/>
    </xf>
    <xf numFmtId="1" fontId="7" fillId="61" borderId="4" xfId="1" applyNumberFormat="1" applyFont="1" applyFill="1" applyBorder="1" applyAlignment="1">
      <alignment horizontal="center" vertical="center"/>
    </xf>
    <xf numFmtId="166" fontId="7" fillId="61" borderId="0" xfId="1" applyNumberFormat="1" applyFont="1" applyFill="1" applyBorder="1" applyAlignment="1">
      <alignment horizontal="center" vertical="center"/>
    </xf>
    <xf numFmtId="3" fontId="2" fillId="12" borderId="17" xfId="0" applyNumberFormat="1" applyFont="1" applyFill="1" applyBorder="1" applyAlignment="1">
      <alignment horizontal="center" vertical="center" wrapText="1"/>
    </xf>
    <xf numFmtId="0" fontId="13" fillId="62" borderId="6" xfId="0" applyFont="1" applyFill="1" applyBorder="1"/>
    <xf numFmtId="2" fontId="13" fillId="62" borderId="8" xfId="0" applyNumberFormat="1" applyFont="1" applyFill="1" applyBorder="1"/>
    <xf numFmtId="0" fontId="13" fillId="62" borderId="9" xfId="0" applyFont="1" applyFill="1" applyBorder="1"/>
    <xf numFmtId="2" fontId="13" fillId="62" borderId="11" xfId="0" applyNumberFormat="1" applyFont="1" applyFill="1" applyBorder="1"/>
    <xf numFmtId="44" fontId="8" fillId="0" borderId="12" xfId="4" applyFont="1" applyFill="1" applyBorder="1" applyAlignment="1">
      <alignment horizontal="center" vertical="center" wrapText="1"/>
    </xf>
    <xf numFmtId="44" fontId="8" fillId="0" borderId="3" xfId="4" applyFont="1" applyFill="1" applyBorder="1" applyAlignment="1">
      <alignment horizontal="center" vertical="center" wrapText="1"/>
    </xf>
    <xf numFmtId="44" fontId="8" fillId="0" borderId="13" xfId="4" applyFont="1" applyFill="1" applyBorder="1" applyAlignment="1">
      <alignment horizontal="center" vertical="center"/>
    </xf>
    <xf numFmtId="44" fontId="8" fillId="0" borderId="14" xfId="4" applyFont="1" applyFill="1" applyBorder="1" applyAlignment="1">
      <alignment horizontal="center" vertical="center"/>
    </xf>
    <xf numFmtId="44" fontId="8" fillId="0" borderId="15" xfId="4" applyFont="1" applyFill="1" applyBorder="1" applyAlignment="1">
      <alignment horizontal="center" vertical="center"/>
    </xf>
    <xf numFmtId="168" fontId="8" fillId="0" borderId="20" xfId="4" applyNumberFormat="1" applyFont="1" applyFill="1" applyBorder="1" applyAlignment="1">
      <alignment horizontal="center" vertical="center" wrapText="1"/>
    </xf>
    <xf numFmtId="168" fontId="8" fillId="0" borderId="22" xfId="4" applyNumberFormat="1" applyFont="1" applyFill="1" applyBorder="1" applyAlignment="1">
      <alignment horizontal="center" vertical="center" wrapText="1"/>
    </xf>
    <xf numFmtId="168" fontId="8" fillId="0" borderId="21" xfId="4" applyNumberFormat="1" applyFont="1" applyFill="1" applyBorder="1" applyAlignment="1">
      <alignment horizontal="center" vertical="center" wrapText="1"/>
    </xf>
    <xf numFmtId="168" fontId="8" fillId="0" borderId="23" xfId="4" applyNumberFormat="1" applyFont="1" applyFill="1" applyBorder="1" applyAlignment="1">
      <alignment horizontal="center" vertical="center" wrapText="1"/>
    </xf>
    <xf numFmtId="168" fontId="8" fillId="0" borderId="24" xfId="4" applyNumberFormat="1" applyFont="1" applyFill="1" applyBorder="1" applyAlignment="1">
      <alignment horizontal="center" vertical="center"/>
    </xf>
    <xf numFmtId="168" fontId="8" fillId="0" borderId="25" xfId="4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/>
    </xf>
    <xf numFmtId="0" fontId="67" fillId="11" borderId="10" xfId="0" applyFont="1" applyFill="1" applyBorder="1" applyAlignment="1">
      <alignment horizontal="center"/>
    </xf>
    <xf numFmtId="0" fontId="65" fillId="11" borderId="10" xfId="0" applyFont="1" applyFill="1" applyBorder="1" applyAlignment="1">
      <alignment horizontal="center"/>
    </xf>
    <xf numFmtId="44" fontId="2" fillId="9" borderId="7" xfId="4" applyFont="1" applyFill="1" applyBorder="1" applyAlignment="1">
      <alignment horizontal="center" vertical="center" wrapText="1"/>
    </xf>
    <xf numFmtId="0" fontId="67" fillId="13" borderId="10" xfId="0" applyFont="1" applyFill="1" applyBorder="1" applyAlignment="1">
      <alignment horizontal="center"/>
    </xf>
    <xf numFmtId="164" fontId="2" fillId="3" borderId="17" xfId="0" applyNumberFormat="1" applyFont="1" applyFill="1" applyBorder="1" applyAlignment="1">
      <alignment horizontal="center" vertical="center" wrapText="1"/>
    </xf>
    <xf numFmtId="0" fontId="66" fillId="9" borderId="10" xfId="0" applyFont="1" applyFill="1" applyBorder="1" applyAlignment="1">
      <alignment horizontal="center"/>
    </xf>
  </cellXfs>
  <cellStyles count="2429">
    <cellStyle name="$/MWh" xfId="6" xr:uid="{00000000-0005-0000-0000-000000000000}"/>
    <cellStyle name="*MB Hardwired" xfId="7" xr:uid="{00000000-0005-0000-0000-000001000000}"/>
    <cellStyle name="*MB Input Table Calc" xfId="8" xr:uid="{00000000-0005-0000-0000-000002000000}"/>
    <cellStyle name="*MB Normal" xfId="9" xr:uid="{00000000-0005-0000-0000-000003000000}"/>
    <cellStyle name="*MB Placeholder" xfId="10" xr:uid="{00000000-0005-0000-0000-000004000000}"/>
    <cellStyle name="?? [0]_VERA" xfId="11" xr:uid="{00000000-0005-0000-0000-000005000000}"/>
    <cellStyle name="?????_VERA" xfId="12" xr:uid="{00000000-0005-0000-0000-000006000000}"/>
    <cellStyle name="??_VERA" xfId="13" xr:uid="{00000000-0005-0000-0000-000007000000}"/>
    <cellStyle name="_x0010_“+ˆÉ•?pý¤" xfId="14" xr:uid="{00000000-0005-0000-0000-000008000000}"/>
    <cellStyle name="20% - Accent1 2" xfId="15" xr:uid="{00000000-0005-0000-0000-000009000000}"/>
    <cellStyle name="20% - Accent1 2 2" xfId="16" xr:uid="{00000000-0005-0000-0000-00000A000000}"/>
    <cellStyle name="20% - Accent1 2 3" xfId="17" xr:uid="{00000000-0005-0000-0000-00000B000000}"/>
    <cellStyle name="20% - Accent1 3 2" xfId="18" xr:uid="{00000000-0005-0000-0000-00000C000000}"/>
    <cellStyle name="20% - Accent1 3 3" xfId="19" xr:uid="{00000000-0005-0000-0000-00000D000000}"/>
    <cellStyle name="20% - Accent2 2" xfId="20" xr:uid="{00000000-0005-0000-0000-00000E000000}"/>
    <cellStyle name="20% - Accent2 2 2" xfId="21" xr:uid="{00000000-0005-0000-0000-00000F000000}"/>
    <cellStyle name="20% - Accent2 2 3" xfId="22" xr:uid="{00000000-0005-0000-0000-000010000000}"/>
    <cellStyle name="20% - Accent2 3 2" xfId="23" xr:uid="{00000000-0005-0000-0000-000011000000}"/>
    <cellStyle name="20% - Accent2 3 3" xfId="24" xr:uid="{00000000-0005-0000-0000-000012000000}"/>
    <cellStyle name="20% - Accent3 2" xfId="25" xr:uid="{00000000-0005-0000-0000-000013000000}"/>
    <cellStyle name="20% - Accent3 2 2" xfId="26" xr:uid="{00000000-0005-0000-0000-000014000000}"/>
    <cellStyle name="20% - Accent3 2 3" xfId="27" xr:uid="{00000000-0005-0000-0000-000015000000}"/>
    <cellStyle name="20% - Accent3 3 2" xfId="28" xr:uid="{00000000-0005-0000-0000-000016000000}"/>
    <cellStyle name="20% - Accent3 3 3" xfId="29" xr:uid="{00000000-0005-0000-0000-000017000000}"/>
    <cellStyle name="20% - Accent4 2" xfId="30" xr:uid="{00000000-0005-0000-0000-000018000000}"/>
    <cellStyle name="20% - Accent4 2 2" xfId="31" xr:uid="{00000000-0005-0000-0000-000019000000}"/>
    <cellStyle name="20% - Accent4 2 3" xfId="32" xr:uid="{00000000-0005-0000-0000-00001A000000}"/>
    <cellStyle name="20% - Accent4 3 2" xfId="33" xr:uid="{00000000-0005-0000-0000-00001B000000}"/>
    <cellStyle name="20% - Accent4 3 3" xfId="34" xr:uid="{00000000-0005-0000-0000-00001C000000}"/>
    <cellStyle name="20% - Accent5 2" xfId="35" xr:uid="{00000000-0005-0000-0000-00001D000000}"/>
    <cellStyle name="20% - Accent5 2 2" xfId="36" xr:uid="{00000000-0005-0000-0000-00001E000000}"/>
    <cellStyle name="20% - Accent5 2 3" xfId="37" xr:uid="{00000000-0005-0000-0000-00001F000000}"/>
    <cellStyle name="20% - Accent5 3 2" xfId="38" xr:uid="{00000000-0005-0000-0000-000020000000}"/>
    <cellStyle name="20% - Accent5 3 3" xfId="39" xr:uid="{00000000-0005-0000-0000-000021000000}"/>
    <cellStyle name="20% - Accent6 2" xfId="40" xr:uid="{00000000-0005-0000-0000-000022000000}"/>
    <cellStyle name="20% - Accent6 2 2" xfId="41" xr:uid="{00000000-0005-0000-0000-000023000000}"/>
    <cellStyle name="20% - Accent6 2 3" xfId="42" xr:uid="{00000000-0005-0000-0000-000024000000}"/>
    <cellStyle name="20% - Accent6 3 2" xfId="43" xr:uid="{00000000-0005-0000-0000-000025000000}"/>
    <cellStyle name="20% - Accent6 3 3" xfId="44" xr:uid="{00000000-0005-0000-0000-000026000000}"/>
    <cellStyle name="40% - Accent1 2" xfId="45" xr:uid="{00000000-0005-0000-0000-000027000000}"/>
    <cellStyle name="40% - Accent1 2 2" xfId="46" xr:uid="{00000000-0005-0000-0000-000028000000}"/>
    <cellStyle name="40% - Accent1 2 3" xfId="47" xr:uid="{00000000-0005-0000-0000-000029000000}"/>
    <cellStyle name="40% - Accent1 3 2" xfId="48" xr:uid="{00000000-0005-0000-0000-00002A000000}"/>
    <cellStyle name="40% - Accent1 3 3" xfId="49" xr:uid="{00000000-0005-0000-0000-00002B000000}"/>
    <cellStyle name="40% - Accent2 2" xfId="50" xr:uid="{00000000-0005-0000-0000-00002C000000}"/>
    <cellStyle name="40% - Accent2 2 2" xfId="51" xr:uid="{00000000-0005-0000-0000-00002D000000}"/>
    <cellStyle name="40% - Accent2 2 3" xfId="52" xr:uid="{00000000-0005-0000-0000-00002E000000}"/>
    <cellStyle name="40% - Accent2 3 2" xfId="53" xr:uid="{00000000-0005-0000-0000-00002F000000}"/>
    <cellStyle name="40% - Accent2 3 3" xfId="54" xr:uid="{00000000-0005-0000-0000-000030000000}"/>
    <cellStyle name="40% - Accent3 2" xfId="55" xr:uid="{00000000-0005-0000-0000-000031000000}"/>
    <cellStyle name="40% - Accent3 2 2" xfId="56" xr:uid="{00000000-0005-0000-0000-000032000000}"/>
    <cellStyle name="40% - Accent3 2 3" xfId="57" xr:uid="{00000000-0005-0000-0000-000033000000}"/>
    <cellStyle name="40% - Accent3 3 2" xfId="58" xr:uid="{00000000-0005-0000-0000-000034000000}"/>
    <cellStyle name="40% - Accent3 3 3" xfId="59" xr:uid="{00000000-0005-0000-0000-000035000000}"/>
    <cellStyle name="40% - Accent4 2" xfId="60" xr:uid="{00000000-0005-0000-0000-000036000000}"/>
    <cellStyle name="40% - Accent4 2 2" xfId="61" xr:uid="{00000000-0005-0000-0000-000037000000}"/>
    <cellStyle name="40% - Accent4 2 3" xfId="62" xr:uid="{00000000-0005-0000-0000-000038000000}"/>
    <cellStyle name="40% - Accent4 3 2" xfId="63" xr:uid="{00000000-0005-0000-0000-000039000000}"/>
    <cellStyle name="40% - Accent4 3 3" xfId="64" xr:uid="{00000000-0005-0000-0000-00003A000000}"/>
    <cellStyle name="40% - Accent5 2" xfId="65" xr:uid="{00000000-0005-0000-0000-00003B000000}"/>
    <cellStyle name="40% - Accent5 2 2" xfId="66" xr:uid="{00000000-0005-0000-0000-00003C000000}"/>
    <cellStyle name="40% - Accent5 2 3" xfId="67" xr:uid="{00000000-0005-0000-0000-00003D000000}"/>
    <cellStyle name="40% - Accent5 3 2" xfId="68" xr:uid="{00000000-0005-0000-0000-00003E000000}"/>
    <cellStyle name="40% - Accent5 3 3" xfId="69" xr:uid="{00000000-0005-0000-0000-00003F000000}"/>
    <cellStyle name="40% - Accent6 2" xfId="70" xr:uid="{00000000-0005-0000-0000-000040000000}"/>
    <cellStyle name="40% - Accent6 2 2" xfId="71" xr:uid="{00000000-0005-0000-0000-000041000000}"/>
    <cellStyle name="40% - Accent6 2 3" xfId="72" xr:uid="{00000000-0005-0000-0000-000042000000}"/>
    <cellStyle name="40% - Accent6 3 2" xfId="73" xr:uid="{00000000-0005-0000-0000-000043000000}"/>
    <cellStyle name="40% - Accent6 3 3" xfId="74" xr:uid="{00000000-0005-0000-0000-000044000000}"/>
    <cellStyle name="60% - Accent1 2" xfId="75" xr:uid="{00000000-0005-0000-0000-000045000000}"/>
    <cellStyle name="60% - Accent1 2 2" xfId="76" xr:uid="{00000000-0005-0000-0000-000046000000}"/>
    <cellStyle name="60% - Accent1 2 3" xfId="77" xr:uid="{00000000-0005-0000-0000-000047000000}"/>
    <cellStyle name="60% - Accent1 3 2" xfId="78" xr:uid="{00000000-0005-0000-0000-000048000000}"/>
    <cellStyle name="60% - Accent1 3 3" xfId="79" xr:uid="{00000000-0005-0000-0000-000049000000}"/>
    <cellStyle name="60% - Accent2 2" xfId="80" xr:uid="{00000000-0005-0000-0000-00004A000000}"/>
    <cellStyle name="60% - Accent2 2 2" xfId="81" xr:uid="{00000000-0005-0000-0000-00004B000000}"/>
    <cellStyle name="60% - Accent2 2 3" xfId="82" xr:uid="{00000000-0005-0000-0000-00004C000000}"/>
    <cellStyle name="60% - Accent2 3 2" xfId="83" xr:uid="{00000000-0005-0000-0000-00004D000000}"/>
    <cellStyle name="60% - Accent2 3 3" xfId="84" xr:uid="{00000000-0005-0000-0000-00004E000000}"/>
    <cellStyle name="60% - Accent3 2" xfId="85" xr:uid="{00000000-0005-0000-0000-00004F000000}"/>
    <cellStyle name="60% - Accent3 2 2" xfId="86" xr:uid="{00000000-0005-0000-0000-000050000000}"/>
    <cellStyle name="60% - Accent3 2 3" xfId="87" xr:uid="{00000000-0005-0000-0000-000051000000}"/>
    <cellStyle name="60% - Accent3 3 2" xfId="88" xr:uid="{00000000-0005-0000-0000-000052000000}"/>
    <cellStyle name="60% - Accent3 3 3" xfId="89" xr:uid="{00000000-0005-0000-0000-000053000000}"/>
    <cellStyle name="60% - Accent4 2" xfId="90" xr:uid="{00000000-0005-0000-0000-000054000000}"/>
    <cellStyle name="60% - Accent4 2 2" xfId="91" xr:uid="{00000000-0005-0000-0000-000055000000}"/>
    <cellStyle name="60% - Accent4 2 3" xfId="92" xr:uid="{00000000-0005-0000-0000-000056000000}"/>
    <cellStyle name="60% - Accent4 3 2" xfId="93" xr:uid="{00000000-0005-0000-0000-000057000000}"/>
    <cellStyle name="60% - Accent4 3 3" xfId="94" xr:uid="{00000000-0005-0000-0000-000058000000}"/>
    <cellStyle name="60% - Accent5 2" xfId="95" xr:uid="{00000000-0005-0000-0000-000059000000}"/>
    <cellStyle name="60% - Accent5 2 2" xfId="96" xr:uid="{00000000-0005-0000-0000-00005A000000}"/>
    <cellStyle name="60% - Accent5 2 3" xfId="97" xr:uid="{00000000-0005-0000-0000-00005B000000}"/>
    <cellStyle name="60% - Accent5 3 2" xfId="98" xr:uid="{00000000-0005-0000-0000-00005C000000}"/>
    <cellStyle name="60% - Accent5 3 3" xfId="99" xr:uid="{00000000-0005-0000-0000-00005D000000}"/>
    <cellStyle name="60% - Accent6 2" xfId="100" xr:uid="{00000000-0005-0000-0000-00005E000000}"/>
    <cellStyle name="60% - Accent6 2 2" xfId="101" xr:uid="{00000000-0005-0000-0000-00005F000000}"/>
    <cellStyle name="60% - Accent6 2 3" xfId="102" xr:uid="{00000000-0005-0000-0000-000060000000}"/>
    <cellStyle name="60% - Accent6 3 2" xfId="103" xr:uid="{00000000-0005-0000-0000-000061000000}"/>
    <cellStyle name="60% - Accent6 3 3" xfId="104" xr:uid="{00000000-0005-0000-0000-000062000000}"/>
    <cellStyle name="Accent1 - 20%" xfId="105" xr:uid="{00000000-0005-0000-0000-000063000000}"/>
    <cellStyle name="Accent1 - 20% 2" xfId="106" xr:uid="{00000000-0005-0000-0000-000064000000}"/>
    <cellStyle name="Accent1 - 20% 3" xfId="107" xr:uid="{00000000-0005-0000-0000-000065000000}"/>
    <cellStyle name="Accent1 - 40%" xfId="108" xr:uid="{00000000-0005-0000-0000-000066000000}"/>
    <cellStyle name="Accent1 - 40% 2" xfId="109" xr:uid="{00000000-0005-0000-0000-000067000000}"/>
    <cellStyle name="Accent1 - 40% 3" xfId="110" xr:uid="{00000000-0005-0000-0000-000068000000}"/>
    <cellStyle name="Accent1 - 60%" xfId="111" xr:uid="{00000000-0005-0000-0000-000069000000}"/>
    <cellStyle name="Accent1 2" xfId="112" xr:uid="{00000000-0005-0000-0000-00006A000000}"/>
    <cellStyle name="Accent1 2 2" xfId="113" xr:uid="{00000000-0005-0000-0000-00006B000000}"/>
    <cellStyle name="Accent1 2 3" xfId="114" xr:uid="{00000000-0005-0000-0000-00006C000000}"/>
    <cellStyle name="Accent1 3" xfId="115" xr:uid="{00000000-0005-0000-0000-00006D000000}"/>
    <cellStyle name="Accent1 3 2" xfId="116" xr:uid="{00000000-0005-0000-0000-00006E000000}"/>
    <cellStyle name="Accent1 3 3" xfId="117" xr:uid="{00000000-0005-0000-0000-00006F000000}"/>
    <cellStyle name="Accent1 4" xfId="118" xr:uid="{00000000-0005-0000-0000-000070000000}"/>
    <cellStyle name="Accent2 - 20%" xfId="119" xr:uid="{00000000-0005-0000-0000-000071000000}"/>
    <cellStyle name="Accent2 - 20% 2" xfId="120" xr:uid="{00000000-0005-0000-0000-000072000000}"/>
    <cellStyle name="Accent2 - 20% 3" xfId="121" xr:uid="{00000000-0005-0000-0000-000073000000}"/>
    <cellStyle name="Accent2 - 40%" xfId="122" xr:uid="{00000000-0005-0000-0000-000074000000}"/>
    <cellStyle name="Accent2 - 40% 2" xfId="123" xr:uid="{00000000-0005-0000-0000-000075000000}"/>
    <cellStyle name="Accent2 - 40% 3" xfId="124" xr:uid="{00000000-0005-0000-0000-000076000000}"/>
    <cellStyle name="Accent2 - 60%" xfId="125" xr:uid="{00000000-0005-0000-0000-000077000000}"/>
    <cellStyle name="Accent2 2" xfId="126" xr:uid="{00000000-0005-0000-0000-000078000000}"/>
    <cellStyle name="Accent2 2 2" xfId="127" xr:uid="{00000000-0005-0000-0000-000079000000}"/>
    <cellStyle name="Accent2 2 3" xfId="128" xr:uid="{00000000-0005-0000-0000-00007A000000}"/>
    <cellStyle name="Accent2 3" xfId="129" xr:uid="{00000000-0005-0000-0000-00007B000000}"/>
    <cellStyle name="Accent2 3 2" xfId="130" xr:uid="{00000000-0005-0000-0000-00007C000000}"/>
    <cellStyle name="Accent2 3 3" xfId="131" xr:uid="{00000000-0005-0000-0000-00007D000000}"/>
    <cellStyle name="Accent2 4" xfId="132" xr:uid="{00000000-0005-0000-0000-00007E000000}"/>
    <cellStyle name="Accent3 - 20%" xfId="133" xr:uid="{00000000-0005-0000-0000-00007F000000}"/>
    <cellStyle name="Accent3 - 20% 2" xfId="134" xr:uid="{00000000-0005-0000-0000-000080000000}"/>
    <cellStyle name="Accent3 - 20% 3" xfId="135" xr:uid="{00000000-0005-0000-0000-000081000000}"/>
    <cellStyle name="Accent3 - 40%" xfId="136" xr:uid="{00000000-0005-0000-0000-000082000000}"/>
    <cellStyle name="Accent3 - 40% 2" xfId="137" xr:uid="{00000000-0005-0000-0000-000083000000}"/>
    <cellStyle name="Accent3 - 40% 3" xfId="138" xr:uid="{00000000-0005-0000-0000-000084000000}"/>
    <cellStyle name="Accent3 - 60%" xfId="139" xr:uid="{00000000-0005-0000-0000-000085000000}"/>
    <cellStyle name="Accent3 2" xfId="140" xr:uid="{00000000-0005-0000-0000-000086000000}"/>
    <cellStyle name="Accent3 2 2" xfId="141" xr:uid="{00000000-0005-0000-0000-000087000000}"/>
    <cellStyle name="Accent3 2 3" xfId="142" xr:uid="{00000000-0005-0000-0000-000088000000}"/>
    <cellStyle name="Accent3 3" xfId="143" xr:uid="{00000000-0005-0000-0000-000089000000}"/>
    <cellStyle name="Accent3 3 2" xfId="144" xr:uid="{00000000-0005-0000-0000-00008A000000}"/>
    <cellStyle name="Accent3 3 3" xfId="145" xr:uid="{00000000-0005-0000-0000-00008B000000}"/>
    <cellStyle name="Accent3 4" xfId="146" xr:uid="{00000000-0005-0000-0000-00008C000000}"/>
    <cellStyle name="Accent4 - 20%" xfId="147" xr:uid="{00000000-0005-0000-0000-00008D000000}"/>
    <cellStyle name="Accent4 - 20% 2" xfId="148" xr:uid="{00000000-0005-0000-0000-00008E000000}"/>
    <cellStyle name="Accent4 - 20% 3" xfId="149" xr:uid="{00000000-0005-0000-0000-00008F000000}"/>
    <cellStyle name="Accent4 - 40%" xfId="150" xr:uid="{00000000-0005-0000-0000-000090000000}"/>
    <cellStyle name="Accent4 - 40% 2" xfId="151" xr:uid="{00000000-0005-0000-0000-000091000000}"/>
    <cellStyle name="Accent4 - 40% 3" xfId="152" xr:uid="{00000000-0005-0000-0000-000092000000}"/>
    <cellStyle name="Accent4 - 60%" xfId="153" xr:uid="{00000000-0005-0000-0000-000093000000}"/>
    <cellStyle name="Accent4 2" xfId="154" xr:uid="{00000000-0005-0000-0000-000094000000}"/>
    <cellStyle name="Accent4 2 2" xfId="155" xr:uid="{00000000-0005-0000-0000-000095000000}"/>
    <cellStyle name="Accent4 2 3" xfId="156" xr:uid="{00000000-0005-0000-0000-000096000000}"/>
    <cellStyle name="Accent4 3" xfId="157" xr:uid="{00000000-0005-0000-0000-000097000000}"/>
    <cellStyle name="Accent4 3 2" xfId="158" xr:uid="{00000000-0005-0000-0000-000098000000}"/>
    <cellStyle name="Accent4 3 3" xfId="159" xr:uid="{00000000-0005-0000-0000-000099000000}"/>
    <cellStyle name="Accent4 4" xfId="160" xr:uid="{00000000-0005-0000-0000-00009A000000}"/>
    <cellStyle name="Accent5 - 20%" xfId="161" xr:uid="{00000000-0005-0000-0000-00009B000000}"/>
    <cellStyle name="Accent5 - 20% 2" xfId="162" xr:uid="{00000000-0005-0000-0000-00009C000000}"/>
    <cellStyle name="Accent5 - 20% 3" xfId="163" xr:uid="{00000000-0005-0000-0000-00009D000000}"/>
    <cellStyle name="Accent5 - 40%" xfId="164" xr:uid="{00000000-0005-0000-0000-00009E000000}"/>
    <cellStyle name="Accent5 - 40% 2" xfId="165" xr:uid="{00000000-0005-0000-0000-00009F000000}"/>
    <cellStyle name="Accent5 - 40% 3" xfId="166" xr:uid="{00000000-0005-0000-0000-0000A0000000}"/>
    <cellStyle name="Accent5 - 60%" xfId="167" xr:uid="{00000000-0005-0000-0000-0000A1000000}"/>
    <cellStyle name="Accent5 2" xfId="168" xr:uid="{00000000-0005-0000-0000-0000A2000000}"/>
    <cellStyle name="Accent5 2 2" xfId="169" xr:uid="{00000000-0005-0000-0000-0000A3000000}"/>
    <cellStyle name="Accent5 2 3" xfId="170" xr:uid="{00000000-0005-0000-0000-0000A4000000}"/>
    <cellStyle name="Accent5 3" xfId="171" xr:uid="{00000000-0005-0000-0000-0000A5000000}"/>
    <cellStyle name="Accent5 3 2" xfId="172" xr:uid="{00000000-0005-0000-0000-0000A6000000}"/>
    <cellStyle name="Accent5 3 3" xfId="173" xr:uid="{00000000-0005-0000-0000-0000A7000000}"/>
    <cellStyle name="Accent5 4" xfId="174" xr:uid="{00000000-0005-0000-0000-0000A8000000}"/>
    <cellStyle name="Accent6 - 20%" xfId="175" xr:uid="{00000000-0005-0000-0000-0000A9000000}"/>
    <cellStyle name="Accent6 - 20% 2" xfId="176" xr:uid="{00000000-0005-0000-0000-0000AA000000}"/>
    <cellStyle name="Accent6 - 20% 3" xfId="177" xr:uid="{00000000-0005-0000-0000-0000AB000000}"/>
    <cellStyle name="Accent6 - 40%" xfId="178" xr:uid="{00000000-0005-0000-0000-0000AC000000}"/>
    <cellStyle name="Accent6 - 40% 2" xfId="179" xr:uid="{00000000-0005-0000-0000-0000AD000000}"/>
    <cellStyle name="Accent6 - 40% 3" xfId="180" xr:uid="{00000000-0005-0000-0000-0000AE000000}"/>
    <cellStyle name="Accent6 - 60%" xfId="181" xr:uid="{00000000-0005-0000-0000-0000AF000000}"/>
    <cellStyle name="Accent6 2" xfId="182" xr:uid="{00000000-0005-0000-0000-0000B0000000}"/>
    <cellStyle name="Accent6 2 2" xfId="183" xr:uid="{00000000-0005-0000-0000-0000B1000000}"/>
    <cellStyle name="Accent6 2 3" xfId="184" xr:uid="{00000000-0005-0000-0000-0000B2000000}"/>
    <cellStyle name="Accent6 3" xfId="185" xr:uid="{00000000-0005-0000-0000-0000B3000000}"/>
    <cellStyle name="Accent6 3 2" xfId="186" xr:uid="{00000000-0005-0000-0000-0000B4000000}"/>
    <cellStyle name="Accent6 3 3" xfId="187" xr:uid="{00000000-0005-0000-0000-0000B5000000}"/>
    <cellStyle name="Accent6 4" xfId="188" xr:uid="{00000000-0005-0000-0000-0000B6000000}"/>
    <cellStyle name="Actual" xfId="189" xr:uid="{00000000-0005-0000-0000-0000B7000000}"/>
    <cellStyle name="Actual Date" xfId="190" xr:uid="{00000000-0005-0000-0000-0000B8000000}"/>
    <cellStyle name="Bad 2" xfId="191" xr:uid="{00000000-0005-0000-0000-0000B9000000}"/>
    <cellStyle name="Bad 2 2" xfId="192" xr:uid="{00000000-0005-0000-0000-0000BA000000}"/>
    <cellStyle name="Bad 2 3" xfId="193" xr:uid="{00000000-0005-0000-0000-0000BB000000}"/>
    <cellStyle name="Bad 3 2" xfId="194" xr:uid="{00000000-0005-0000-0000-0000BC000000}"/>
    <cellStyle name="Bad 3 3" xfId="195" xr:uid="{00000000-0005-0000-0000-0000BD000000}"/>
    <cellStyle name="basic" xfId="196" xr:uid="{00000000-0005-0000-0000-0000BE000000}"/>
    <cellStyle name="Calc Currency (0)" xfId="197" xr:uid="{00000000-0005-0000-0000-0000BF000000}"/>
    <cellStyle name="Calculation 2" xfId="198" xr:uid="{00000000-0005-0000-0000-0000C0000000}"/>
    <cellStyle name="Calculation 2 2" xfId="199" xr:uid="{00000000-0005-0000-0000-0000C1000000}"/>
    <cellStyle name="Calculation 2 3" xfId="200" xr:uid="{00000000-0005-0000-0000-0000C2000000}"/>
    <cellStyle name="Calculation 3 2" xfId="201" xr:uid="{00000000-0005-0000-0000-0000C3000000}"/>
    <cellStyle name="Calculation 3 3" xfId="202" xr:uid="{00000000-0005-0000-0000-0000C4000000}"/>
    <cellStyle name="Check Cell 2" xfId="203" xr:uid="{00000000-0005-0000-0000-0000C5000000}"/>
    <cellStyle name="Check Cell 2 2" xfId="204" xr:uid="{00000000-0005-0000-0000-0000C6000000}"/>
    <cellStyle name="Check Cell 2 3" xfId="205" xr:uid="{00000000-0005-0000-0000-0000C7000000}"/>
    <cellStyle name="Check Cell 3 2" xfId="206" xr:uid="{00000000-0005-0000-0000-0000C8000000}"/>
    <cellStyle name="Check Cell 3 3" xfId="207" xr:uid="{00000000-0005-0000-0000-0000C9000000}"/>
    <cellStyle name="Comma  - Style1" xfId="208" xr:uid="{00000000-0005-0000-0000-0000CA000000}"/>
    <cellStyle name="Comma  - Style2" xfId="209" xr:uid="{00000000-0005-0000-0000-0000CB000000}"/>
    <cellStyle name="Comma  - Style3" xfId="210" xr:uid="{00000000-0005-0000-0000-0000CC000000}"/>
    <cellStyle name="Comma  - Style4" xfId="211" xr:uid="{00000000-0005-0000-0000-0000CD000000}"/>
    <cellStyle name="Comma  - Style5" xfId="212" xr:uid="{00000000-0005-0000-0000-0000CE000000}"/>
    <cellStyle name="Comma  - Style6" xfId="213" xr:uid="{00000000-0005-0000-0000-0000CF000000}"/>
    <cellStyle name="Comma  - Style7" xfId="214" xr:uid="{00000000-0005-0000-0000-0000D0000000}"/>
    <cellStyle name="Comma  - Style8" xfId="215" xr:uid="{00000000-0005-0000-0000-0000D1000000}"/>
    <cellStyle name="Comma 10" xfId="216" xr:uid="{00000000-0005-0000-0000-0000D2000000}"/>
    <cellStyle name="Comma 11" xfId="217" xr:uid="{00000000-0005-0000-0000-0000D3000000}"/>
    <cellStyle name="Comma 12" xfId="218" xr:uid="{00000000-0005-0000-0000-0000D4000000}"/>
    <cellStyle name="Comma 13" xfId="219" xr:uid="{00000000-0005-0000-0000-0000D5000000}"/>
    <cellStyle name="Comma 16" xfId="220" xr:uid="{00000000-0005-0000-0000-0000D6000000}"/>
    <cellStyle name="Comma 18" xfId="221" xr:uid="{00000000-0005-0000-0000-0000D7000000}"/>
    <cellStyle name="Comma 19" xfId="222" xr:uid="{00000000-0005-0000-0000-0000D8000000}"/>
    <cellStyle name="Comma 2" xfId="3" xr:uid="{00000000-0005-0000-0000-0000D9000000}"/>
    <cellStyle name="Comma 2 2" xfId="223" xr:uid="{00000000-0005-0000-0000-0000DA000000}"/>
    <cellStyle name="Comma 2 3" xfId="224" xr:uid="{00000000-0005-0000-0000-0000DB000000}"/>
    <cellStyle name="Comma 2 4" xfId="225" xr:uid="{00000000-0005-0000-0000-0000DC000000}"/>
    <cellStyle name="Comma 2 5" xfId="226" xr:uid="{00000000-0005-0000-0000-0000DD000000}"/>
    <cellStyle name="Comma 2 6" xfId="227" xr:uid="{00000000-0005-0000-0000-0000DE000000}"/>
    <cellStyle name="Comma 22" xfId="228" xr:uid="{00000000-0005-0000-0000-0000DF000000}"/>
    <cellStyle name="Comma 23" xfId="229" xr:uid="{00000000-0005-0000-0000-0000E0000000}"/>
    <cellStyle name="Comma 24" xfId="230" xr:uid="{00000000-0005-0000-0000-0000E1000000}"/>
    <cellStyle name="Comma 25" xfId="231" xr:uid="{00000000-0005-0000-0000-0000E2000000}"/>
    <cellStyle name="Comma 26" xfId="232" xr:uid="{00000000-0005-0000-0000-0000E3000000}"/>
    <cellStyle name="Comma 27" xfId="233" xr:uid="{00000000-0005-0000-0000-0000E4000000}"/>
    <cellStyle name="Comma 28" xfId="234" xr:uid="{00000000-0005-0000-0000-0000E5000000}"/>
    <cellStyle name="Comma 29" xfId="235" xr:uid="{00000000-0005-0000-0000-0000E6000000}"/>
    <cellStyle name="Comma 3" xfId="236" xr:uid="{00000000-0005-0000-0000-0000E7000000}"/>
    <cellStyle name="Comma 3 2" xfId="237" xr:uid="{00000000-0005-0000-0000-0000E8000000}"/>
    <cellStyle name="Comma 3 3" xfId="238" xr:uid="{00000000-0005-0000-0000-0000E9000000}"/>
    <cellStyle name="Comma 3 4" xfId="239" xr:uid="{00000000-0005-0000-0000-0000EA000000}"/>
    <cellStyle name="Comma 3 5" xfId="240" xr:uid="{00000000-0005-0000-0000-0000EB000000}"/>
    <cellStyle name="Comma 3 6" xfId="241" xr:uid="{00000000-0005-0000-0000-0000EC000000}"/>
    <cellStyle name="Comma 34" xfId="242" xr:uid="{00000000-0005-0000-0000-0000ED000000}"/>
    <cellStyle name="Comma 4" xfId="243" xr:uid="{00000000-0005-0000-0000-0000EE000000}"/>
    <cellStyle name="Comma 4 2" xfId="2" xr:uid="{00000000-0005-0000-0000-0000EF000000}"/>
    <cellStyle name="Comma 4 3" xfId="244" xr:uid="{00000000-0005-0000-0000-0000F0000000}"/>
    <cellStyle name="Comma 4 4" xfId="245" xr:uid="{00000000-0005-0000-0000-0000F1000000}"/>
    <cellStyle name="Comma 4 5" xfId="246" xr:uid="{00000000-0005-0000-0000-0000F2000000}"/>
    <cellStyle name="Comma 4 6" xfId="247" xr:uid="{00000000-0005-0000-0000-0000F3000000}"/>
    <cellStyle name="Comma 4 7" xfId="248" xr:uid="{00000000-0005-0000-0000-0000F4000000}"/>
    <cellStyle name="Comma 5" xfId="249" xr:uid="{00000000-0005-0000-0000-0000F5000000}"/>
    <cellStyle name="Comma 5 2" xfId="250" xr:uid="{00000000-0005-0000-0000-0000F6000000}"/>
    <cellStyle name="Comma 6" xfId="251" xr:uid="{00000000-0005-0000-0000-0000F7000000}"/>
    <cellStyle name="Comma 7" xfId="252" xr:uid="{00000000-0005-0000-0000-0000F8000000}"/>
    <cellStyle name="Comma 8" xfId="253" xr:uid="{00000000-0005-0000-0000-0000F9000000}"/>
    <cellStyle name="Comma 9" xfId="254" xr:uid="{00000000-0005-0000-0000-0000FA000000}"/>
    <cellStyle name="Comma0" xfId="255" xr:uid="{00000000-0005-0000-0000-0000FB000000}"/>
    <cellStyle name="Copied" xfId="256" xr:uid="{00000000-0005-0000-0000-0000FC000000}"/>
    <cellStyle name="Currency" xfId="4" builtinId="4"/>
    <cellStyle name="Currency [$0]" xfId="257" xr:uid="{00000000-0005-0000-0000-0000FE000000}"/>
    <cellStyle name="Currency [£0]" xfId="258" xr:uid="{00000000-0005-0000-0000-0000FF000000}"/>
    <cellStyle name="Currency 10" xfId="259" xr:uid="{00000000-0005-0000-0000-000000010000}"/>
    <cellStyle name="Currency 11" xfId="260" xr:uid="{00000000-0005-0000-0000-000001010000}"/>
    <cellStyle name="Currency 18" xfId="261" xr:uid="{00000000-0005-0000-0000-000002010000}"/>
    <cellStyle name="Currency 19" xfId="262" xr:uid="{00000000-0005-0000-0000-000003010000}"/>
    <cellStyle name="Currency 2" xfId="263" xr:uid="{00000000-0005-0000-0000-000004010000}"/>
    <cellStyle name="Currency 2 10" xfId="264" xr:uid="{00000000-0005-0000-0000-000005010000}"/>
    <cellStyle name="Currency 2 2" xfId="265" xr:uid="{00000000-0005-0000-0000-000006010000}"/>
    <cellStyle name="Currency 2 3" xfId="266" xr:uid="{00000000-0005-0000-0000-000007010000}"/>
    <cellStyle name="Currency 2 4" xfId="267" xr:uid="{00000000-0005-0000-0000-000008010000}"/>
    <cellStyle name="Currency 2 5" xfId="268" xr:uid="{00000000-0005-0000-0000-000009010000}"/>
    <cellStyle name="Currency 2 6" xfId="269" xr:uid="{00000000-0005-0000-0000-00000A010000}"/>
    <cellStyle name="Currency 2 7" xfId="270" xr:uid="{00000000-0005-0000-0000-00000B010000}"/>
    <cellStyle name="Currency 2 8" xfId="271" xr:uid="{00000000-0005-0000-0000-00000C010000}"/>
    <cellStyle name="Currency 2 9" xfId="272" xr:uid="{00000000-0005-0000-0000-00000D010000}"/>
    <cellStyle name="Currency 3" xfId="273" xr:uid="{00000000-0005-0000-0000-00000E010000}"/>
    <cellStyle name="Currency 3 2" xfId="274" xr:uid="{00000000-0005-0000-0000-00000F010000}"/>
    <cellStyle name="Currency 4" xfId="275" xr:uid="{00000000-0005-0000-0000-000010010000}"/>
    <cellStyle name="Currency 4 2" xfId="276" xr:uid="{00000000-0005-0000-0000-000011010000}"/>
    <cellStyle name="Currency 4 3" xfId="277" xr:uid="{00000000-0005-0000-0000-000012010000}"/>
    <cellStyle name="Currency 4 4" xfId="278" xr:uid="{00000000-0005-0000-0000-000013010000}"/>
    <cellStyle name="Currency 4 5" xfId="279" xr:uid="{00000000-0005-0000-0000-000014010000}"/>
    <cellStyle name="Currency 5" xfId="280" xr:uid="{00000000-0005-0000-0000-000015010000}"/>
    <cellStyle name="Currency 6" xfId="281" xr:uid="{00000000-0005-0000-0000-000016010000}"/>
    <cellStyle name="Currency 7" xfId="282" xr:uid="{00000000-0005-0000-0000-000017010000}"/>
    <cellStyle name="Currency 8" xfId="283" xr:uid="{00000000-0005-0000-0000-000018010000}"/>
    <cellStyle name="Currency 9" xfId="284" xr:uid="{00000000-0005-0000-0000-000019010000}"/>
    <cellStyle name="Currency0" xfId="285" xr:uid="{00000000-0005-0000-0000-00001A010000}"/>
    <cellStyle name="Date" xfId="286" xr:uid="{00000000-0005-0000-0000-00001B010000}"/>
    <cellStyle name="Dollars &amp; Cents" xfId="287" xr:uid="{00000000-0005-0000-0000-00001C010000}"/>
    <cellStyle name="Emphasis 1" xfId="288" xr:uid="{00000000-0005-0000-0000-00001D010000}"/>
    <cellStyle name="Emphasis 2" xfId="289" xr:uid="{00000000-0005-0000-0000-00001E010000}"/>
    <cellStyle name="Emphasis 3" xfId="290" xr:uid="{00000000-0005-0000-0000-00001F010000}"/>
    <cellStyle name="Entered" xfId="291" xr:uid="{00000000-0005-0000-0000-000020010000}"/>
    <cellStyle name="Euro" xfId="292" xr:uid="{00000000-0005-0000-0000-000021010000}"/>
    <cellStyle name="Excel Built-in Normal" xfId="293" xr:uid="{00000000-0005-0000-0000-000022010000}"/>
    <cellStyle name="Explanatory Text 2" xfId="294" xr:uid="{00000000-0005-0000-0000-000023010000}"/>
    <cellStyle name="Explanatory Text 2 2" xfId="295" xr:uid="{00000000-0005-0000-0000-000024010000}"/>
    <cellStyle name="Explanatory Text 2 3" xfId="296" xr:uid="{00000000-0005-0000-0000-000025010000}"/>
    <cellStyle name="Explanatory Text 3 2" xfId="297" xr:uid="{00000000-0005-0000-0000-000026010000}"/>
    <cellStyle name="Explanatory Text 3 3" xfId="298" xr:uid="{00000000-0005-0000-0000-000027010000}"/>
    <cellStyle name="Fixed" xfId="299" xr:uid="{00000000-0005-0000-0000-000028010000}"/>
    <cellStyle name="Forecast" xfId="300" xr:uid="{00000000-0005-0000-0000-000029010000}"/>
    <cellStyle name="fred" xfId="301" xr:uid="{00000000-0005-0000-0000-00002A010000}"/>
    <cellStyle name="Fred%" xfId="302" xr:uid="{00000000-0005-0000-0000-00002B010000}"/>
    <cellStyle name="Good 2" xfId="303" xr:uid="{00000000-0005-0000-0000-00002C010000}"/>
    <cellStyle name="Good 2 2" xfId="304" xr:uid="{00000000-0005-0000-0000-00002D010000}"/>
    <cellStyle name="Good 2 3" xfId="305" xr:uid="{00000000-0005-0000-0000-00002E010000}"/>
    <cellStyle name="Good 3 2" xfId="306" xr:uid="{00000000-0005-0000-0000-00002F010000}"/>
    <cellStyle name="Good 3 3" xfId="307" xr:uid="{00000000-0005-0000-0000-000030010000}"/>
    <cellStyle name="Grey" xfId="308" xr:uid="{00000000-0005-0000-0000-000031010000}"/>
    <cellStyle name="Header" xfId="309" xr:uid="{00000000-0005-0000-0000-000032010000}"/>
    <cellStyle name="HEADER 2" xfId="310" xr:uid="{00000000-0005-0000-0000-000033010000}"/>
    <cellStyle name="Header1" xfId="311" xr:uid="{00000000-0005-0000-0000-000034010000}"/>
    <cellStyle name="Header2" xfId="312" xr:uid="{00000000-0005-0000-0000-000035010000}"/>
    <cellStyle name="Heading 1 2" xfId="313" xr:uid="{00000000-0005-0000-0000-000036010000}"/>
    <cellStyle name="Heading 1 2 2" xfId="314" xr:uid="{00000000-0005-0000-0000-000037010000}"/>
    <cellStyle name="Heading 1 2 3" xfId="315" xr:uid="{00000000-0005-0000-0000-000038010000}"/>
    <cellStyle name="Heading 1 3 2" xfId="316" xr:uid="{00000000-0005-0000-0000-000039010000}"/>
    <cellStyle name="Heading 1 3 3" xfId="317" xr:uid="{00000000-0005-0000-0000-00003A010000}"/>
    <cellStyle name="Heading 2 2" xfId="318" xr:uid="{00000000-0005-0000-0000-00003B010000}"/>
    <cellStyle name="Heading 2 2 2" xfId="319" xr:uid="{00000000-0005-0000-0000-00003C010000}"/>
    <cellStyle name="Heading 2 2 3" xfId="320" xr:uid="{00000000-0005-0000-0000-00003D010000}"/>
    <cellStyle name="Heading 2 3 2" xfId="321" xr:uid="{00000000-0005-0000-0000-00003E010000}"/>
    <cellStyle name="Heading 2 3 3" xfId="322" xr:uid="{00000000-0005-0000-0000-00003F010000}"/>
    <cellStyle name="Heading 3 2" xfId="323" xr:uid="{00000000-0005-0000-0000-000040010000}"/>
    <cellStyle name="Heading 3 2 2" xfId="324" xr:uid="{00000000-0005-0000-0000-000041010000}"/>
    <cellStyle name="Heading 3 2 3" xfId="325" xr:uid="{00000000-0005-0000-0000-000042010000}"/>
    <cellStyle name="Heading 3 3 2" xfId="326" xr:uid="{00000000-0005-0000-0000-000043010000}"/>
    <cellStyle name="Heading 3 3 3" xfId="327" xr:uid="{00000000-0005-0000-0000-000044010000}"/>
    <cellStyle name="Heading 4 2" xfId="328" xr:uid="{00000000-0005-0000-0000-000045010000}"/>
    <cellStyle name="Heading 4 2 2" xfId="329" xr:uid="{00000000-0005-0000-0000-000046010000}"/>
    <cellStyle name="Heading 4 2 3" xfId="330" xr:uid="{00000000-0005-0000-0000-000047010000}"/>
    <cellStyle name="Heading 4 3 2" xfId="331" xr:uid="{00000000-0005-0000-0000-000048010000}"/>
    <cellStyle name="Heading 4 3 3" xfId="332" xr:uid="{00000000-0005-0000-0000-000049010000}"/>
    <cellStyle name="Heading1" xfId="333" xr:uid="{00000000-0005-0000-0000-00004A010000}"/>
    <cellStyle name="Heading2" xfId="334" xr:uid="{00000000-0005-0000-0000-00004B010000}"/>
    <cellStyle name="HIGHLIGHT" xfId="335" xr:uid="{00000000-0005-0000-0000-00004C010000}"/>
    <cellStyle name="Input [yellow]" xfId="336" xr:uid="{00000000-0005-0000-0000-00004D010000}"/>
    <cellStyle name="Input 2" xfId="337" xr:uid="{00000000-0005-0000-0000-00004E010000}"/>
    <cellStyle name="Input 2 2" xfId="338" xr:uid="{00000000-0005-0000-0000-00004F010000}"/>
    <cellStyle name="Input 2 3" xfId="339" xr:uid="{00000000-0005-0000-0000-000050010000}"/>
    <cellStyle name="Input 3" xfId="340" xr:uid="{00000000-0005-0000-0000-000051010000}"/>
    <cellStyle name="Input 3 2" xfId="341" xr:uid="{00000000-0005-0000-0000-000052010000}"/>
    <cellStyle name="Input 3 3" xfId="342" xr:uid="{00000000-0005-0000-0000-000053010000}"/>
    <cellStyle name="Linked Cell 2" xfId="343" xr:uid="{00000000-0005-0000-0000-000054010000}"/>
    <cellStyle name="Linked Cell 2 2" xfId="344" xr:uid="{00000000-0005-0000-0000-000055010000}"/>
    <cellStyle name="Linked Cell 2 3" xfId="345" xr:uid="{00000000-0005-0000-0000-000056010000}"/>
    <cellStyle name="Linked Cell 3 2" xfId="346" xr:uid="{00000000-0005-0000-0000-000057010000}"/>
    <cellStyle name="Linked Cell 3 3" xfId="347" xr:uid="{00000000-0005-0000-0000-000058010000}"/>
    <cellStyle name="Neutral 2" xfId="348" xr:uid="{00000000-0005-0000-0000-000059010000}"/>
    <cellStyle name="Neutral 2 2" xfId="349" xr:uid="{00000000-0005-0000-0000-00005A010000}"/>
    <cellStyle name="Neutral 2 3" xfId="350" xr:uid="{00000000-0005-0000-0000-00005B010000}"/>
    <cellStyle name="Neutral 3 2" xfId="351" xr:uid="{00000000-0005-0000-0000-00005C010000}"/>
    <cellStyle name="Neutral 3 3" xfId="352" xr:uid="{00000000-0005-0000-0000-00005D010000}"/>
    <cellStyle name="no dec" xfId="353" xr:uid="{00000000-0005-0000-0000-00005E010000}"/>
    <cellStyle name="Normal" xfId="0" builtinId="0"/>
    <cellStyle name="Normal - Style1" xfId="354" xr:uid="{00000000-0005-0000-0000-000060010000}"/>
    <cellStyle name="Normal - Style2" xfId="355" xr:uid="{00000000-0005-0000-0000-000061010000}"/>
    <cellStyle name="Normal - Style3" xfId="356" xr:uid="{00000000-0005-0000-0000-000062010000}"/>
    <cellStyle name="Normal - Style4" xfId="357" xr:uid="{00000000-0005-0000-0000-000063010000}"/>
    <cellStyle name="Normal - Style5" xfId="358" xr:uid="{00000000-0005-0000-0000-000064010000}"/>
    <cellStyle name="Normal - Style6" xfId="359" xr:uid="{00000000-0005-0000-0000-000065010000}"/>
    <cellStyle name="Normal - Style7" xfId="360" xr:uid="{00000000-0005-0000-0000-000066010000}"/>
    <cellStyle name="Normal - Style8" xfId="361" xr:uid="{00000000-0005-0000-0000-000067010000}"/>
    <cellStyle name="Normal 10" xfId="362" xr:uid="{00000000-0005-0000-0000-000068010000}"/>
    <cellStyle name="Normal 10 2" xfId="363" xr:uid="{00000000-0005-0000-0000-000069010000}"/>
    <cellStyle name="Normal 10 3" xfId="364" xr:uid="{00000000-0005-0000-0000-00006A010000}"/>
    <cellStyle name="Normal 11" xfId="365" xr:uid="{00000000-0005-0000-0000-00006B010000}"/>
    <cellStyle name="Normal 12" xfId="366" xr:uid="{00000000-0005-0000-0000-00006C010000}"/>
    <cellStyle name="Normal 13" xfId="367" xr:uid="{00000000-0005-0000-0000-00006D010000}"/>
    <cellStyle name="Normal 13 2" xfId="368" xr:uid="{00000000-0005-0000-0000-00006E010000}"/>
    <cellStyle name="Normal 13 3" xfId="369" xr:uid="{00000000-0005-0000-0000-00006F010000}"/>
    <cellStyle name="Normal 14" xfId="370" xr:uid="{00000000-0005-0000-0000-000070010000}"/>
    <cellStyle name="Normal 14 2" xfId="371" xr:uid="{00000000-0005-0000-0000-000071010000}"/>
    <cellStyle name="Normal 14 3" xfId="372" xr:uid="{00000000-0005-0000-0000-000072010000}"/>
    <cellStyle name="Normal 15" xfId="373" xr:uid="{00000000-0005-0000-0000-000073010000}"/>
    <cellStyle name="Normal 15 2" xfId="374" xr:uid="{00000000-0005-0000-0000-000074010000}"/>
    <cellStyle name="Normal 15 3" xfId="375" xr:uid="{00000000-0005-0000-0000-000075010000}"/>
    <cellStyle name="Normal 16" xfId="376" xr:uid="{00000000-0005-0000-0000-000076010000}"/>
    <cellStyle name="Normal 16 2" xfId="377" xr:uid="{00000000-0005-0000-0000-000077010000}"/>
    <cellStyle name="Normal 17" xfId="378" xr:uid="{00000000-0005-0000-0000-000078010000}"/>
    <cellStyle name="Normal 17 2" xfId="379" xr:uid="{00000000-0005-0000-0000-000079010000}"/>
    <cellStyle name="Normal 18" xfId="380" xr:uid="{00000000-0005-0000-0000-00007A010000}"/>
    <cellStyle name="Normal 19" xfId="381" xr:uid="{00000000-0005-0000-0000-00007B010000}"/>
    <cellStyle name="Normal 2" xfId="382" xr:uid="{00000000-0005-0000-0000-00007C010000}"/>
    <cellStyle name="Normal 2 10" xfId="383" xr:uid="{00000000-0005-0000-0000-00007D010000}"/>
    <cellStyle name="Normal 2 10 10" xfId="384" xr:uid="{00000000-0005-0000-0000-00007E010000}"/>
    <cellStyle name="Normal 2 10 11" xfId="385" xr:uid="{00000000-0005-0000-0000-00007F010000}"/>
    <cellStyle name="Normal 2 10 12" xfId="386" xr:uid="{00000000-0005-0000-0000-000080010000}"/>
    <cellStyle name="Normal 2 10 13" xfId="387" xr:uid="{00000000-0005-0000-0000-000081010000}"/>
    <cellStyle name="Normal 2 10 14" xfId="388" xr:uid="{00000000-0005-0000-0000-000082010000}"/>
    <cellStyle name="Normal 2 10 15" xfId="389" xr:uid="{00000000-0005-0000-0000-000083010000}"/>
    <cellStyle name="Normal 2 10 16" xfId="390" xr:uid="{00000000-0005-0000-0000-000084010000}"/>
    <cellStyle name="Normal 2 10 17" xfId="391" xr:uid="{00000000-0005-0000-0000-000085010000}"/>
    <cellStyle name="Normal 2 10 18" xfId="392" xr:uid="{00000000-0005-0000-0000-000086010000}"/>
    <cellStyle name="Normal 2 10 19" xfId="393" xr:uid="{00000000-0005-0000-0000-000087010000}"/>
    <cellStyle name="Normal 2 10 2" xfId="394" xr:uid="{00000000-0005-0000-0000-000088010000}"/>
    <cellStyle name="Normal 2 10 20" xfId="395" xr:uid="{00000000-0005-0000-0000-000089010000}"/>
    <cellStyle name="Normal 2 10 21" xfId="396" xr:uid="{00000000-0005-0000-0000-00008A010000}"/>
    <cellStyle name="Normal 2 10 22" xfId="397" xr:uid="{00000000-0005-0000-0000-00008B010000}"/>
    <cellStyle name="Normal 2 10 23" xfId="398" xr:uid="{00000000-0005-0000-0000-00008C010000}"/>
    <cellStyle name="Normal 2 10 3" xfId="399" xr:uid="{00000000-0005-0000-0000-00008D010000}"/>
    <cellStyle name="Normal 2 10 4" xfId="400" xr:uid="{00000000-0005-0000-0000-00008E010000}"/>
    <cellStyle name="Normal 2 10 5" xfId="401" xr:uid="{00000000-0005-0000-0000-00008F010000}"/>
    <cellStyle name="Normal 2 10 6" xfId="402" xr:uid="{00000000-0005-0000-0000-000090010000}"/>
    <cellStyle name="Normal 2 10 7" xfId="403" xr:uid="{00000000-0005-0000-0000-000091010000}"/>
    <cellStyle name="Normal 2 10 8" xfId="404" xr:uid="{00000000-0005-0000-0000-000092010000}"/>
    <cellStyle name="Normal 2 10 9" xfId="405" xr:uid="{00000000-0005-0000-0000-000093010000}"/>
    <cellStyle name="Normal 2 11" xfId="406" xr:uid="{00000000-0005-0000-0000-000094010000}"/>
    <cellStyle name="Normal 2 11 10" xfId="407" xr:uid="{00000000-0005-0000-0000-000095010000}"/>
    <cellStyle name="Normal 2 11 11" xfId="408" xr:uid="{00000000-0005-0000-0000-000096010000}"/>
    <cellStyle name="Normal 2 11 12" xfId="409" xr:uid="{00000000-0005-0000-0000-000097010000}"/>
    <cellStyle name="Normal 2 11 13" xfId="410" xr:uid="{00000000-0005-0000-0000-000098010000}"/>
    <cellStyle name="Normal 2 11 14" xfId="411" xr:uid="{00000000-0005-0000-0000-000099010000}"/>
    <cellStyle name="Normal 2 11 15" xfId="412" xr:uid="{00000000-0005-0000-0000-00009A010000}"/>
    <cellStyle name="Normal 2 11 16" xfId="413" xr:uid="{00000000-0005-0000-0000-00009B010000}"/>
    <cellStyle name="Normal 2 11 17" xfId="414" xr:uid="{00000000-0005-0000-0000-00009C010000}"/>
    <cellStyle name="Normal 2 11 18" xfId="415" xr:uid="{00000000-0005-0000-0000-00009D010000}"/>
    <cellStyle name="Normal 2 11 19" xfId="416" xr:uid="{00000000-0005-0000-0000-00009E010000}"/>
    <cellStyle name="Normal 2 11 2" xfId="417" xr:uid="{00000000-0005-0000-0000-00009F010000}"/>
    <cellStyle name="Normal 2 11 20" xfId="418" xr:uid="{00000000-0005-0000-0000-0000A0010000}"/>
    <cellStyle name="Normal 2 11 21" xfId="419" xr:uid="{00000000-0005-0000-0000-0000A1010000}"/>
    <cellStyle name="Normal 2 11 22" xfId="420" xr:uid="{00000000-0005-0000-0000-0000A2010000}"/>
    <cellStyle name="Normal 2 11 23" xfId="421" xr:uid="{00000000-0005-0000-0000-0000A3010000}"/>
    <cellStyle name="Normal 2 11 3" xfId="422" xr:uid="{00000000-0005-0000-0000-0000A4010000}"/>
    <cellStyle name="Normal 2 11 4" xfId="423" xr:uid="{00000000-0005-0000-0000-0000A5010000}"/>
    <cellStyle name="Normal 2 11 5" xfId="424" xr:uid="{00000000-0005-0000-0000-0000A6010000}"/>
    <cellStyle name="Normal 2 11 6" xfId="425" xr:uid="{00000000-0005-0000-0000-0000A7010000}"/>
    <cellStyle name="Normal 2 11 7" xfId="426" xr:uid="{00000000-0005-0000-0000-0000A8010000}"/>
    <cellStyle name="Normal 2 11 8" xfId="427" xr:uid="{00000000-0005-0000-0000-0000A9010000}"/>
    <cellStyle name="Normal 2 11 9" xfId="428" xr:uid="{00000000-0005-0000-0000-0000AA010000}"/>
    <cellStyle name="Normal 2 12" xfId="429" xr:uid="{00000000-0005-0000-0000-0000AB010000}"/>
    <cellStyle name="Normal 2 12 10" xfId="430" xr:uid="{00000000-0005-0000-0000-0000AC010000}"/>
    <cellStyle name="Normal 2 12 11" xfId="431" xr:uid="{00000000-0005-0000-0000-0000AD010000}"/>
    <cellStyle name="Normal 2 12 12" xfId="432" xr:uid="{00000000-0005-0000-0000-0000AE010000}"/>
    <cellStyle name="Normal 2 12 13" xfId="433" xr:uid="{00000000-0005-0000-0000-0000AF010000}"/>
    <cellStyle name="Normal 2 12 14" xfId="434" xr:uid="{00000000-0005-0000-0000-0000B0010000}"/>
    <cellStyle name="Normal 2 12 15" xfId="435" xr:uid="{00000000-0005-0000-0000-0000B1010000}"/>
    <cellStyle name="Normal 2 12 16" xfId="436" xr:uid="{00000000-0005-0000-0000-0000B2010000}"/>
    <cellStyle name="Normal 2 12 17" xfId="437" xr:uid="{00000000-0005-0000-0000-0000B3010000}"/>
    <cellStyle name="Normal 2 12 18" xfId="438" xr:uid="{00000000-0005-0000-0000-0000B4010000}"/>
    <cellStyle name="Normal 2 12 19" xfId="439" xr:uid="{00000000-0005-0000-0000-0000B5010000}"/>
    <cellStyle name="Normal 2 12 2" xfId="440" xr:uid="{00000000-0005-0000-0000-0000B6010000}"/>
    <cellStyle name="Normal 2 12 20" xfId="441" xr:uid="{00000000-0005-0000-0000-0000B7010000}"/>
    <cellStyle name="Normal 2 12 21" xfId="442" xr:uid="{00000000-0005-0000-0000-0000B8010000}"/>
    <cellStyle name="Normal 2 12 22" xfId="443" xr:uid="{00000000-0005-0000-0000-0000B9010000}"/>
    <cellStyle name="Normal 2 12 23" xfId="444" xr:uid="{00000000-0005-0000-0000-0000BA010000}"/>
    <cellStyle name="Normal 2 12 3" xfId="445" xr:uid="{00000000-0005-0000-0000-0000BB010000}"/>
    <cellStyle name="Normal 2 12 4" xfId="446" xr:uid="{00000000-0005-0000-0000-0000BC010000}"/>
    <cellStyle name="Normal 2 12 5" xfId="447" xr:uid="{00000000-0005-0000-0000-0000BD010000}"/>
    <cellStyle name="Normal 2 12 6" xfId="448" xr:uid="{00000000-0005-0000-0000-0000BE010000}"/>
    <cellStyle name="Normal 2 12 7" xfId="449" xr:uid="{00000000-0005-0000-0000-0000BF010000}"/>
    <cellStyle name="Normal 2 12 8" xfId="450" xr:uid="{00000000-0005-0000-0000-0000C0010000}"/>
    <cellStyle name="Normal 2 12 9" xfId="451" xr:uid="{00000000-0005-0000-0000-0000C1010000}"/>
    <cellStyle name="Normal 2 13" xfId="452" xr:uid="{00000000-0005-0000-0000-0000C2010000}"/>
    <cellStyle name="Normal 2 13 10" xfId="453" xr:uid="{00000000-0005-0000-0000-0000C3010000}"/>
    <cellStyle name="Normal 2 13 11" xfId="454" xr:uid="{00000000-0005-0000-0000-0000C4010000}"/>
    <cellStyle name="Normal 2 13 12" xfId="455" xr:uid="{00000000-0005-0000-0000-0000C5010000}"/>
    <cellStyle name="Normal 2 13 13" xfId="456" xr:uid="{00000000-0005-0000-0000-0000C6010000}"/>
    <cellStyle name="Normal 2 13 14" xfId="457" xr:uid="{00000000-0005-0000-0000-0000C7010000}"/>
    <cellStyle name="Normal 2 13 15" xfId="458" xr:uid="{00000000-0005-0000-0000-0000C8010000}"/>
    <cellStyle name="Normal 2 13 16" xfId="459" xr:uid="{00000000-0005-0000-0000-0000C9010000}"/>
    <cellStyle name="Normal 2 13 17" xfId="460" xr:uid="{00000000-0005-0000-0000-0000CA010000}"/>
    <cellStyle name="Normal 2 13 18" xfId="461" xr:uid="{00000000-0005-0000-0000-0000CB010000}"/>
    <cellStyle name="Normal 2 13 19" xfId="462" xr:uid="{00000000-0005-0000-0000-0000CC010000}"/>
    <cellStyle name="Normal 2 13 2" xfId="463" xr:uid="{00000000-0005-0000-0000-0000CD010000}"/>
    <cellStyle name="Normal 2 13 20" xfId="464" xr:uid="{00000000-0005-0000-0000-0000CE010000}"/>
    <cellStyle name="Normal 2 13 21" xfId="465" xr:uid="{00000000-0005-0000-0000-0000CF010000}"/>
    <cellStyle name="Normal 2 13 22" xfId="466" xr:uid="{00000000-0005-0000-0000-0000D0010000}"/>
    <cellStyle name="Normal 2 13 23" xfId="467" xr:uid="{00000000-0005-0000-0000-0000D1010000}"/>
    <cellStyle name="Normal 2 13 3" xfId="468" xr:uid="{00000000-0005-0000-0000-0000D2010000}"/>
    <cellStyle name="Normal 2 13 4" xfId="469" xr:uid="{00000000-0005-0000-0000-0000D3010000}"/>
    <cellStyle name="Normal 2 13 5" xfId="470" xr:uid="{00000000-0005-0000-0000-0000D4010000}"/>
    <cellStyle name="Normal 2 13 6" xfId="471" xr:uid="{00000000-0005-0000-0000-0000D5010000}"/>
    <cellStyle name="Normal 2 13 7" xfId="472" xr:uid="{00000000-0005-0000-0000-0000D6010000}"/>
    <cellStyle name="Normal 2 13 8" xfId="473" xr:uid="{00000000-0005-0000-0000-0000D7010000}"/>
    <cellStyle name="Normal 2 13 9" xfId="474" xr:uid="{00000000-0005-0000-0000-0000D8010000}"/>
    <cellStyle name="Normal 2 14" xfId="475" xr:uid="{00000000-0005-0000-0000-0000D9010000}"/>
    <cellStyle name="Normal 2 14 10" xfId="476" xr:uid="{00000000-0005-0000-0000-0000DA010000}"/>
    <cellStyle name="Normal 2 14 11" xfId="477" xr:uid="{00000000-0005-0000-0000-0000DB010000}"/>
    <cellStyle name="Normal 2 14 12" xfId="478" xr:uid="{00000000-0005-0000-0000-0000DC010000}"/>
    <cellStyle name="Normal 2 14 13" xfId="479" xr:uid="{00000000-0005-0000-0000-0000DD010000}"/>
    <cellStyle name="Normal 2 14 14" xfId="480" xr:uid="{00000000-0005-0000-0000-0000DE010000}"/>
    <cellStyle name="Normal 2 14 15" xfId="481" xr:uid="{00000000-0005-0000-0000-0000DF010000}"/>
    <cellStyle name="Normal 2 14 16" xfId="482" xr:uid="{00000000-0005-0000-0000-0000E0010000}"/>
    <cellStyle name="Normal 2 14 17" xfId="483" xr:uid="{00000000-0005-0000-0000-0000E1010000}"/>
    <cellStyle name="Normal 2 14 18" xfId="484" xr:uid="{00000000-0005-0000-0000-0000E2010000}"/>
    <cellStyle name="Normal 2 14 19" xfId="485" xr:uid="{00000000-0005-0000-0000-0000E3010000}"/>
    <cellStyle name="Normal 2 14 2" xfId="486" xr:uid="{00000000-0005-0000-0000-0000E4010000}"/>
    <cellStyle name="Normal 2 14 20" xfId="487" xr:uid="{00000000-0005-0000-0000-0000E5010000}"/>
    <cellStyle name="Normal 2 14 21" xfId="488" xr:uid="{00000000-0005-0000-0000-0000E6010000}"/>
    <cellStyle name="Normal 2 14 22" xfId="489" xr:uid="{00000000-0005-0000-0000-0000E7010000}"/>
    <cellStyle name="Normal 2 14 23" xfId="490" xr:uid="{00000000-0005-0000-0000-0000E8010000}"/>
    <cellStyle name="Normal 2 14 3" xfId="491" xr:uid="{00000000-0005-0000-0000-0000E9010000}"/>
    <cellStyle name="Normal 2 14 4" xfId="492" xr:uid="{00000000-0005-0000-0000-0000EA010000}"/>
    <cellStyle name="Normal 2 14 5" xfId="493" xr:uid="{00000000-0005-0000-0000-0000EB010000}"/>
    <cellStyle name="Normal 2 14 6" xfId="494" xr:uid="{00000000-0005-0000-0000-0000EC010000}"/>
    <cellStyle name="Normal 2 14 7" xfId="495" xr:uid="{00000000-0005-0000-0000-0000ED010000}"/>
    <cellStyle name="Normal 2 14 8" xfId="496" xr:uid="{00000000-0005-0000-0000-0000EE010000}"/>
    <cellStyle name="Normal 2 14 9" xfId="497" xr:uid="{00000000-0005-0000-0000-0000EF010000}"/>
    <cellStyle name="Normal 2 15" xfId="498" xr:uid="{00000000-0005-0000-0000-0000F0010000}"/>
    <cellStyle name="Normal 2 15 10" xfId="499" xr:uid="{00000000-0005-0000-0000-0000F1010000}"/>
    <cellStyle name="Normal 2 15 11" xfId="500" xr:uid="{00000000-0005-0000-0000-0000F2010000}"/>
    <cellStyle name="Normal 2 15 12" xfId="501" xr:uid="{00000000-0005-0000-0000-0000F3010000}"/>
    <cellStyle name="Normal 2 15 13" xfId="502" xr:uid="{00000000-0005-0000-0000-0000F4010000}"/>
    <cellStyle name="Normal 2 15 14" xfId="503" xr:uid="{00000000-0005-0000-0000-0000F5010000}"/>
    <cellStyle name="Normal 2 15 15" xfId="504" xr:uid="{00000000-0005-0000-0000-0000F6010000}"/>
    <cellStyle name="Normal 2 15 16" xfId="505" xr:uid="{00000000-0005-0000-0000-0000F7010000}"/>
    <cellStyle name="Normal 2 15 17" xfId="506" xr:uid="{00000000-0005-0000-0000-0000F8010000}"/>
    <cellStyle name="Normal 2 15 18" xfId="507" xr:uid="{00000000-0005-0000-0000-0000F9010000}"/>
    <cellStyle name="Normal 2 15 19" xfId="508" xr:uid="{00000000-0005-0000-0000-0000FA010000}"/>
    <cellStyle name="Normal 2 15 2" xfId="509" xr:uid="{00000000-0005-0000-0000-0000FB010000}"/>
    <cellStyle name="Normal 2 15 20" xfId="510" xr:uid="{00000000-0005-0000-0000-0000FC010000}"/>
    <cellStyle name="Normal 2 15 21" xfId="511" xr:uid="{00000000-0005-0000-0000-0000FD010000}"/>
    <cellStyle name="Normal 2 15 22" xfId="512" xr:uid="{00000000-0005-0000-0000-0000FE010000}"/>
    <cellStyle name="Normal 2 15 23" xfId="513" xr:uid="{00000000-0005-0000-0000-0000FF010000}"/>
    <cellStyle name="Normal 2 15 3" xfId="514" xr:uid="{00000000-0005-0000-0000-000000020000}"/>
    <cellStyle name="Normal 2 15 4" xfId="515" xr:uid="{00000000-0005-0000-0000-000001020000}"/>
    <cellStyle name="Normal 2 15 5" xfId="516" xr:uid="{00000000-0005-0000-0000-000002020000}"/>
    <cellStyle name="Normal 2 15 6" xfId="517" xr:uid="{00000000-0005-0000-0000-000003020000}"/>
    <cellStyle name="Normal 2 15 7" xfId="518" xr:uid="{00000000-0005-0000-0000-000004020000}"/>
    <cellStyle name="Normal 2 15 8" xfId="519" xr:uid="{00000000-0005-0000-0000-000005020000}"/>
    <cellStyle name="Normal 2 15 9" xfId="520" xr:uid="{00000000-0005-0000-0000-000006020000}"/>
    <cellStyle name="Normal 2 16" xfId="521" xr:uid="{00000000-0005-0000-0000-000007020000}"/>
    <cellStyle name="Normal 2 16 10" xfId="522" xr:uid="{00000000-0005-0000-0000-000008020000}"/>
    <cellStyle name="Normal 2 16 11" xfId="523" xr:uid="{00000000-0005-0000-0000-000009020000}"/>
    <cellStyle name="Normal 2 16 12" xfId="524" xr:uid="{00000000-0005-0000-0000-00000A020000}"/>
    <cellStyle name="Normal 2 16 13" xfId="525" xr:uid="{00000000-0005-0000-0000-00000B020000}"/>
    <cellStyle name="Normal 2 16 14" xfId="526" xr:uid="{00000000-0005-0000-0000-00000C020000}"/>
    <cellStyle name="Normal 2 16 15" xfId="527" xr:uid="{00000000-0005-0000-0000-00000D020000}"/>
    <cellStyle name="Normal 2 16 16" xfId="528" xr:uid="{00000000-0005-0000-0000-00000E020000}"/>
    <cellStyle name="Normal 2 16 17" xfId="529" xr:uid="{00000000-0005-0000-0000-00000F020000}"/>
    <cellStyle name="Normal 2 16 18" xfId="530" xr:uid="{00000000-0005-0000-0000-000010020000}"/>
    <cellStyle name="Normal 2 16 19" xfId="531" xr:uid="{00000000-0005-0000-0000-000011020000}"/>
    <cellStyle name="Normal 2 16 2" xfId="532" xr:uid="{00000000-0005-0000-0000-000012020000}"/>
    <cellStyle name="Normal 2 16 20" xfId="533" xr:uid="{00000000-0005-0000-0000-000013020000}"/>
    <cellStyle name="Normal 2 16 21" xfId="534" xr:uid="{00000000-0005-0000-0000-000014020000}"/>
    <cellStyle name="Normal 2 16 22" xfId="535" xr:uid="{00000000-0005-0000-0000-000015020000}"/>
    <cellStyle name="Normal 2 16 23" xfId="536" xr:uid="{00000000-0005-0000-0000-000016020000}"/>
    <cellStyle name="Normal 2 16 3" xfId="537" xr:uid="{00000000-0005-0000-0000-000017020000}"/>
    <cellStyle name="Normal 2 16 4" xfId="538" xr:uid="{00000000-0005-0000-0000-000018020000}"/>
    <cellStyle name="Normal 2 16 5" xfId="539" xr:uid="{00000000-0005-0000-0000-000019020000}"/>
    <cellStyle name="Normal 2 16 6" xfId="540" xr:uid="{00000000-0005-0000-0000-00001A020000}"/>
    <cellStyle name="Normal 2 16 7" xfId="541" xr:uid="{00000000-0005-0000-0000-00001B020000}"/>
    <cellStyle name="Normal 2 16 8" xfId="542" xr:uid="{00000000-0005-0000-0000-00001C020000}"/>
    <cellStyle name="Normal 2 16 9" xfId="543" xr:uid="{00000000-0005-0000-0000-00001D020000}"/>
    <cellStyle name="Normal 2 17" xfId="544" xr:uid="{00000000-0005-0000-0000-00001E020000}"/>
    <cellStyle name="Normal 2 17 10" xfId="545" xr:uid="{00000000-0005-0000-0000-00001F020000}"/>
    <cellStyle name="Normal 2 17 11" xfId="546" xr:uid="{00000000-0005-0000-0000-000020020000}"/>
    <cellStyle name="Normal 2 17 12" xfId="547" xr:uid="{00000000-0005-0000-0000-000021020000}"/>
    <cellStyle name="Normal 2 17 13" xfId="548" xr:uid="{00000000-0005-0000-0000-000022020000}"/>
    <cellStyle name="Normal 2 17 14" xfId="549" xr:uid="{00000000-0005-0000-0000-000023020000}"/>
    <cellStyle name="Normal 2 17 15" xfId="550" xr:uid="{00000000-0005-0000-0000-000024020000}"/>
    <cellStyle name="Normal 2 17 16" xfId="551" xr:uid="{00000000-0005-0000-0000-000025020000}"/>
    <cellStyle name="Normal 2 17 17" xfId="552" xr:uid="{00000000-0005-0000-0000-000026020000}"/>
    <cellStyle name="Normal 2 17 18" xfId="553" xr:uid="{00000000-0005-0000-0000-000027020000}"/>
    <cellStyle name="Normal 2 17 19" xfId="554" xr:uid="{00000000-0005-0000-0000-000028020000}"/>
    <cellStyle name="Normal 2 17 2" xfId="555" xr:uid="{00000000-0005-0000-0000-000029020000}"/>
    <cellStyle name="Normal 2 17 20" xfId="556" xr:uid="{00000000-0005-0000-0000-00002A020000}"/>
    <cellStyle name="Normal 2 17 21" xfId="557" xr:uid="{00000000-0005-0000-0000-00002B020000}"/>
    <cellStyle name="Normal 2 17 22" xfId="558" xr:uid="{00000000-0005-0000-0000-00002C020000}"/>
    <cellStyle name="Normal 2 17 23" xfId="559" xr:uid="{00000000-0005-0000-0000-00002D020000}"/>
    <cellStyle name="Normal 2 17 3" xfId="560" xr:uid="{00000000-0005-0000-0000-00002E020000}"/>
    <cellStyle name="Normal 2 17 4" xfId="561" xr:uid="{00000000-0005-0000-0000-00002F020000}"/>
    <cellStyle name="Normal 2 17 5" xfId="562" xr:uid="{00000000-0005-0000-0000-000030020000}"/>
    <cellStyle name="Normal 2 17 6" xfId="563" xr:uid="{00000000-0005-0000-0000-000031020000}"/>
    <cellStyle name="Normal 2 17 7" xfId="564" xr:uid="{00000000-0005-0000-0000-000032020000}"/>
    <cellStyle name="Normal 2 17 8" xfId="565" xr:uid="{00000000-0005-0000-0000-000033020000}"/>
    <cellStyle name="Normal 2 17 9" xfId="566" xr:uid="{00000000-0005-0000-0000-000034020000}"/>
    <cellStyle name="Normal 2 18" xfId="567" xr:uid="{00000000-0005-0000-0000-000035020000}"/>
    <cellStyle name="Normal 2 18 10" xfId="568" xr:uid="{00000000-0005-0000-0000-000036020000}"/>
    <cellStyle name="Normal 2 18 11" xfId="569" xr:uid="{00000000-0005-0000-0000-000037020000}"/>
    <cellStyle name="Normal 2 18 12" xfId="570" xr:uid="{00000000-0005-0000-0000-000038020000}"/>
    <cellStyle name="Normal 2 18 13" xfId="571" xr:uid="{00000000-0005-0000-0000-000039020000}"/>
    <cellStyle name="Normal 2 18 14" xfId="572" xr:uid="{00000000-0005-0000-0000-00003A020000}"/>
    <cellStyle name="Normal 2 18 15" xfId="573" xr:uid="{00000000-0005-0000-0000-00003B020000}"/>
    <cellStyle name="Normal 2 18 16" xfId="574" xr:uid="{00000000-0005-0000-0000-00003C020000}"/>
    <cellStyle name="Normal 2 18 17" xfId="575" xr:uid="{00000000-0005-0000-0000-00003D020000}"/>
    <cellStyle name="Normal 2 18 18" xfId="576" xr:uid="{00000000-0005-0000-0000-00003E020000}"/>
    <cellStyle name="Normal 2 18 19" xfId="577" xr:uid="{00000000-0005-0000-0000-00003F020000}"/>
    <cellStyle name="Normal 2 18 2" xfId="578" xr:uid="{00000000-0005-0000-0000-000040020000}"/>
    <cellStyle name="Normal 2 18 20" xfId="579" xr:uid="{00000000-0005-0000-0000-000041020000}"/>
    <cellStyle name="Normal 2 18 21" xfId="580" xr:uid="{00000000-0005-0000-0000-000042020000}"/>
    <cellStyle name="Normal 2 18 22" xfId="581" xr:uid="{00000000-0005-0000-0000-000043020000}"/>
    <cellStyle name="Normal 2 18 23" xfId="582" xr:uid="{00000000-0005-0000-0000-000044020000}"/>
    <cellStyle name="Normal 2 18 3" xfId="583" xr:uid="{00000000-0005-0000-0000-000045020000}"/>
    <cellStyle name="Normal 2 18 4" xfId="584" xr:uid="{00000000-0005-0000-0000-000046020000}"/>
    <cellStyle name="Normal 2 18 5" xfId="585" xr:uid="{00000000-0005-0000-0000-000047020000}"/>
    <cellStyle name="Normal 2 18 6" xfId="586" xr:uid="{00000000-0005-0000-0000-000048020000}"/>
    <cellStyle name="Normal 2 18 7" xfId="587" xr:uid="{00000000-0005-0000-0000-000049020000}"/>
    <cellStyle name="Normal 2 18 8" xfId="588" xr:uid="{00000000-0005-0000-0000-00004A020000}"/>
    <cellStyle name="Normal 2 18 9" xfId="589" xr:uid="{00000000-0005-0000-0000-00004B020000}"/>
    <cellStyle name="Normal 2 19" xfId="590" xr:uid="{00000000-0005-0000-0000-00004C020000}"/>
    <cellStyle name="Normal 2 19 10" xfId="591" xr:uid="{00000000-0005-0000-0000-00004D020000}"/>
    <cellStyle name="Normal 2 19 11" xfId="592" xr:uid="{00000000-0005-0000-0000-00004E020000}"/>
    <cellStyle name="Normal 2 19 12" xfId="593" xr:uid="{00000000-0005-0000-0000-00004F020000}"/>
    <cellStyle name="Normal 2 19 13" xfId="594" xr:uid="{00000000-0005-0000-0000-000050020000}"/>
    <cellStyle name="Normal 2 19 14" xfId="595" xr:uid="{00000000-0005-0000-0000-000051020000}"/>
    <cellStyle name="Normal 2 19 15" xfId="596" xr:uid="{00000000-0005-0000-0000-000052020000}"/>
    <cellStyle name="Normal 2 19 16" xfId="597" xr:uid="{00000000-0005-0000-0000-000053020000}"/>
    <cellStyle name="Normal 2 19 17" xfId="598" xr:uid="{00000000-0005-0000-0000-000054020000}"/>
    <cellStyle name="Normal 2 19 18" xfId="599" xr:uid="{00000000-0005-0000-0000-000055020000}"/>
    <cellStyle name="Normal 2 19 19" xfId="600" xr:uid="{00000000-0005-0000-0000-000056020000}"/>
    <cellStyle name="Normal 2 19 2" xfId="601" xr:uid="{00000000-0005-0000-0000-000057020000}"/>
    <cellStyle name="Normal 2 19 20" xfId="602" xr:uid="{00000000-0005-0000-0000-000058020000}"/>
    <cellStyle name="Normal 2 19 21" xfId="603" xr:uid="{00000000-0005-0000-0000-000059020000}"/>
    <cellStyle name="Normal 2 19 22" xfId="604" xr:uid="{00000000-0005-0000-0000-00005A020000}"/>
    <cellStyle name="Normal 2 19 23" xfId="605" xr:uid="{00000000-0005-0000-0000-00005B020000}"/>
    <cellStyle name="Normal 2 19 3" xfId="606" xr:uid="{00000000-0005-0000-0000-00005C020000}"/>
    <cellStyle name="Normal 2 19 4" xfId="607" xr:uid="{00000000-0005-0000-0000-00005D020000}"/>
    <cellStyle name="Normal 2 19 5" xfId="608" xr:uid="{00000000-0005-0000-0000-00005E020000}"/>
    <cellStyle name="Normal 2 19 6" xfId="609" xr:uid="{00000000-0005-0000-0000-00005F020000}"/>
    <cellStyle name="Normal 2 19 7" xfId="610" xr:uid="{00000000-0005-0000-0000-000060020000}"/>
    <cellStyle name="Normal 2 19 8" xfId="611" xr:uid="{00000000-0005-0000-0000-000061020000}"/>
    <cellStyle name="Normal 2 19 9" xfId="612" xr:uid="{00000000-0005-0000-0000-000062020000}"/>
    <cellStyle name="Normal 2 2" xfId="613" xr:uid="{00000000-0005-0000-0000-000063020000}"/>
    <cellStyle name="Normal 2 2 2" xfId="614" xr:uid="{00000000-0005-0000-0000-000064020000}"/>
    <cellStyle name="Normal 2 20" xfId="615" xr:uid="{00000000-0005-0000-0000-000065020000}"/>
    <cellStyle name="Normal 2 20 10" xfId="616" xr:uid="{00000000-0005-0000-0000-000066020000}"/>
    <cellStyle name="Normal 2 20 11" xfId="617" xr:uid="{00000000-0005-0000-0000-000067020000}"/>
    <cellStyle name="Normal 2 20 12" xfId="618" xr:uid="{00000000-0005-0000-0000-000068020000}"/>
    <cellStyle name="Normal 2 20 13" xfId="619" xr:uid="{00000000-0005-0000-0000-000069020000}"/>
    <cellStyle name="Normal 2 20 14" xfId="620" xr:uid="{00000000-0005-0000-0000-00006A020000}"/>
    <cellStyle name="Normal 2 20 15" xfId="621" xr:uid="{00000000-0005-0000-0000-00006B020000}"/>
    <cellStyle name="Normal 2 20 16" xfId="622" xr:uid="{00000000-0005-0000-0000-00006C020000}"/>
    <cellStyle name="Normal 2 20 17" xfId="623" xr:uid="{00000000-0005-0000-0000-00006D020000}"/>
    <cellStyle name="Normal 2 20 18" xfId="624" xr:uid="{00000000-0005-0000-0000-00006E020000}"/>
    <cellStyle name="Normal 2 20 19" xfId="625" xr:uid="{00000000-0005-0000-0000-00006F020000}"/>
    <cellStyle name="Normal 2 20 2" xfId="626" xr:uid="{00000000-0005-0000-0000-000070020000}"/>
    <cellStyle name="Normal 2 20 20" xfId="627" xr:uid="{00000000-0005-0000-0000-000071020000}"/>
    <cellStyle name="Normal 2 20 21" xfId="628" xr:uid="{00000000-0005-0000-0000-000072020000}"/>
    <cellStyle name="Normal 2 20 22" xfId="629" xr:uid="{00000000-0005-0000-0000-000073020000}"/>
    <cellStyle name="Normal 2 20 23" xfId="630" xr:uid="{00000000-0005-0000-0000-000074020000}"/>
    <cellStyle name="Normal 2 20 3" xfId="631" xr:uid="{00000000-0005-0000-0000-000075020000}"/>
    <cellStyle name="Normal 2 20 4" xfId="632" xr:uid="{00000000-0005-0000-0000-000076020000}"/>
    <cellStyle name="Normal 2 20 5" xfId="633" xr:uid="{00000000-0005-0000-0000-000077020000}"/>
    <cellStyle name="Normal 2 20 6" xfId="634" xr:uid="{00000000-0005-0000-0000-000078020000}"/>
    <cellStyle name="Normal 2 20 7" xfId="635" xr:uid="{00000000-0005-0000-0000-000079020000}"/>
    <cellStyle name="Normal 2 20 8" xfId="636" xr:uid="{00000000-0005-0000-0000-00007A020000}"/>
    <cellStyle name="Normal 2 20 9" xfId="637" xr:uid="{00000000-0005-0000-0000-00007B020000}"/>
    <cellStyle name="Normal 2 21" xfId="638" xr:uid="{00000000-0005-0000-0000-00007C020000}"/>
    <cellStyle name="Normal 2 21 10" xfId="639" xr:uid="{00000000-0005-0000-0000-00007D020000}"/>
    <cellStyle name="Normal 2 21 11" xfId="640" xr:uid="{00000000-0005-0000-0000-00007E020000}"/>
    <cellStyle name="Normal 2 21 12" xfId="641" xr:uid="{00000000-0005-0000-0000-00007F020000}"/>
    <cellStyle name="Normal 2 21 13" xfId="642" xr:uid="{00000000-0005-0000-0000-000080020000}"/>
    <cellStyle name="Normal 2 21 14" xfId="643" xr:uid="{00000000-0005-0000-0000-000081020000}"/>
    <cellStyle name="Normal 2 21 15" xfId="644" xr:uid="{00000000-0005-0000-0000-000082020000}"/>
    <cellStyle name="Normal 2 21 16" xfId="645" xr:uid="{00000000-0005-0000-0000-000083020000}"/>
    <cellStyle name="Normal 2 21 17" xfId="646" xr:uid="{00000000-0005-0000-0000-000084020000}"/>
    <cellStyle name="Normal 2 21 18" xfId="647" xr:uid="{00000000-0005-0000-0000-000085020000}"/>
    <cellStyle name="Normal 2 21 19" xfId="648" xr:uid="{00000000-0005-0000-0000-000086020000}"/>
    <cellStyle name="Normal 2 21 2" xfId="649" xr:uid="{00000000-0005-0000-0000-000087020000}"/>
    <cellStyle name="Normal 2 21 20" xfId="650" xr:uid="{00000000-0005-0000-0000-000088020000}"/>
    <cellStyle name="Normal 2 21 21" xfId="651" xr:uid="{00000000-0005-0000-0000-000089020000}"/>
    <cellStyle name="Normal 2 21 22" xfId="652" xr:uid="{00000000-0005-0000-0000-00008A020000}"/>
    <cellStyle name="Normal 2 21 23" xfId="653" xr:uid="{00000000-0005-0000-0000-00008B020000}"/>
    <cellStyle name="Normal 2 21 3" xfId="654" xr:uid="{00000000-0005-0000-0000-00008C020000}"/>
    <cellStyle name="Normal 2 21 4" xfId="655" xr:uid="{00000000-0005-0000-0000-00008D020000}"/>
    <cellStyle name="Normal 2 21 5" xfId="656" xr:uid="{00000000-0005-0000-0000-00008E020000}"/>
    <cellStyle name="Normal 2 21 6" xfId="657" xr:uid="{00000000-0005-0000-0000-00008F020000}"/>
    <cellStyle name="Normal 2 21 7" xfId="658" xr:uid="{00000000-0005-0000-0000-000090020000}"/>
    <cellStyle name="Normal 2 21 8" xfId="659" xr:uid="{00000000-0005-0000-0000-000091020000}"/>
    <cellStyle name="Normal 2 21 9" xfId="660" xr:uid="{00000000-0005-0000-0000-000092020000}"/>
    <cellStyle name="Normal 2 22" xfId="661" xr:uid="{00000000-0005-0000-0000-000093020000}"/>
    <cellStyle name="Normal 2 22 10" xfId="662" xr:uid="{00000000-0005-0000-0000-000094020000}"/>
    <cellStyle name="Normal 2 22 11" xfId="663" xr:uid="{00000000-0005-0000-0000-000095020000}"/>
    <cellStyle name="Normal 2 22 12" xfId="664" xr:uid="{00000000-0005-0000-0000-000096020000}"/>
    <cellStyle name="Normal 2 22 13" xfId="665" xr:uid="{00000000-0005-0000-0000-000097020000}"/>
    <cellStyle name="Normal 2 22 14" xfId="666" xr:uid="{00000000-0005-0000-0000-000098020000}"/>
    <cellStyle name="Normal 2 22 15" xfId="667" xr:uid="{00000000-0005-0000-0000-000099020000}"/>
    <cellStyle name="Normal 2 22 16" xfId="668" xr:uid="{00000000-0005-0000-0000-00009A020000}"/>
    <cellStyle name="Normal 2 22 17" xfId="669" xr:uid="{00000000-0005-0000-0000-00009B020000}"/>
    <cellStyle name="Normal 2 22 18" xfId="670" xr:uid="{00000000-0005-0000-0000-00009C020000}"/>
    <cellStyle name="Normal 2 22 19" xfId="671" xr:uid="{00000000-0005-0000-0000-00009D020000}"/>
    <cellStyle name="Normal 2 22 2" xfId="672" xr:uid="{00000000-0005-0000-0000-00009E020000}"/>
    <cellStyle name="Normal 2 22 20" xfId="673" xr:uid="{00000000-0005-0000-0000-00009F020000}"/>
    <cellStyle name="Normal 2 22 21" xfId="674" xr:uid="{00000000-0005-0000-0000-0000A0020000}"/>
    <cellStyle name="Normal 2 22 22" xfId="675" xr:uid="{00000000-0005-0000-0000-0000A1020000}"/>
    <cellStyle name="Normal 2 22 23" xfId="676" xr:uid="{00000000-0005-0000-0000-0000A2020000}"/>
    <cellStyle name="Normal 2 22 3" xfId="677" xr:uid="{00000000-0005-0000-0000-0000A3020000}"/>
    <cellStyle name="Normal 2 22 4" xfId="678" xr:uid="{00000000-0005-0000-0000-0000A4020000}"/>
    <cellStyle name="Normal 2 22 5" xfId="679" xr:uid="{00000000-0005-0000-0000-0000A5020000}"/>
    <cellStyle name="Normal 2 22 6" xfId="680" xr:uid="{00000000-0005-0000-0000-0000A6020000}"/>
    <cellStyle name="Normal 2 22 7" xfId="681" xr:uid="{00000000-0005-0000-0000-0000A7020000}"/>
    <cellStyle name="Normal 2 22 8" xfId="682" xr:uid="{00000000-0005-0000-0000-0000A8020000}"/>
    <cellStyle name="Normal 2 22 9" xfId="683" xr:uid="{00000000-0005-0000-0000-0000A9020000}"/>
    <cellStyle name="Normal 2 23" xfId="684" xr:uid="{00000000-0005-0000-0000-0000AA020000}"/>
    <cellStyle name="Normal 2 23 10" xfId="685" xr:uid="{00000000-0005-0000-0000-0000AB020000}"/>
    <cellStyle name="Normal 2 23 11" xfId="686" xr:uid="{00000000-0005-0000-0000-0000AC020000}"/>
    <cellStyle name="Normal 2 23 12" xfId="687" xr:uid="{00000000-0005-0000-0000-0000AD020000}"/>
    <cellStyle name="Normal 2 23 13" xfId="688" xr:uid="{00000000-0005-0000-0000-0000AE020000}"/>
    <cellStyle name="Normal 2 23 14" xfId="689" xr:uid="{00000000-0005-0000-0000-0000AF020000}"/>
    <cellStyle name="Normal 2 23 15" xfId="690" xr:uid="{00000000-0005-0000-0000-0000B0020000}"/>
    <cellStyle name="Normal 2 23 16" xfId="691" xr:uid="{00000000-0005-0000-0000-0000B1020000}"/>
    <cellStyle name="Normal 2 23 17" xfId="692" xr:uid="{00000000-0005-0000-0000-0000B2020000}"/>
    <cellStyle name="Normal 2 23 18" xfId="693" xr:uid="{00000000-0005-0000-0000-0000B3020000}"/>
    <cellStyle name="Normal 2 23 19" xfId="694" xr:uid="{00000000-0005-0000-0000-0000B4020000}"/>
    <cellStyle name="Normal 2 23 2" xfId="695" xr:uid="{00000000-0005-0000-0000-0000B5020000}"/>
    <cellStyle name="Normal 2 23 20" xfId="696" xr:uid="{00000000-0005-0000-0000-0000B6020000}"/>
    <cellStyle name="Normal 2 23 21" xfId="697" xr:uid="{00000000-0005-0000-0000-0000B7020000}"/>
    <cellStyle name="Normal 2 23 22" xfId="698" xr:uid="{00000000-0005-0000-0000-0000B8020000}"/>
    <cellStyle name="Normal 2 23 23" xfId="699" xr:uid="{00000000-0005-0000-0000-0000B9020000}"/>
    <cellStyle name="Normal 2 23 3" xfId="700" xr:uid="{00000000-0005-0000-0000-0000BA020000}"/>
    <cellStyle name="Normal 2 23 4" xfId="701" xr:uid="{00000000-0005-0000-0000-0000BB020000}"/>
    <cellStyle name="Normal 2 23 5" xfId="702" xr:uid="{00000000-0005-0000-0000-0000BC020000}"/>
    <cellStyle name="Normal 2 23 6" xfId="703" xr:uid="{00000000-0005-0000-0000-0000BD020000}"/>
    <cellStyle name="Normal 2 23 7" xfId="704" xr:uid="{00000000-0005-0000-0000-0000BE020000}"/>
    <cellStyle name="Normal 2 23 8" xfId="705" xr:uid="{00000000-0005-0000-0000-0000BF020000}"/>
    <cellStyle name="Normal 2 23 9" xfId="706" xr:uid="{00000000-0005-0000-0000-0000C0020000}"/>
    <cellStyle name="Normal 2 24" xfId="707" xr:uid="{00000000-0005-0000-0000-0000C1020000}"/>
    <cellStyle name="Normal 2 24 10" xfId="708" xr:uid="{00000000-0005-0000-0000-0000C2020000}"/>
    <cellStyle name="Normal 2 24 11" xfId="709" xr:uid="{00000000-0005-0000-0000-0000C3020000}"/>
    <cellStyle name="Normal 2 24 12" xfId="710" xr:uid="{00000000-0005-0000-0000-0000C4020000}"/>
    <cellStyle name="Normal 2 24 13" xfId="711" xr:uid="{00000000-0005-0000-0000-0000C5020000}"/>
    <cellStyle name="Normal 2 24 14" xfId="712" xr:uid="{00000000-0005-0000-0000-0000C6020000}"/>
    <cellStyle name="Normal 2 24 15" xfId="713" xr:uid="{00000000-0005-0000-0000-0000C7020000}"/>
    <cellStyle name="Normal 2 24 16" xfId="714" xr:uid="{00000000-0005-0000-0000-0000C8020000}"/>
    <cellStyle name="Normal 2 24 17" xfId="715" xr:uid="{00000000-0005-0000-0000-0000C9020000}"/>
    <cellStyle name="Normal 2 24 18" xfId="716" xr:uid="{00000000-0005-0000-0000-0000CA020000}"/>
    <cellStyle name="Normal 2 24 19" xfId="717" xr:uid="{00000000-0005-0000-0000-0000CB020000}"/>
    <cellStyle name="Normal 2 24 2" xfId="718" xr:uid="{00000000-0005-0000-0000-0000CC020000}"/>
    <cellStyle name="Normal 2 24 20" xfId="719" xr:uid="{00000000-0005-0000-0000-0000CD020000}"/>
    <cellStyle name="Normal 2 24 21" xfId="720" xr:uid="{00000000-0005-0000-0000-0000CE020000}"/>
    <cellStyle name="Normal 2 24 22" xfId="721" xr:uid="{00000000-0005-0000-0000-0000CF020000}"/>
    <cellStyle name="Normal 2 24 23" xfId="722" xr:uid="{00000000-0005-0000-0000-0000D0020000}"/>
    <cellStyle name="Normal 2 24 3" xfId="723" xr:uid="{00000000-0005-0000-0000-0000D1020000}"/>
    <cellStyle name="Normal 2 24 4" xfId="724" xr:uid="{00000000-0005-0000-0000-0000D2020000}"/>
    <cellStyle name="Normal 2 24 5" xfId="725" xr:uid="{00000000-0005-0000-0000-0000D3020000}"/>
    <cellStyle name="Normal 2 24 6" xfId="726" xr:uid="{00000000-0005-0000-0000-0000D4020000}"/>
    <cellStyle name="Normal 2 24 7" xfId="727" xr:uid="{00000000-0005-0000-0000-0000D5020000}"/>
    <cellStyle name="Normal 2 24 8" xfId="728" xr:uid="{00000000-0005-0000-0000-0000D6020000}"/>
    <cellStyle name="Normal 2 24 9" xfId="729" xr:uid="{00000000-0005-0000-0000-0000D7020000}"/>
    <cellStyle name="Normal 2 25" xfId="730" xr:uid="{00000000-0005-0000-0000-0000D8020000}"/>
    <cellStyle name="Normal 2 25 10" xfId="731" xr:uid="{00000000-0005-0000-0000-0000D9020000}"/>
    <cellStyle name="Normal 2 25 11" xfId="732" xr:uid="{00000000-0005-0000-0000-0000DA020000}"/>
    <cellStyle name="Normal 2 25 12" xfId="733" xr:uid="{00000000-0005-0000-0000-0000DB020000}"/>
    <cellStyle name="Normal 2 25 13" xfId="734" xr:uid="{00000000-0005-0000-0000-0000DC020000}"/>
    <cellStyle name="Normal 2 25 14" xfId="735" xr:uid="{00000000-0005-0000-0000-0000DD020000}"/>
    <cellStyle name="Normal 2 25 15" xfId="736" xr:uid="{00000000-0005-0000-0000-0000DE020000}"/>
    <cellStyle name="Normal 2 25 16" xfId="737" xr:uid="{00000000-0005-0000-0000-0000DF020000}"/>
    <cellStyle name="Normal 2 25 17" xfId="738" xr:uid="{00000000-0005-0000-0000-0000E0020000}"/>
    <cellStyle name="Normal 2 25 18" xfId="739" xr:uid="{00000000-0005-0000-0000-0000E1020000}"/>
    <cellStyle name="Normal 2 25 19" xfId="740" xr:uid="{00000000-0005-0000-0000-0000E2020000}"/>
    <cellStyle name="Normal 2 25 2" xfId="741" xr:uid="{00000000-0005-0000-0000-0000E3020000}"/>
    <cellStyle name="Normal 2 25 20" xfId="742" xr:uid="{00000000-0005-0000-0000-0000E4020000}"/>
    <cellStyle name="Normal 2 25 21" xfId="743" xr:uid="{00000000-0005-0000-0000-0000E5020000}"/>
    <cellStyle name="Normal 2 25 22" xfId="744" xr:uid="{00000000-0005-0000-0000-0000E6020000}"/>
    <cellStyle name="Normal 2 25 23" xfId="745" xr:uid="{00000000-0005-0000-0000-0000E7020000}"/>
    <cellStyle name="Normal 2 25 3" xfId="746" xr:uid="{00000000-0005-0000-0000-0000E8020000}"/>
    <cellStyle name="Normal 2 25 4" xfId="747" xr:uid="{00000000-0005-0000-0000-0000E9020000}"/>
    <cellStyle name="Normal 2 25 5" xfId="748" xr:uid="{00000000-0005-0000-0000-0000EA020000}"/>
    <cellStyle name="Normal 2 25 6" xfId="749" xr:uid="{00000000-0005-0000-0000-0000EB020000}"/>
    <cellStyle name="Normal 2 25 7" xfId="750" xr:uid="{00000000-0005-0000-0000-0000EC020000}"/>
    <cellStyle name="Normal 2 25 8" xfId="751" xr:uid="{00000000-0005-0000-0000-0000ED020000}"/>
    <cellStyle name="Normal 2 25 9" xfId="752" xr:uid="{00000000-0005-0000-0000-0000EE020000}"/>
    <cellStyle name="Normal 2 26" xfId="753" xr:uid="{00000000-0005-0000-0000-0000EF020000}"/>
    <cellStyle name="Normal 2 26 10" xfId="754" xr:uid="{00000000-0005-0000-0000-0000F0020000}"/>
    <cellStyle name="Normal 2 26 11" xfId="755" xr:uid="{00000000-0005-0000-0000-0000F1020000}"/>
    <cellStyle name="Normal 2 26 12" xfId="756" xr:uid="{00000000-0005-0000-0000-0000F2020000}"/>
    <cellStyle name="Normal 2 26 13" xfId="757" xr:uid="{00000000-0005-0000-0000-0000F3020000}"/>
    <cellStyle name="Normal 2 26 14" xfId="758" xr:uid="{00000000-0005-0000-0000-0000F4020000}"/>
    <cellStyle name="Normal 2 26 15" xfId="759" xr:uid="{00000000-0005-0000-0000-0000F5020000}"/>
    <cellStyle name="Normal 2 26 16" xfId="760" xr:uid="{00000000-0005-0000-0000-0000F6020000}"/>
    <cellStyle name="Normal 2 26 17" xfId="761" xr:uid="{00000000-0005-0000-0000-0000F7020000}"/>
    <cellStyle name="Normal 2 26 18" xfId="762" xr:uid="{00000000-0005-0000-0000-0000F8020000}"/>
    <cellStyle name="Normal 2 26 19" xfId="763" xr:uid="{00000000-0005-0000-0000-0000F9020000}"/>
    <cellStyle name="Normal 2 26 2" xfId="764" xr:uid="{00000000-0005-0000-0000-0000FA020000}"/>
    <cellStyle name="Normal 2 26 20" xfId="765" xr:uid="{00000000-0005-0000-0000-0000FB020000}"/>
    <cellStyle name="Normal 2 26 21" xfId="766" xr:uid="{00000000-0005-0000-0000-0000FC020000}"/>
    <cellStyle name="Normal 2 26 22" xfId="767" xr:uid="{00000000-0005-0000-0000-0000FD020000}"/>
    <cellStyle name="Normal 2 26 23" xfId="768" xr:uid="{00000000-0005-0000-0000-0000FE020000}"/>
    <cellStyle name="Normal 2 26 3" xfId="769" xr:uid="{00000000-0005-0000-0000-0000FF020000}"/>
    <cellStyle name="Normal 2 26 4" xfId="770" xr:uid="{00000000-0005-0000-0000-000000030000}"/>
    <cellStyle name="Normal 2 26 5" xfId="771" xr:uid="{00000000-0005-0000-0000-000001030000}"/>
    <cellStyle name="Normal 2 26 6" xfId="772" xr:uid="{00000000-0005-0000-0000-000002030000}"/>
    <cellStyle name="Normal 2 26 7" xfId="773" xr:uid="{00000000-0005-0000-0000-000003030000}"/>
    <cellStyle name="Normal 2 26 8" xfId="774" xr:uid="{00000000-0005-0000-0000-000004030000}"/>
    <cellStyle name="Normal 2 26 9" xfId="775" xr:uid="{00000000-0005-0000-0000-000005030000}"/>
    <cellStyle name="Normal 2 27" xfId="776" xr:uid="{00000000-0005-0000-0000-000006030000}"/>
    <cellStyle name="Normal 2 27 10" xfId="777" xr:uid="{00000000-0005-0000-0000-000007030000}"/>
    <cellStyle name="Normal 2 27 11" xfId="778" xr:uid="{00000000-0005-0000-0000-000008030000}"/>
    <cellStyle name="Normal 2 27 12" xfId="779" xr:uid="{00000000-0005-0000-0000-000009030000}"/>
    <cellStyle name="Normal 2 27 13" xfId="780" xr:uid="{00000000-0005-0000-0000-00000A030000}"/>
    <cellStyle name="Normal 2 27 14" xfId="781" xr:uid="{00000000-0005-0000-0000-00000B030000}"/>
    <cellStyle name="Normal 2 27 15" xfId="782" xr:uid="{00000000-0005-0000-0000-00000C030000}"/>
    <cellStyle name="Normal 2 27 16" xfId="783" xr:uid="{00000000-0005-0000-0000-00000D030000}"/>
    <cellStyle name="Normal 2 27 17" xfId="784" xr:uid="{00000000-0005-0000-0000-00000E030000}"/>
    <cellStyle name="Normal 2 27 18" xfId="785" xr:uid="{00000000-0005-0000-0000-00000F030000}"/>
    <cellStyle name="Normal 2 27 19" xfId="786" xr:uid="{00000000-0005-0000-0000-000010030000}"/>
    <cellStyle name="Normal 2 27 2" xfId="787" xr:uid="{00000000-0005-0000-0000-000011030000}"/>
    <cellStyle name="Normal 2 27 20" xfId="788" xr:uid="{00000000-0005-0000-0000-000012030000}"/>
    <cellStyle name="Normal 2 27 21" xfId="789" xr:uid="{00000000-0005-0000-0000-000013030000}"/>
    <cellStyle name="Normal 2 27 22" xfId="790" xr:uid="{00000000-0005-0000-0000-000014030000}"/>
    <cellStyle name="Normal 2 27 23" xfId="791" xr:uid="{00000000-0005-0000-0000-000015030000}"/>
    <cellStyle name="Normal 2 27 3" xfId="792" xr:uid="{00000000-0005-0000-0000-000016030000}"/>
    <cellStyle name="Normal 2 27 4" xfId="793" xr:uid="{00000000-0005-0000-0000-000017030000}"/>
    <cellStyle name="Normal 2 27 5" xfId="794" xr:uid="{00000000-0005-0000-0000-000018030000}"/>
    <cellStyle name="Normal 2 27 6" xfId="795" xr:uid="{00000000-0005-0000-0000-000019030000}"/>
    <cellStyle name="Normal 2 27 7" xfId="796" xr:uid="{00000000-0005-0000-0000-00001A030000}"/>
    <cellStyle name="Normal 2 27 8" xfId="797" xr:uid="{00000000-0005-0000-0000-00001B030000}"/>
    <cellStyle name="Normal 2 27 9" xfId="798" xr:uid="{00000000-0005-0000-0000-00001C030000}"/>
    <cellStyle name="Normal 2 28" xfId="799" xr:uid="{00000000-0005-0000-0000-00001D030000}"/>
    <cellStyle name="Normal 2 28 10" xfId="800" xr:uid="{00000000-0005-0000-0000-00001E030000}"/>
    <cellStyle name="Normal 2 28 11" xfId="801" xr:uid="{00000000-0005-0000-0000-00001F030000}"/>
    <cellStyle name="Normal 2 28 12" xfId="802" xr:uid="{00000000-0005-0000-0000-000020030000}"/>
    <cellStyle name="Normal 2 28 13" xfId="803" xr:uid="{00000000-0005-0000-0000-000021030000}"/>
    <cellStyle name="Normal 2 28 14" xfId="804" xr:uid="{00000000-0005-0000-0000-000022030000}"/>
    <cellStyle name="Normal 2 28 15" xfId="805" xr:uid="{00000000-0005-0000-0000-000023030000}"/>
    <cellStyle name="Normal 2 28 16" xfId="806" xr:uid="{00000000-0005-0000-0000-000024030000}"/>
    <cellStyle name="Normal 2 28 17" xfId="807" xr:uid="{00000000-0005-0000-0000-000025030000}"/>
    <cellStyle name="Normal 2 28 18" xfId="808" xr:uid="{00000000-0005-0000-0000-000026030000}"/>
    <cellStyle name="Normal 2 28 19" xfId="809" xr:uid="{00000000-0005-0000-0000-000027030000}"/>
    <cellStyle name="Normal 2 28 2" xfId="810" xr:uid="{00000000-0005-0000-0000-000028030000}"/>
    <cellStyle name="Normal 2 28 20" xfId="811" xr:uid="{00000000-0005-0000-0000-000029030000}"/>
    <cellStyle name="Normal 2 28 21" xfId="812" xr:uid="{00000000-0005-0000-0000-00002A030000}"/>
    <cellStyle name="Normal 2 28 22" xfId="813" xr:uid="{00000000-0005-0000-0000-00002B030000}"/>
    <cellStyle name="Normal 2 28 23" xfId="814" xr:uid="{00000000-0005-0000-0000-00002C030000}"/>
    <cellStyle name="Normal 2 28 3" xfId="815" xr:uid="{00000000-0005-0000-0000-00002D030000}"/>
    <cellStyle name="Normal 2 28 4" xfId="816" xr:uid="{00000000-0005-0000-0000-00002E030000}"/>
    <cellStyle name="Normal 2 28 5" xfId="817" xr:uid="{00000000-0005-0000-0000-00002F030000}"/>
    <cellStyle name="Normal 2 28 6" xfId="818" xr:uid="{00000000-0005-0000-0000-000030030000}"/>
    <cellStyle name="Normal 2 28 7" xfId="819" xr:uid="{00000000-0005-0000-0000-000031030000}"/>
    <cellStyle name="Normal 2 28 8" xfId="820" xr:uid="{00000000-0005-0000-0000-000032030000}"/>
    <cellStyle name="Normal 2 28 9" xfId="821" xr:uid="{00000000-0005-0000-0000-000033030000}"/>
    <cellStyle name="Normal 2 29" xfId="822" xr:uid="{00000000-0005-0000-0000-000034030000}"/>
    <cellStyle name="Normal 2 29 10" xfId="823" xr:uid="{00000000-0005-0000-0000-000035030000}"/>
    <cellStyle name="Normal 2 29 11" xfId="824" xr:uid="{00000000-0005-0000-0000-000036030000}"/>
    <cellStyle name="Normal 2 29 12" xfId="825" xr:uid="{00000000-0005-0000-0000-000037030000}"/>
    <cellStyle name="Normal 2 29 13" xfId="826" xr:uid="{00000000-0005-0000-0000-000038030000}"/>
    <cellStyle name="Normal 2 29 14" xfId="827" xr:uid="{00000000-0005-0000-0000-000039030000}"/>
    <cellStyle name="Normal 2 29 15" xfId="828" xr:uid="{00000000-0005-0000-0000-00003A030000}"/>
    <cellStyle name="Normal 2 29 16" xfId="829" xr:uid="{00000000-0005-0000-0000-00003B030000}"/>
    <cellStyle name="Normal 2 29 17" xfId="830" xr:uid="{00000000-0005-0000-0000-00003C030000}"/>
    <cellStyle name="Normal 2 29 18" xfId="831" xr:uid="{00000000-0005-0000-0000-00003D030000}"/>
    <cellStyle name="Normal 2 29 19" xfId="832" xr:uid="{00000000-0005-0000-0000-00003E030000}"/>
    <cellStyle name="Normal 2 29 2" xfId="833" xr:uid="{00000000-0005-0000-0000-00003F030000}"/>
    <cellStyle name="Normal 2 29 20" xfId="834" xr:uid="{00000000-0005-0000-0000-000040030000}"/>
    <cellStyle name="Normal 2 29 21" xfId="835" xr:uid="{00000000-0005-0000-0000-000041030000}"/>
    <cellStyle name="Normal 2 29 22" xfId="836" xr:uid="{00000000-0005-0000-0000-000042030000}"/>
    <cellStyle name="Normal 2 29 23" xfId="837" xr:uid="{00000000-0005-0000-0000-000043030000}"/>
    <cellStyle name="Normal 2 29 3" xfId="838" xr:uid="{00000000-0005-0000-0000-000044030000}"/>
    <cellStyle name="Normal 2 29 4" xfId="839" xr:uid="{00000000-0005-0000-0000-000045030000}"/>
    <cellStyle name="Normal 2 29 5" xfId="840" xr:uid="{00000000-0005-0000-0000-000046030000}"/>
    <cellStyle name="Normal 2 29 6" xfId="841" xr:uid="{00000000-0005-0000-0000-000047030000}"/>
    <cellStyle name="Normal 2 29 7" xfId="842" xr:uid="{00000000-0005-0000-0000-000048030000}"/>
    <cellStyle name="Normal 2 29 8" xfId="843" xr:uid="{00000000-0005-0000-0000-000049030000}"/>
    <cellStyle name="Normal 2 29 9" xfId="844" xr:uid="{00000000-0005-0000-0000-00004A030000}"/>
    <cellStyle name="Normal 2 3" xfId="845" xr:uid="{00000000-0005-0000-0000-00004B030000}"/>
    <cellStyle name="Normal 2 3 2" xfId="846" xr:uid="{00000000-0005-0000-0000-00004C030000}"/>
    <cellStyle name="Normal 2 30" xfId="847" xr:uid="{00000000-0005-0000-0000-00004D030000}"/>
    <cellStyle name="Normal 2 30 10" xfId="848" xr:uid="{00000000-0005-0000-0000-00004E030000}"/>
    <cellStyle name="Normal 2 30 11" xfId="849" xr:uid="{00000000-0005-0000-0000-00004F030000}"/>
    <cellStyle name="Normal 2 30 12" xfId="850" xr:uid="{00000000-0005-0000-0000-000050030000}"/>
    <cellStyle name="Normal 2 30 13" xfId="851" xr:uid="{00000000-0005-0000-0000-000051030000}"/>
    <cellStyle name="Normal 2 30 14" xfId="852" xr:uid="{00000000-0005-0000-0000-000052030000}"/>
    <cellStyle name="Normal 2 30 15" xfId="853" xr:uid="{00000000-0005-0000-0000-000053030000}"/>
    <cellStyle name="Normal 2 30 16" xfId="854" xr:uid="{00000000-0005-0000-0000-000054030000}"/>
    <cellStyle name="Normal 2 30 17" xfId="855" xr:uid="{00000000-0005-0000-0000-000055030000}"/>
    <cellStyle name="Normal 2 30 18" xfId="856" xr:uid="{00000000-0005-0000-0000-000056030000}"/>
    <cellStyle name="Normal 2 30 19" xfId="857" xr:uid="{00000000-0005-0000-0000-000057030000}"/>
    <cellStyle name="Normal 2 30 2" xfId="858" xr:uid="{00000000-0005-0000-0000-000058030000}"/>
    <cellStyle name="Normal 2 30 20" xfId="859" xr:uid="{00000000-0005-0000-0000-000059030000}"/>
    <cellStyle name="Normal 2 30 21" xfId="860" xr:uid="{00000000-0005-0000-0000-00005A030000}"/>
    <cellStyle name="Normal 2 30 22" xfId="861" xr:uid="{00000000-0005-0000-0000-00005B030000}"/>
    <cellStyle name="Normal 2 30 23" xfId="862" xr:uid="{00000000-0005-0000-0000-00005C030000}"/>
    <cellStyle name="Normal 2 30 3" xfId="863" xr:uid="{00000000-0005-0000-0000-00005D030000}"/>
    <cellStyle name="Normal 2 30 4" xfId="864" xr:uid="{00000000-0005-0000-0000-00005E030000}"/>
    <cellStyle name="Normal 2 30 5" xfId="865" xr:uid="{00000000-0005-0000-0000-00005F030000}"/>
    <cellStyle name="Normal 2 30 6" xfId="866" xr:uid="{00000000-0005-0000-0000-000060030000}"/>
    <cellStyle name="Normal 2 30 7" xfId="867" xr:uid="{00000000-0005-0000-0000-000061030000}"/>
    <cellStyle name="Normal 2 30 8" xfId="868" xr:uid="{00000000-0005-0000-0000-000062030000}"/>
    <cellStyle name="Normal 2 30 9" xfId="869" xr:uid="{00000000-0005-0000-0000-000063030000}"/>
    <cellStyle name="Normal 2 31" xfId="870" xr:uid="{00000000-0005-0000-0000-000064030000}"/>
    <cellStyle name="Normal 2 31 10" xfId="871" xr:uid="{00000000-0005-0000-0000-000065030000}"/>
    <cellStyle name="Normal 2 31 11" xfId="872" xr:uid="{00000000-0005-0000-0000-000066030000}"/>
    <cellStyle name="Normal 2 31 12" xfId="873" xr:uid="{00000000-0005-0000-0000-000067030000}"/>
    <cellStyle name="Normal 2 31 13" xfId="874" xr:uid="{00000000-0005-0000-0000-000068030000}"/>
    <cellStyle name="Normal 2 31 14" xfId="875" xr:uid="{00000000-0005-0000-0000-000069030000}"/>
    <cellStyle name="Normal 2 31 15" xfId="876" xr:uid="{00000000-0005-0000-0000-00006A030000}"/>
    <cellStyle name="Normal 2 31 16" xfId="877" xr:uid="{00000000-0005-0000-0000-00006B030000}"/>
    <cellStyle name="Normal 2 31 17" xfId="878" xr:uid="{00000000-0005-0000-0000-00006C030000}"/>
    <cellStyle name="Normal 2 31 18" xfId="879" xr:uid="{00000000-0005-0000-0000-00006D030000}"/>
    <cellStyle name="Normal 2 31 19" xfId="880" xr:uid="{00000000-0005-0000-0000-00006E030000}"/>
    <cellStyle name="Normal 2 31 2" xfId="881" xr:uid="{00000000-0005-0000-0000-00006F030000}"/>
    <cellStyle name="Normal 2 31 20" xfId="882" xr:uid="{00000000-0005-0000-0000-000070030000}"/>
    <cellStyle name="Normal 2 31 21" xfId="883" xr:uid="{00000000-0005-0000-0000-000071030000}"/>
    <cellStyle name="Normal 2 31 22" xfId="884" xr:uid="{00000000-0005-0000-0000-000072030000}"/>
    <cellStyle name="Normal 2 31 23" xfId="885" xr:uid="{00000000-0005-0000-0000-000073030000}"/>
    <cellStyle name="Normal 2 31 3" xfId="886" xr:uid="{00000000-0005-0000-0000-000074030000}"/>
    <cellStyle name="Normal 2 31 4" xfId="887" xr:uid="{00000000-0005-0000-0000-000075030000}"/>
    <cellStyle name="Normal 2 31 5" xfId="888" xr:uid="{00000000-0005-0000-0000-000076030000}"/>
    <cellStyle name="Normal 2 31 6" xfId="889" xr:uid="{00000000-0005-0000-0000-000077030000}"/>
    <cellStyle name="Normal 2 31 7" xfId="890" xr:uid="{00000000-0005-0000-0000-000078030000}"/>
    <cellStyle name="Normal 2 31 8" xfId="891" xr:uid="{00000000-0005-0000-0000-000079030000}"/>
    <cellStyle name="Normal 2 31 9" xfId="892" xr:uid="{00000000-0005-0000-0000-00007A030000}"/>
    <cellStyle name="Normal 2 32" xfId="893" xr:uid="{00000000-0005-0000-0000-00007B030000}"/>
    <cellStyle name="Normal 2 32 10" xfId="894" xr:uid="{00000000-0005-0000-0000-00007C030000}"/>
    <cellStyle name="Normal 2 32 11" xfId="895" xr:uid="{00000000-0005-0000-0000-00007D030000}"/>
    <cellStyle name="Normal 2 32 12" xfId="896" xr:uid="{00000000-0005-0000-0000-00007E030000}"/>
    <cellStyle name="Normal 2 32 13" xfId="897" xr:uid="{00000000-0005-0000-0000-00007F030000}"/>
    <cellStyle name="Normal 2 32 14" xfId="898" xr:uid="{00000000-0005-0000-0000-000080030000}"/>
    <cellStyle name="Normal 2 32 15" xfId="899" xr:uid="{00000000-0005-0000-0000-000081030000}"/>
    <cellStyle name="Normal 2 32 16" xfId="900" xr:uid="{00000000-0005-0000-0000-000082030000}"/>
    <cellStyle name="Normal 2 32 17" xfId="901" xr:uid="{00000000-0005-0000-0000-000083030000}"/>
    <cellStyle name="Normal 2 32 18" xfId="902" xr:uid="{00000000-0005-0000-0000-000084030000}"/>
    <cellStyle name="Normal 2 32 19" xfId="903" xr:uid="{00000000-0005-0000-0000-000085030000}"/>
    <cellStyle name="Normal 2 32 2" xfId="904" xr:uid="{00000000-0005-0000-0000-000086030000}"/>
    <cellStyle name="Normal 2 32 20" xfId="905" xr:uid="{00000000-0005-0000-0000-000087030000}"/>
    <cellStyle name="Normal 2 32 21" xfId="906" xr:uid="{00000000-0005-0000-0000-000088030000}"/>
    <cellStyle name="Normal 2 32 22" xfId="907" xr:uid="{00000000-0005-0000-0000-000089030000}"/>
    <cellStyle name="Normal 2 32 23" xfId="908" xr:uid="{00000000-0005-0000-0000-00008A030000}"/>
    <cellStyle name="Normal 2 32 3" xfId="909" xr:uid="{00000000-0005-0000-0000-00008B030000}"/>
    <cellStyle name="Normal 2 32 4" xfId="910" xr:uid="{00000000-0005-0000-0000-00008C030000}"/>
    <cellStyle name="Normal 2 32 5" xfId="911" xr:uid="{00000000-0005-0000-0000-00008D030000}"/>
    <cellStyle name="Normal 2 32 6" xfId="912" xr:uid="{00000000-0005-0000-0000-00008E030000}"/>
    <cellStyle name="Normal 2 32 7" xfId="913" xr:uid="{00000000-0005-0000-0000-00008F030000}"/>
    <cellStyle name="Normal 2 32 8" xfId="914" xr:uid="{00000000-0005-0000-0000-000090030000}"/>
    <cellStyle name="Normal 2 32 9" xfId="915" xr:uid="{00000000-0005-0000-0000-000091030000}"/>
    <cellStyle name="Normal 2 33" xfId="916" xr:uid="{00000000-0005-0000-0000-000092030000}"/>
    <cellStyle name="Normal 2 33 10" xfId="917" xr:uid="{00000000-0005-0000-0000-000093030000}"/>
    <cellStyle name="Normal 2 33 11" xfId="918" xr:uid="{00000000-0005-0000-0000-000094030000}"/>
    <cellStyle name="Normal 2 33 12" xfId="919" xr:uid="{00000000-0005-0000-0000-000095030000}"/>
    <cellStyle name="Normal 2 33 13" xfId="920" xr:uid="{00000000-0005-0000-0000-000096030000}"/>
    <cellStyle name="Normal 2 33 14" xfId="921" xr:uid="{00000000-0005-0000-0000-000097030000}"/>
    <cellStyle name="Normal 2 33 15" xfId="922" xr:uid="{00000000-0005-0000-0000-000098030000}"/>
    <cellStyle name="Normal 2 33 16" xfId="923" xr:uid="{00000000-0005-0000-0000-000099030000}"/>
    <cellStyle name="Normal 2 33 17" xfId="924" xr:uid="{00000000-0005-0000-0000-00009A030000}"/>
    <cellStyle name="Normal 2 33 18" xfId="925" xr:uid="{00000000-0005-0000-0000-00009B030000}"/>
    <cellStyle name="Normal 2 33 19" xfId="926" xr:uid="{00000000-0005-0000-0000-00009C030000}"/>
    <cellStyle name="Normal 2 33 2" xfId="927" xr:uid="{00000000-0005-0000-0000-00009D030000}"/>
    <cellStyle name="Normal 2 33 20" xfId="928" xr:uid="{00000000-0005-0000-0000-00009E030000}"/>
    <cellStyle name="Normal 2 33 21" xfId="929" xr:uid="{00000000-0005-0000-0000-00009F030000}"/>
    <cellStyle name="Normal 2 33 22" xfId="930" xr:uid="{00000000-0005-0000-0000-0000A0030000}"/>
    <cellStyle name="Normal 2 33 23" xfId="931" xr:uid="{00000000-0005-0000-0000-0000A1030000}"/>
    <cellStyle name="Normal 2 33 3" xfId="932" xr:uid="{00000000-0005-0000-0000-0000A2030000}"/>
    <cellStyle name="Normal 2 33 4" xfId="933" xr:uid="{00000000-0005-0000-0000-0000A3030000}"/>
    <cellStyle name="Normal 2 33 5" xfId="934" xr:uid="{00000000-0005-0000-0000-0000A4030000}"/>
    <cellStyle name="Normal 2 33 6" xfId="935" xr:uid="{00000000-0005-0000-0000-0000A5030000}"/>
    <cellStyle name="Normal 2 33 7" xfId="936" xr:uid="{00000000-0005-0000-0000-0000A6030000}"/>
    <cellStyle name="Normal 2 33 8" xfId="937" xr:uid="{00000000-0005-0000-0000-0000A7030000}"/>
    <cellStyle name="Normal 2 33 9" xfId="938" xr:uid="{00000000-0005-0000-0000-0000A8030000}"/>
    <cellStyle name="Normal 2 34" xfId="939" xr:uid="{00000000-0005-0000-0000-0000A9030000}"/>
    <cellStyle name="Normal 2 34 10" xfId="940" xr:uid="{00000000-0005-0000-0000-0000AA030000}"/>
    <cellStyle name="Normal 2 34 11" xfId="941" xr:uid="{00000000-0005-0000-0000-0000AB030000}"/>
    <cellStyle name="Normal 2 34 12" xfId="942" xr:uid="{00000000-0005-0000-0000-0000AC030000}"/>
    <cellStyle name="Normal 2 34 13" xfId="943" xr:uid="{00000000-0005-0000-0000-0000AD030000}"/>
    <cellStyle name="Normal 2 34 14" xfId="944" xr:uid="{00000000-0005-0000-0000-0000AE030000}"/>
    <cellStyle name="Normal 2 34 15" xfId="945" xr:uid="{00000000-0005-0000-0000-0000AF030000}"/>
    <cellStyle name="Normal 2 34 16" xfId="946" xr:uid="{00000000-0005-0000-0000-0000B0030000}"/>
    <cellStyle name="Normal 2 34 17" xfId="947" xr:uid="{00000000-0005-0000-0000-0000B1030000}"/>
    <cellStyle name="Normal 2 34 18" xfId="948" xr:uid="{00000000-0005-0000-0000-0000B2030000}"/>
    <cellStyle name="Normal 2 34 19" xfId="949" xr:uid="{00000000-0005-0000-0000-0000B3030000}"/>
    <cellStyle name="Normal 2 34 2" xfId="950" xr:uid="{00000000-0005-0000-0000-0000B4030000}"/>
    <cellStyle name="Normal 2 34 20" xfId="951" xr:uid="{00000000-0005-0000-0000-0000B5030000}"/>
    <cellStyle name="Normal 2 34 21" xfId="952" xr:uid="{00000000-0005-0000-0000-0000B6030000}"/>
    <cellStyle name="Normal 2 34 22" xfId="953" xr:uid="{00000000-0005-0000-0000-0000B7030000}"/>
    <cellStyle name="Normal 2 34 23" xfId="954" xr:uid="{00000000-0005-0000-0000-0000B8030000}"/>
    <cellStyle name="Normal 2 34 3" xfId="955" xr:uid="{00000000-0005-0000-0000-0000B9030000}"/>
    <cellStyle name="Normal 2 34 4" xfId="956" xr:uid="{00000000-0005-0000-0000-0000BA030000}"/>
    <cellStyle name="Normal 2 34 5" xfId="957" xr:uid="{00000000-0005-0000-0000-0000BB030000}"/>
    <cellStyle name="Normal 2 34 6" xfId="958" xr:uid="{00000000-0005-0000-0000-0000BC030000}"/>
    <cellStyle name="Normal 2 34 7" xfId="959" xr:uid="{00000000-0005-0000-0000-0000BD030000}"/>
    <cellStyle name="Normal 2 34 8" xfId="960" xr:uid="{00000000-0005-0000-0000-0000BE030000}"/>
    <cellStyle name="Normal 2 34 9" xfId="961" xr:uid="{00000000-0005-0000-0000-0000BF030000}"/>
    <cellStyle name="Normal 2 35" xfId="962" xr:uid="{00000000-0005-0000-0000-0000C0030000}"/>
    <cellStyle name="Normal 2 35 10" xfId="963" xr:uid="{00000000-0005-0000-0000-0000C1030000}"/>
    <cellStyle name="Normal 2 35 11" xfId="964" xr:uid="{00000000-0005-0000-0000-0000C2030000}"/>
    <cellStyle name="Normal 2 35 12" xfId="965" xr:uid="{00000000-0005-0000-0000-0000C3030000}"/>
    <cellStyle name="Normal 2 35 13" xfId="966" xr:uid="{00000000-0005-0000-0000-0000C4030000}"/>
    <cellStyle name="Normal 2 35 14" xfId="967" xr:uid="{00000000-0005-0000-0000-0000C5030000}"/>
    <cellStyle name="Normal 2 35 15" xfId="968" xr:uid="{00000000-0005-0000-0000-0000C6030000}"/>
    <cellStyle name="Normal 2 35 16" xfId="969" xr:uid="{00000000-0005-0000-0000-0000C7030000}"/>
    <cellStyle name="Normal 2 35 17" xfId="970" xr:uid="{00000000-0005-0000-0000-0000C8030000}"/>
    <cellStyle name="Normal 2 35 18" xfId="971" xr:uid="{00000000-0005-0000-0000-0000C9030000}"/>
    <cellStyle name="Normal 2 35 19" xfId="972" xr:uid="{00000000-0005-0000-0000-0000CA030000}"/>
    <cellStyle name="Normal 2 35 2" xfId="973" xr:uid="{00000000-0005-0000-0000-0000CB030000}"/>
    <cellStyle name="Normal 2 35 20" xfId="974" xr:uid="{00000000-0005-0000-0000-0000CC030000}"/>
    <cellStyle name="Normal 2 35 21" xfId="975" xr:uid="{00000000-0005-0000-0000-0000CD030000}"/>
    <cellStyle name="Normal 2 35 22" xfId="976" xr:uid="{00000000-0005-0000-0000-0000CE030000}"/>
    <cellStyle name="Normal 2 35 23" xfId="977" xr:uid="{00000000-0005-0000-0000-0000CF030000}"/>
    <cellStyle name="Normal 2 35 3" xfId="978" xr:uid="{00000000-0005-0000-0000-0000D0030000}"/>
    <cellStyle name="Normal 2 35 4" xfId="979" xr:uid="{00000000-0005-0000-0000-0000D1030000}"/>
    <cellStyle name="Normal 2 35 5" xfId="980" xr:uid="{00000000-0005-0000-0000-0000D2030000}"/>
    <cellStyle name="Normal 2 35 6" xfId="981" xr:uid="{00000000-0005-0000-0000-0000D3030000}"/>
    <cellStyle name="Normal 2 35 7" xfId="982" xr:uid="{00000000-0005-0000-0000-0000D4030000}"/>
    <cellStyle name="Normal 2 35 8" xfId="983" xr:uid="{00000000-0005-0000-0000-0000D5030000}"/>
    <cellStyle name="Normal 2 35 9" xfId="984" xr:uid="{00000000-0005-0000-0000-0000D6030000}"/>
    <cellStyle name="Normal 2 36" xfId="985" xr:uid="{00000000-0005-0000-0000-0000D7030000}"/>
    <cellStyle name="Normal 2 36 10" xfId="986" xr:uid="{00000000-0005-0000-0000-0000D8030000}"/>
    <cellStyle name="Normal 2 36 11" xfId="987" xr:uid="{00000000-0005-0000-0000-0000D9030000}"/>
    <cellStyle name="Normal 2 36 12" xfId="988" xr:uid="{00000000-0005-0000-0000-0000DA030000}"/>
    <cellStyle name="Normal 2 36 13" xfId="989" xr:uid="{00000000-0005-0000-0000-0000DB030000}"/>
    <cellStyle name="Normal 2 36 14" xfId="990" xr:uid="{00000000-0005-0000-0000-0000DC030000}"/>
    <cellStyle name="Normal 2 36 15" xfId="991" xr:uid="{00000000-0005-0000-0000-0000DD030000}"/>
    <cellStyle name="Normal 2 36 16" xfId="992" xr:uid="{00000000-0005-0000-0000-0000DE030000}"/>
    <cellStyle name="Normal 2 36 17" xfId="993" xr:uid="{00000000-0005-0000-0000-0000DF030000}"/>
    <cellStyle name="Normal 2 36 18" xfId="994" xr:uid="{00000000-0005-0000-0000-0000E0030000}"/>
    <cellStyle name="Normal 2 36 19" xfId="995" xr:uid="{00000000-0005-0000-0000-0000E1030000}"/>
    <cellStyle name="Normal 2 36 2" xfId="996" xr:uid="{00000000-0005-0000-0000-0000E2030000}"/>
    <cellStyle name="Normal 2 36 20" xfId="997" xr:uid="{00000000-0005-0000-0000-0000E3030000}"/>
    <cellStyle name="Normal 2 36 21" xfId="998" xr:uid="{00000000-0005-0000-0000-0000E4030000}"/>
    <cellStyle name="Normal 2 36 22" xfId="999" xr:uid="{00000000-0005-0000-0000-0000E5030000}"/>
    <cellStyle name="Normal 2 36 23" xfId="1000" xr:uid="{00000000-0005-0000-0000-0000E6030000}"/>
    <cellStyle name="Normal 2 36 3" xfId="1001" xr:uid="{00000000-0005-0000-0000-0000E7030000}"/>
    <cellStyle name="Normal 2 36 4" xfId="1002" xr:uid="{00000000-0005-0000-0000-0000E8030000}"/>
    <cellStyle name="Normal 2 36 5" xfId="1003" xr:uid="{00000000-0005-0000-0000-0000E9030000}"/>
    <cellStyle name="Normal 2 36 6" xfId="1004" xr:uid="{00000000-0005-0000-0000-0000EA030000}"/>
    <cellStyle name="Normal 2 36 7" xfId="1005" xr:uid="{00000000-0005-0000-0000-0000EB030000}"/>
    <cellStyle name="Normal 2 36 8" xfId="1006" xr:uid="{00000000-0005-0000-0000-0000EC030000}"/>
    <cellStyle name="Normal 2 36 9" xfId="1007" xr:uid="{00000000-0005-0000-0000-0000ED030000}"/>
    <cellStyle name="Normal 2 37" xfId="1008" xr:uid="{00000000-0005-0000-0000-0000EE030000}"/>
    <cellStyle name="Normal 2 37 10" xfId="1009" xr:uid="{00000000-0005-0000-0000-0000EF030000}"/>
    <cellStyle name="Normal 2 37 11" xfId="1010" xr:uid="{00000000-0005-0000-0000-0000F0030000}"/>
    <cellStyle name="Normal 2 37 12" xfId="1011" xr:uid="{00000000-0005-0000-0000-0000F1030000}"/>
    <cellStyle name="Normal 2 37 13" xfId="1012" xr:uid="{00000000-0005-0000-0000-0000F2030000}"/>
    <cellStyle name="Normal 2 37 14" xfId="1013" xr:uid="{00000000-0005-0000-0000-0000F3030000}"/>
    <cellStyle name="Normal 2 37 15" xfId="1014" xr:uid="{00000000-0005-0000-0000-0000F4030000}"/>
    <cellStyle name="Normal 2 37 16" xfId="1015" xr:uid="{00000000-0005-0000-0000-0000F5030000}"/>
    <cellStyle name="Normal 2 37 17" xfId="1016" xr:uid="{00000000-0005-0000-0000-0000F6030000}"/>
    <cellStyle name="Normal 2 37 18" xfId="1017" xr:uid="{00000000-0005-0000-0000-0000F7030000}"/>
    <cellStyle name="Normal 2 37 19" xfId="1018" xr:uid="{00000000-0005-0000-0000-0000F8030000}"/>
    <cellStyle name="Normal 2 37 2" xfId="1019" xr:uid="{00000000-0005-0000-0000-0000F9030000}"/>
    <cellStyle name="Normal 2 37 20" xfId="1020" xr:uid="{00000000-0005-0000-0000-0000FA030000}"/>
    <cellStyle name="Normal 2 37 21" xfId="1021" xr:uid="{00000000-0005-0000-0000-0000FB030000}"/>
    <cellStyle name="Normal 2 37 22" xfId="1022" xr:uid="{00000000-0005-0000-0000-0000FC030000}"/>
    <cellStyle name="Normal 2 37 23" xfId="1023" xr:uid="{00000000-0005-0000-0000-0000FD030000}"/>
    <cellStyle name="Normal 2 37 3" xfId="1024" xr:uid="{00000000-0005-0000-0000-0000FE030000}"/>
    <cellStyle name="Normal 2 37 4" xfId="1025" xr:uid="{00000000-0005-0000-0000-0000FF030000}"/>
    <cellStyle name="Normal 2 37 5" xfId="1026" xr:uid="{00000000-0005-0000-0000-000000040000}"/>
    <cellStyle name="Normal 2 37 6" xfId="1027" xr:uid="{00000000-0005-0000-0000-000001040000}"/>
    <cellStyle name="Normal 2 37 7" xfId="1028" xr:uid="{00000000-0005-0000-0000-000002040000}"/>
    <cellStyle name="Normal 2 37 8" xfId="1029" xr:uid="{00000000-0005-0000-0000-000003040000}"/>
    <cellStyle name="Normal 2 37 9" xfId="1030" xr:uid="{00000000-0005-0000-0000-000004040000}"/>
    <cellStyle name="Normal 2 38" xfId="1031" xr:uid="{00000000-0005-0000-0000-000005040000}"/>
    <cellStyle name="Normal 2 38 10" xfId="1032" xr:uid="{00000000-0005-0000-0000-000006040000}"/>
    <cellStyle name="Normal 2 38 11" xfId="1033" xr:uid="{00000000-0005-0000-0000-000007040000}"/>
    <cellStyle name="Normal 2 38 12" xfId="1034" xr:uid="{00000000-0005-0000-0000-000008040000}"/>
    <cellStyle name="Normal 2 38 13" xfId="1035" xr:uid="{00000000-0005-0000-0000-000009040000}"/>
    <cellStyle name="Normal 2 38 14" xfId="1036" xr:uid="{00000000-0005-0000-0000-00000A040000}"/>
    <cellStyle name="Normal 2 38 15" xfId="1037" xr:uid="{00000000-0005-0000-0000-00000B040000}"/>
    <cellStyle name="Normal 2 38 16" xfId="1038" xr:uid="{00000000-0005-0000-0000-00000C040000}"/>
    <cellStyle name="Normal 2 38 17" xfId="1039" xr:uid="{00000000-0005-0000-0000-00000D040000}"/>
    <cellStyle name="Normal 2 38 18" xfId="1040" xr:uid="{00000000-0005-0000-0000-00000E040000}"/>
    <cellStyle name="Normal 2 38 19" xfId="1041" xr:uid="{00000000-0005-0000-0000-00000F040000}"/>
    <cellStyle name="Normal 2 38 2" xfId="1042" xr:uid="{00000000-0005-0000-0000-000010040000}"/>
    <cellStyle name="Normal 2 38 20" xfId="1043" xr:uid="{00000000-0005-0000-0000-000011040000}"/>
    <cellStyle name="Normal 2 38 21" xfId="1044" xr:uid="{00000000-0005-0000-0000-000012040000}"/>
    <cellStyle name="Normal 2 38 22" xfId="1045" xr:uid="{00000000-0005-0000-0000-000013040000}"/>
    <cellStyle name="Normal 2 38 23" xfId="1046" xr:uid="{00000000-0005-0000-0000-000014040000}"/>
    <cellStyle name="Normal 2 38 3" xfId="1047" xr:uid="{00000000-0005-0000-0000-000015040000}"/>
    <cellStyle name="Normal 2 38 4" xfId="1048" xr:uid="{00000000-0005-0000-0000-000016040000}"/>
    <cellStyle name="Normal 2 38 5" xfId="1049" xr:uid="{00000000-0005-0000-0000-000017040000}"/>
    <cellStyle name="Normal 2 38 6" xfId="1050" xr:uid="{00000000-0005-0000-0000-000018040000}"/>
    <cellStyle name="Normal 2 38 7" xfId="1051" xr:uid="{00000000-0005-0000-0000-000019040000}"/>
    <cellStyle name="Normal 2 38 8" xfId="1052" xr:uid="{00000000-0005-0000-0000-00001A040000}"/>
    <cellStyle name="Normal 2 38 9" xfId="1053" xr:uid="{00000000-0005-0000-0000-00001B040000}"/>
    <cellStyle name="Normal 2 39" xfId="1054" xr:uid="{00000000-0005-0000-0000-00001C040000}"/>
    <cellStyle name="Normal 2 39 10" xfId="1055" xr:uid="{00000000-0005-0000-0000-00001D040000}"/>
    <cellStyle name="Normal 2 39 11" xfId="1056" xr:uid="{00000000-0005-0000-0000-00001E040000}"/>
    <cellStyle name="Normal 2 39 12" xfId="1057" xr:uid="{00000000-0005-0000-0000-00001F040000}"/>
    <cellStyle name="Normal 2 39 13" xfId="1058" xr:uid="{00000000-0005-0000-0000-000020040000}"/>
    <cellStyle name="Normal 2 39 14" xfId="1059" xr:uid="{00000000-0005-0000-0000-000021040000}"/>
    <cellStyle name="Normal 2 39 15" xfId="1060" xr:uid="{00000000-0005-0000-0000-000022040000}"/>
    <cellStyle name="Normal 2 39 16" xfId="1061" xr:uid="{00000000-0005-0000-0000-000023040000}"/>
    <cellStyle name="Normal 2 39 17" xfId="1062" xr:uid="{00000000-0005-0000-0000-000024040000}"/>
    <cellStyle name="Normal 2 39 18" xfId="1063" xr:uid="{00000000-0005-0000-0000-000025040000}"/>
    <cellStyle name="Normal 2 39 19" xfId="1064" xr:uid="{00000000-0005-0000-0000-000026040000}"/>
    <cellStyle name="Normal 2 39 2" xfId="1065" xr:uid="{00000000-0005-0000-0000-000027040000}"/>
    <cellStyle name="Normal 2 39 20" xfId="1066" xr:uid="{00000000-0005-0000-0000-000028040000}"/>
    <cellStyle name="Normal 2 39 21" xfId="1067" xr:uid="{00000000-0005-0000-0000-000029040000}"/>
    <cellStyle name="Normal 2 39 22" xfId="1068" xr:uid="{00000000-0005-0000-0000-00002A040000}"/>
    <cellStyle name="Normal 2 39 23" xfId="1069" xr:uid="{00000000-0005-0000-0000-00002B040000}"/>
    <cellStyle name="Normal 2 39 3" xfId="1070" xr:uid="{00000000-0005-0000-0000-00002C040000}"/>
    <cellStyle name="Normal 2 39 4" xfId="1071" xr:uid="{00000000-0005-0000-0000-00002D040000}"/>
    <cellStyle name="Normal 2 39 5" xfId="1072" xr:uid="{00000000-0005-0000-0000-00002E040000}"/>
    <cellStyle name="Normal 2 39 6" xfId="1073" xr:uid="{00000000-0005-0000-0000-00002F040000}"/>
    <cellStyle name="Normal 2 39 7" xfId="1074" xr:uid="{00000000-0005-0000-0000-000030040000}"/>
    <cellStyle name="Normal 2 39 8" xfId="1075" xr:uid="{00000000-0005-0000-0000-000031040000}"/>
    <cellStyle name="Normal 2 39 9" xfId="1076" xr:uid="{00000000-0005-0000-0000-000032040000}"/>
    <cellStyle name="Normal 2 4" xfId="1077" xr:uid="{00000000-0005-0000-0000-000033040000}"/>
    <cellStyle name="Normal 2 4 2" xfId="1078" xr:uid="{00000000-0005-0000-0000-000034040000}"/>
    <cellStyle name="Normal 2 40" xfId="1079" xr:uid="{00000000-0005-0000-0000-000035040000}"/>
    <cellStyle name="Normal 2 41" xfId="1080" xr:uid="{00000000-0005-0000-0000-000036040000}"/>
    <cellStyle name="Normal 2 42" xfId="1081" xr:uid="{00000000-0005-0000-0000-000037040000}"/>
    <cellStyle name="Normal 2 43" xfId="1082" xr:uid="{00000000-0005-0000-0000-000038040000}"/>
    <cellStyle name="Normal 2 44" xfId="1083" xr:uid="{00000000-0005-0000-0000-000039040000}"/>
    <cellStyle name="Normal 2 45" xfId="1084" xr:uid="{00000000-0005-0000-0000-00003A040000}"/>
    <cellStyle name="Normal 2 46" xfId="1085" xr:uid="{00000000-0005-0000-0000-00003B040000}"/>
    <cellStyle name="Normal 2 47" xfId="1086" xr:uid="{00000000-0005-0000-0000-00003C040000}"/>
    <cellStyle name="Normal 2 48" xfId="1087" xr:uid="{00000000-0005-0000-0000-00003D040000}"/>
    <cellStyle name="Normal 2 49" xfId="1088" xr:uid="{00000000-0005-0000-0000-00003E040000}"/>
    <cellStyle name="Normal 2 5" xfId="1089" xr:uid="{00000000-0005-0000-0000-00003F040000}"/>
    <cellStyle name="Normal 2 5 10" xfId="1090" xr:uid="{00000000-0005-0000-0000-000040040000}"/>
    <cellStyle name="Normal 2 5 11" xfId="1091" xr:uid="{00000000-0005-0000-0000-000041040000}"/>
    <cellStyle name="Normal 2 5 12" xfId="1092" xr:uid="{00000000-0005-0000-0000-000042040000}"/>
    <cellStyle name="Normal 2 5 13" xfId="1093" xr:uid="{00000000-0005-0000-0000-000043040000}"/>
    <cellStyle name="Normal 2 5 14" xfId="1094" xr:uid="{00000000-0005-0000-0000-000044040000}"/>
    <cellStyle name="Normal 2 5 15" xfId="1095" xr:uid="{00000000-0005-0000-0000-000045040000}"/>
    <cellStyle name="Normal 2 5 16" xfId="1096" xr:uid="{00000000-0005-0000-0000-000046040000}"/>
    <cellStyle name="Normal 2 5 17" xfId="1097" xr:uid="{00000000-0005-0000-0000-000047040000}"/>
    <cellStyle name="Normal 2 5 18" xfId="1098" xr:uid="{00000000-0005-0000-0000-000048040000}"/>
    <cellStyle name="Normal 2 5 19" xfId="1099" xr:uid="{00000000-0005-0000-0000-000049040000}"/>
    <cellStyle name="Normal 2 5 2" xfId="1100" xr:uid="{00000000-0005-0000-0000-00004A040000}"/>
    <cellStyle name="Normal 2 5 2 10" xfId="1101" xr:uid="{00000000-0005-0000-0000-00004B040000}"/>
    <cellStyle name="Normal 2 5 2 11" xfId="1102" xr:uid="{00000000-0005-0000-0000-00004C040000}"/>
    <cellStyle name="Normal 2 5 2 12" xfId="1103" xr:uid="{00000000-0005-0000-0000-00004D040000}"/>
    <cellStyle name="Normal 2 5 2 13" xfId="1104" xr:uid="{00000000-0005-0000-0000-00004E040000}"/>
    <cellStyle name="Normal 2 5 2 14" xfId="1105" xr:uid="{00000000-0005-0000-0000-00004F040000}"/>
    <cellStyle name="Normal 2 5 2 15" xfId="1106" xr:uid="{00000000-0005-0000-0000-000050040000}"/>
    <cellStyle name="Normal 2 5 2 16" xfId="1107" xr:uid="{00000000-0005-0000-0000-000051040000}"/>
    <cellStyle name="Normal 2 5 2 17" xfId="1108" xr:uid="{00000000-0005-0000-0000-000052040000}"/>
    <cellStyle name="Normal 2 5 2 18" xfId="1109" xr:uid="{00000000-0005-0000-0000-000053040000}"/>
    <cellStyle name="Normal 2 5 2 19" xfId="1110" xr:uid="{00000000-0005-0000-0000-000054040000}"/>
    <cellStyle name="Normal 2 5 2 2" xfId="1111" xr:uid="{00000000-0005-0000-0000-000055040000}"/>
    <cellStyle name="Normal 2 5 2 2 10" xfId="1112" xr:uid="{00000000-0005-0000-0000-000056040000}"/>
    <cellStyle name="Normal 2 5 2 2 11" xfId="1113" xr:uid="{00000000-0005-0000-0000-000057040000}"/>
    <cellStyle name="Normal 2 5 2 2 12" xfId="1114" xr:uid="{00000000-0005-0000-0000-000058040000}"/>
    <cellStyle name="Normal 2 5 2 2 13" xfId="1115" xr:uid="{00000000-0005-0000-0000-000059040000}"/>
    <cellStyle name="Normal 2 5 2 2 14" xfId="1116" xr:uid="{00000000-0005-0000-0000-00005A040000}"/>
    <cellStyle name="Normal 2 5 2 2 15" xfId="1117" xr:uid="{00000000-0005-0000-0000-00005B040000}"/>
    <cellStyle name="Normal 2 5 2 2 16" xfId="1118" xr:uid="{00000000-0005-0000-0000-00005C040000}"/>
    <cellStyle name="Normal 2 5 2 2 17" xfId="1119" xr:uid="{00000000-0005-0000-0000-00005D040000}"/>
    <cellStyle name="Normal 2 5 2 2 18" xfId="1120" xr:uid="{00000000-0005-0000-0000-00005E040000}"/>
    <cellStyle name="Normal 2 5 2 2 19" xfId="1121" xr:uid="{00000000-0005-0000-0000-00005F040000}"/>
    <cellStyle name="Normal 2 5 2 2 2" xfId="1122" xr:uid="{00000000-0005-0000-0000-000060040000}"/>
    <cellStyle name="Normal 2 5 2 2 20" xfId="1123" xr:uid="{00000000-0005-0000-0000-000061040000}"/>
    <cellStyle name="Normal 2 5 2 2 21" xfId="1124" xr:uid="{00000000-0005-0000-0000-000062040000}"/>
    <cellStyle name="Normal 2 5 2 2 22" xfId="1125" xr:uid="{00000000-0005-0000-0000-000063040000}"/>
    <cellStyle name="Normal 2 5 2 2 23" xfId="1126" xr:uid="{00000000-0005-0000-0000-000064040000}"/>
    <cellStyle name="Normal 2 5 2 2 24" xfId="1127" xr:uid="{00000000-0005-0000-0000-000065040000}"/>
    <cellStyle name="Normal 2 5 2 2 25" xfId="1128" xr:uid="{00000000-0005-0000-0000-000066040000}"/>
    <cellStyle name="Normal 2 5 2 2 26" xfId="1129" xr:uid="{00000000-0005-0000-0000-000067040000}"/>
    <cellStyle name="Normal 2 5 2 2 27" xfId="1130" xr:uid="{00000000-0005-0000-0000-000068040000}"/>
    <cellStyle name="Normal 2 5 2 2 28" xfId="1131" xr:uid="{00000000-0005-0000-0000-000069040000}"/>
    <cellStyle name="Normal 2 5 2 2 29" xfId="1132" xr:uid="{00000000-0005-0000-0000-00006A040000}"/>
    <cellStyle name="Normal 2 5 2 2 3" xfId="1133" xr:uid="{00000000-0005-0000-0000-00006B040000}"/>
    <cellStyle name="Normal 2 5 2 2 30" xfId="1134" xr:uid="{00000000-0005-0000-0000-00006C040000}"/>
    <cellStyle name="Normal 2 5 2 2 31" xfId="1135" xr:uid="{00000000-0005-0000-0000-00006D040000}"/>
    <cellStyle name="Normal 2 5 2 2 32" xfId="1136" xr:uid="{00000000-0005-0000-0000-00006E040000}"/>
    <cellStyle name="Normal 2 5 2 2 33" xfId="1137" xr:uid="{00000000-0005-0000-0000-00006F040000}"/>
    <cellStyle name="Normal 2 5 2 2 34" xfId="1138" xr:uid="{00000000-0005-0000-0000-000070040000}"/>
    <cellStyle name="Normal 2 5 2 2 35" xfId="1139" xr:uid="{00000000-0005-0000-0000-000071040000}"/>
    <cellStyle name="Normal 2 5 2 2 36" xfId="1140" xr:uid="{00000000-0005-0000-0000-000072040000}"/>
    <cellStyle name="Normal 2 5 2 2 37" xfId="1141" xr:uid="{00000000-0005-0000-0000-000073040000}"/>
    <cellStyle name="Normal 2 5 2 2 38" xfId="1142" xr:uid="{00000000-0005-0000-0000-000074040000}"/>
    <cellStyle name="Normal 2 5 2 2 39" xfId="1143" xr:uid="{00000000-0005-0000-0000-000075040000}"/>
    <cellStyle name="Normal 2 5 2 2 4" xfId="1144" xr:uid="{00000000-0005-0000-0000-000076040000}"/>
    <cellStyle name="Normal 2 5 2 2 40" xfId="1145" xr:uid="{00000000-0005-0000-0000-000077040000}"/>
    <cellStyle name="Normal 2 5 2 2 41" xfId="1146" xr:uid="{00000000-0005-0000-0000-000078040000}"/>
    <cellStyle name="Normal 2 5 2 2 42" xfId="1147" xr:uid="{00000000-0005-0000-0000-000079040000}"/>
    <cellStyle name="Normal 2 5 2 2 43" xfId="1148" xr:uid="{00000000-0005-0000-0000-00007A040000}"/>
    <cellStyle name="Normal 2 5 2 2 44" xfId="1149" xr:uid="{00000000-0005-0000-0000-00007B040000}"/>
    <cellStyle name="Normal 2 5 2 2 45" xfId="1150" xr:uid="{00000000-0005-0000-0000-00007C040000}"/>
    <cellStyle name="Normal 2 5 2 2 46" xfId="1151" xr:uid="{00000000-0005-0000-0000-00007D040000}"/>
    <cellStyle name="Normal 2 5 2 2 47" xfId="1152" xr:uid="{00000000-0005-0000-0000-00007E040000}"/>
    <cellStyle name="Normal 2 5 2 2 48" xfId="1153" xr:uid="{00000000-0005-0000-0000-00007F040000}"/>
    <cellStyle name="Normal 2 5 2 2 49" xfId="1154" xr:uid="{00000000-0005-0000-0000-000080040000}"/>
    <cellStyle name="Normal 2 5 2 2 5" xfId="1155" xr:uid="{00000000-0005-0000-0000-000081040000}"/>
    <cellStyle name="Normal 2 5 2 2 50" xfId="1156" xr:uid="{00000000-0005-0000-0000-000082040000}"/>
    <cellStyle name="Normal 2 5 2 2 51" xfId="1157" xr:uid="{00000000-0005-0000-0000-000083040000}"/>
    <cellStyle name="Normal 2 5 2 2 52" xfId="1158" xr:uid="{00000000-0005-0000-0000-000084040000}"/>
    <cellStyle name="Normal 2 5 2 2 53" xfId="1159" xr:uid="{00000000-0005-0000-0000-000085040000}"/>
    <cellStyle name="Normal 2 5 2 2 54" xfId="1160" xr:uid="{00000000-0005-0000-0000-000086040000}"/>
    <cellStyle name="Normal 2 5 2 2 55" xfId="1161" xr:uid="{00000000-0005-0000-0000-000087040000}"/>
    <cellStyle name="Normal 2 5 2 2 6" xfId="1162" xr:uid="{00000000-0005-0000-0000-000088040000}"/>
    <cellStyle name="Normal 2 5 2 2 7" xfId="1163" xr:uid="{00000000-0005-0000-0000-000089040000}"/>
    <cellStyle name="Normal 2 5 2 2 8" xfId="1164" xr:uid="{00000000-0005-0000-0000-00008A040000}"/>
    <cellStyle name="Normal 2 5 2 2 9" xfId="1165" xr:uid="{00000000-0005-0000-0000-00008B040000}"/>
    <cellStyle name="Normal 2 5 2 20" xfId="1166" xr:uid="{00000000-0005-0000-0000-00008C040000}"/>
    <cellStyle name="Normal 2 5 2 21" xfId="1167" xr:uid="{00000000-0005-0000-0000-00008D040000}"/>
    <cellStyle name="Normal 2 5 2 22" xfId="1168" xr:uid="{00000000-0005-0000-0000-00008E040000}"/>
    <cellStyle name="Normal 2 5 2 23" xfId="1169" xr:uid="{00000000-0005-0000-0000-00008F040000}"/>
    <cellStyle name="Normal 2 5 2 24" xfId="1170" xr:uid="{00000000-0005-0000-0000-000090040000}"/>
    <cellStyle name="Normal 2 5 2 25" xfId="1171" xr:uid="{00000000-0005-0000-0000-000091040000}"/>
    <cellStyle name="Normal 2 5 2 26" xfId="1172" xr:uid="{00000000-0005-0000-0000-000092040000}"/>
    <cellStyle name="Normal 2 5 2 27" xfId="1173" xr:uid="{00000000-0005-0000-0000-000093040000}"/>
    <cellStyle name="Normal 2 5 2 28" xfId="1174" xr:uid="{00000000-0005-0000-0000-000094040000}"/>
    <cellStyle name="Normal 2 5 2 29" xfId="1175" xr:uid="{00000000-0005-0000-0000-000095040000}"/>
    <cellStyle name="Normal 2 5 2 3" xfId="1176" xr:uid="{00000000-0005-0000-0000-000096040000}"/>
    <cellStyle name="Normal 2 5 2 30" xfId="1177" xr:uid="{00000000-0005-0000-0000-000097040000}"/>
    <cellStyle name="Normal 2 5 2 31" xfId="1178" xr:uid="{00000000-0005-0000-0000-000098040000}"/>
    <cellStyle name="Normal 2 5 2 32" xfId="1179" xr:uid="{00000000-0005-0000-0000-000099040000}"/>
    <cellStyle name="Normal 2 5 2 33" xfId="1180" xr:uid="{00000000-0005-0000-0000-00009A040000}"/>
    <cellStyle name="Normal 2 5 2 4" xfId="1181" xr:uid="{00000000-0005-0000-0000-00009B040000}"/>
    <cellStyle name="Normal 2 5 2 5" xfId="1182" xr:uid="{00000000-0005-0000-0000-00009C040000}"/>
    <cellStyle name="Normal 2 5 2 6" xfId="1183" xr:uid="{00000000-0005-0000-0000-00009D040000}"/>
    <cellStyle name="Normal 2 5 2 7" xfId="1184" xr:uid="{00000000-0005-0000-0000-00009E040000}"/>
    <cellStyle name="Normal 2 5 2 8" xfId="1185" xr:uid="{00000000-0005-0000-0000-00009F040000}"/>
    <cellStyle name="Normal 2 5 2 9" xfId="1186" xr:uid="{00000000-0005-0000-0000-0000A0040000}"/>
    <cellStyle name="Normal 2 5 20" xfId="1187" xr:uid="{00000000-0005-0000-0000-0000A1040000}"/>
    <cellStyle name="Normal 2 5 21" xfId="1188" xr:uid="{00000000-0005-0000-0000-0000A2040000}"/>
    <cellStyle name="Normal 2 5 22" xfId="1189" xr:uid="{00000000-0005-0000-0000-0000A3040000}"/>
    <cellStyle name="Normal 2 5 23" xfId="1190" xr:uid="{00000000-0005-0000-0000-0000A4040000}"/>
    <cellStyle name="Normal 2 5 24" xfId="1191" xr:uid="{00000000-0005-0000-0000-0000A5040000}"/>
    <cellStyle name="Normal 2 5 25" xfId="1192" xr:uid="{00000000-0005-0000-0000-0000A6040000}"/>
    <cellStyle name="Normal 2 5 26" xfId="1193" xr:uid="{00000000-0005-0000-0000-0000A7040000}"/>
    <cellStyle name="Normal 2 5 27" xfId="1194" xr:uid="{00000000-0005-0000-0000-0000A8040000}"/>
    <cellStyle name="Normal 2 5 28" xfId="1195" xr:uid="{00000000-0005-0000-0000-0000A9040000}"/>
    <cellStyle name="Normal 2 5 29" xfId="1196" xr:uid="{00000000-0005-0000-0000-0000AA040000}"/>
    <cellStyle name="Normal 2 5 3" xfId="1197" xr:uid="{00000000-0005-0000-0000-0000AB040000}"/>
    <cellStyle name="Normal 2 5 30" xfId="1198" xr:uid="{00000000-0005-0000-0000-0000AC040000}"/>
    <cellStyle name="Normal 2 5 31" xfId="1199" xr:uid="{00000000-0005-0000-0000-0000AD040000}"/>
    <cellStyle name="Normal 2 5 32" xfId="1200" xr:uid="{00000000-0005-0000-0000-0000AE040000}"/>
    <cellStyle name="Normal 2 5 33" xfId="1201" xr:uid="{00000000-0005-0000-0000-0000AF040000}"/>
    <cellStyle name="Normal 2 5 34" xfId="1202" xr:uid="{00000000-0005-0000-0000-0000B0040000}"/>
    <cellStyle name="Normal 2 5 35" xfId="1203" xr:uid="{00000000-0005-0000-0000-0000B1040000}"/>
    <cellStyle name="Normal 2 5 36" xfId="1204" xr:uid="{00000000-0005-0000-0000-0000B2040000}"/>
    <cellStyle name="Normal 2 5 37" xfId="1205" xr:uid="{00000000-0005-0000-0000-0000B3040000}"/>
    <cellStyle name="Normal 2 5 38" xfId="1206" xr:uid="{00000000-0005-0000-0000-0000B4040000}"/>
    <cellStyle name="Normal 2 5 39" xfId="1207" xr:uid="{00000000-0005-0000-0000-0000B5040000}"/>
    <cellStyle name="Normal 2 5 4" xfId="1208" xr:uid="{00000000-0005-0000-0000-0000B6040000}"/>
    <cellStyle name="Normal 2 5 40" xfId="1209" xr:uid="{00000000-0005-0000-0000-0000B7040000}"/>
    <cellStyle name="Normal 2 5 41" xfId="1210" xr:uid="{00000000-0005-0000-0000-0000B8040000}"/>
    <cellStyle name="Normal 2 5 42" xfId="1211" xr:uid="{00000000-0005-0000-0000-0000B9040000}"/>
    <cellStyle name="Normal 2 5 43" xfId="1212" xr:uid="{00000000-0005-0000-0000-0000BA040000}"/>
    <cellStyle name="Normal 2 5 44" xfId="1213" xr:uid="{00000000-0005-0000-0000-0000BB040000}"/>
    <cellStyle name="Normal 2 5 45" xfId="1214" xr:uid="{00000000-0005-0000-0000-0000BC040000}"/>
    <cellStyle name="Normal 2 5 46" xfId="1215" xr:uid="{00000000-0005-0000-0000-0000BD040000}"/>
    <cellStyle name="Normal 2 5 47" xfId="1216" xr:uid="{00000000-0005-0000-0000-0000BE040000}"/>
    <cellStyle name="Normal 2 5 48" xfId="1217" xr:uid="{00000000-0005-0000-0000-0000BF040000}"/>
    <cellStyle name="Normal 2 5 49" xfId="1218" xr:uid="{00000000-0005-0000-0000-0000C0040000}"/>
    <cellStyle name="Normal 2 5 5" xfId="1219" xr:uid="{00000000-0005-0000-0000-0000C1040000}"/>
    <cellStyle name="Normal 2 5 50" xfId="1220" xr:uid="{00000000-0005-0000-0000-0000C2040000}"/>
    <cellStyle name="Normal 2 5 51" xfId="1221" xr:uid="{00000000-0005-0000-0000-0000C3040000}"/>
    <cellStyle name="Normal 2 5 52" xfId="1222" xr:uid="{00000000-0005-0000-0000-0000C4040000}"/>
    <cellStyle name="Normal 2 5 53" xfId="1223" xr:uid="{00000000-0005-0000-0000-0000C5040000}"/>
    <cellStyle name="Normal 2 5 54" xfId="1224" xr:uid="{00000000-0005-0000-0000-0000C6040000}"/>
    <cellStyle name="Normal 2 5 55" xfId="1225" xr:uid="{00000000-0005-0000-0000-0000C7040000}"/>
    <cellStyle name="Normal 2 5 56" xfId="1226" xr:uid="{00000000-0005-0000-0000-0000C8040000}"/>
    <cellStyle name="Normal 2 5 57" xfId="1227" xr:uid="{00000000-0005-0000-0000-0000C9040000}"/>
    <cellStyle name="Normal 2 5 58" xfId="1228" xr:uid="{00000000-0005-0000-0000-0000CA040000}"/>
    <cellStyle name="Normal 2 5 59" xfId="1229" xr:uid="{00000000-0005-0000-0000-0000CB040000}"/>
    <cellStyle name="Normal 2 5 6" xfId="1230" xr:uid="{00000000-0005-0000-0000-0000CC040000}"/>
    <cellStyle name="Normal 2 5 60" xfId="1231" xr:uid="{00000000-0005-0000-0000-0000CD040000}"/>
    <cellStyle name="Normal 2 5 61" xfId="1232" xr:uid="{00000000-0005-0000-0000-0000CE040000}"/>
    <cellStyle name="Normal 2 5 62" xfId="1233" xr:uid="{00000000-0005-0000-0000-0000CF040000}"/>
    <cellStyle name="Normal 2 5 63" xfId="1234" xr:uid="{00000000-0005-0000-0000-0000D0040000}"/>
    <cellStyle name="Normal 2 5 64" xfId="1235" xr:uid="{00000000-0005-0000-0000-0000D1040000}"/>
    <cellStyle name="Normal 2 5 65" xfId="1236" xr:uid="{00000000-0005-0000-0000-0000D2040000}"/>
    <cellStyle name="Normal 2 5 66" xfId="1237" xr:uid="{00000000-0005-0000-0000-0000D3040000}"/>
    <cellStyle name="Normal 2 5 67" xfId="1238" xr:uid="{00000000-0005-0000-0000-0000D4040000}"/>
    <cellStyle name="Normal 2 5 68" xfId="1239" xr:uid="{00000000-0005-0000-0000-0000D5040000}"/>
    <cellStyle name="Normal 2 5 69" xfId="1240" xr:uid="{00000000-0005-0000-0000-0000D6040000}"/>
    <cellStyle name="Normal 2 5 7" xfId="1241" xr:uid="{00000000-0005-0000-0000-0000D7040000}"/>
    <cellStyle name="Normal 2 5 70" xfId="1242" xr:uid="{00000000-0005-0000-0000-0000D8040000}"/>
    <cellStyle name="Normal 2 5 71" xfId="1243" xr:uid="{00000000-0005-0000-0000-0000D9040000}"/>
    <cellStyle name="Normal 2 5 72" xfId="1244" xr:uid="{00000000-0005-0000-0000-0000DA040000}"/>
    <cellStyle name="Normal 2 5 73" xfId="1245" xr:uid="{00000000-0005-0000-0000-0000DB040000}"/>
    <cellStyle name="Normal 2 5 74" xfId="1246" xr:uid="{00000000-0005-0000-0000-0000DC040000}"/>
    <cellStyle name="Normal 2 5 75" xfId="1247" xr:uid="{00000000-0005-0000-0000-0000DD040000}"/>
    <cellStyle name="Normal 2 5 76" xfId="1248" xr:uid="{00000000-0005-0000-0000-0000DE040000}"/>
    <cellStyle name="Normal 2 5 77" xfId="1249" xr:uid="{00000000-0005-0000-0000-0000DF040000}"/>
    <cellStyle name="Normal 2 5 78" xfId="1250" xr:uid="{00000000-0005-0000-0000-0000E0040000}"/>
    <cellStyle name="Normal 2 5 79" xfId="1251" xr:uid="{00000000-0005-0000-0000-0000E1040000}"/>
    <cellStyle name="Normal 2 5 8" xfId="1252" xr:uid="{00000000-0005-0000-0000-0000E2040000}"/>
    <cellStyle name="Normal 2 5 80" xfId="1253" xr:uid="{00000000-0005-0000-0000-0000E3040000}"/>
    <cellStyle name="Normal 2 5 81" xfId="1254" xr:uid="{00000000-0005-0000-0000-0000E4040000}"/>
    <cellStyle name="Normal 2 5 82" xfId="1255" xr:uid="{00000000-0005-0000-0000-0000E5040000}"/>
    <cellStyle name="Normal 2 5 83" xfId="1256" xr:uid="{00000000-0005-0000-0000-0000E6040000}"/>
    <cellStyle name="Normal 2 5 84" xfId="1257" xr:uid="{00000000-0005-0000-0000-0000E7040000}"/>
    <cellStyle name="Normal 2 5 85" xfId="1258" xr:uid="{00000000-0005-0000-0000-0000E8040000}"/>
    <cellStyle name="Normal 2 5 86" xfId="1259" xr:uid="{00000000-0005-0000-0000-0000E9040000}"/>
    <cellStyle name="Normal 2 5 87" xfId="1260" xr:uid="{00000000-0005-0000-0000-0000EA040000}"/>
    <cellStyle name="Normal 2 5 9" xfId="1261" xr:uid="{00000000-0005-0000-0000-0000EB040000}"/>
    <cellStyle name="Normal 2 5_DEER 032008 Cost Summary Delivery - Rev 4 (2)" xfId="1262" xr:uid="{00000000-0005-0000-0000-0000EC040000}"/>
    <cellStyle name="Normal 2 50" xfId="1263" xr:uid="{00000000-0005-0000-0000-0000ED040000}"/>
    <cellStyle name="Normal 2 51" xfId="1264" xr:uid="{00000000-0005-0000-0000-0000EE040000}"/>
    <cellStyle name="Normal 2 52" xfId="1265" xr:uid="{00000000-0005-0000-0000-0000EF040000}"/>
    <cellStyle name="Normal 2 53" xfId="1266" xr:uid="{00000000-0005-0000-0000-0000F0040000}"/>
    <cellStyle name="Normal 2 54" xfId="1267" xr:uid="{00000000-0005-0000-0000-0000F1040000}"/>
    <cellStyle name="Normal 2 55" xfId="1268" xr:uid="{00000000-0005-0000-0000-0000F2040000}"/>
    <cellStyle name="Normal 2 56" xfId="1269" xr:uid="{00000000-0005-0000-0000-0000F3040000}"/>
    <cellStyle name="Normal 2 57" xfId="1270" xr:uid="{00000000-0005-0000-0000-0000F4040000}"/>
    <cellStyle name="Normal 2 58" xfId="1271" xr:uid="{00000000-0005-0000-0000-0000F5040000}"/>
    <cellStyle name="Normal 2 59" xfId="1272" xr:uid="{00000000-0005-0000-0000-0000F6040000}"/>
    <cellStyle name="Normal 2 6" xfId="1273" xr:uid="{00000000-0005-0000-0000-0000F7040000}"/>
    <cellStyle name="Normal 2 60" xfId="1274" xr:uid="{00000000-0005-0000-0000-0000F8040000}"/>
    <cellStyle name="Normal 2 61" xfId="1275" xr:uid="{00000000-0005-0000-0000-0000F9040000}"/>
    <cellStyle name="Normal 2 62" xfId="1276" xr:uid="{00000000-0005-0000-0000-0000FA040000}"/>
    <cellStyle name="Normal 2 63" xfId="1277" xr:uid="{00000000-0005-0000-0000-0000FB040000}"/>
    <cellStyle name="Normal 2 64" xfId="1278" xr:uid="{00000000-0005-0000-0000-0000FC040000}"/>
    <cellStyle name="Normal 2 65" xfId="1279" xr:uid="{00000000-0005-0000-0000-0000FD040000}"/>
    <cellStyle name="Normal 2 66" xfId="1280" xr:uid="{00000000-0005-0000-0000-0000FE040000}"/>
    <cellStyle name="Normal 2 67" xfId="1281" xr:uid="{00000000-0005-0000-0000-0000FF040000}"/>
    <cellStyle name="Normal 2 68" xfId="1282" xr:uid="{00000000-0005-0000-0000-000000050000}"/>
    <cellStyle name="Normal 2 69" xfId="1283" xr:uid="{00000000-0005-0000-0000-000001050000}"/>
    <cellStyle name="Normal 2 7" xfId="1284" xr:uid="{00000000-0005-0000-0000-000002050000}"/>
    <cellStyle name="Normal 2 70" xfId="1285" xr:uid="{00000000-0005-0000-0000-000003050000}"/>
    <cellStyle name="Normal 2 71" xfId="1286" xr:uid="{00000000-0005-0000-0000-000004050000}"/>
    <cellStyle name="Normal 2 72" xfId="1287" xr:uid="{00000000-0005-0000-0000-000005050000}"/>
    <cellStyle name="Normal 2 73" xfId="1288" xr:uid="{00000000-0005-0000-0000-000006050000}"/>
    <cellStyle name="Normal 2 74" xfId="1289" xr:uid="{00000000-0005-0000-0000-000007050000}"/>
    <cellStyle name="Normal 2 75" xfId="1290" xr:uid="{00000000-0005-0000-0000-000008050000}"/>
    <cellStyle name="Normal 2 76" xfId="1291" xr:uid="{00000000-0005-0000-0000-000009050000}"/>
    <cellStyle name="Normal 2 77" xfId="1292" xr:uid="{00000000-0005-0000-0000-00000A050000}"/>
    <cellStyle name="Normal 2 78" xfId="1293" xr:uid="{00000000-0005-0000-0000-00000B050000}"/>
    <cellStyle name="Normal 2 79" xfId="1294" xr:uid="{00000000-0005-0000-0000-00000C050000}"/>
    <cellStyle name="Normal 2 8" xfId="1295" xr:uid="{00000000-0005-0000-0000-00000D050000}"/>
    <cellStyle name="Normal 2 8 10" xfId="1296" xr:uid="{00000000-0005-0000-0000-00000E050000}"/>
    <cellStyle name="Normal 2 8 11" xfId="1297" xr:uid="{00000000-0005-0000-0000-00000F050000}"/>
    <cellStyle name="Normal 2 8 12" xfId="1298" xr:uid="{00000000-0005-0000-0000-000010050000}"/>
    <cellStyle name="Normal 2 8 13" xfId="1299" xr:uid="{00000000-0005-0000-0000-000011050000}"/>
    <cellStyle name="Normal 2 8 14" xfId="1300" xr:uid="{00000000-0005-0000-0000-000012050000}"/>
    <cellStyle name="Normal 2 8 15" xfId="1301" xr:uid="{00000000-0005-0000-0000-000013050000}"/>
    <cellStyle name="Normal 2 8 16" xfId="1302" xr:uid="{00000000-0005-0000-0000-000014050000}"/>
    <cellStyle name="Normal 2 8 17" xfId="1303" xr:uid="{00000000-0005-0000-0000-000015050000}"/>
    <cellStyle name="Normal 2 8 18" xfId="1304" xr:uid="{00000000-0005-0000-0000-000016050000}"/>
    <cellStyle name="Normal 2 8 19" xfId="1305" xr:uid="{00000000-0005-0000-0000-000017050000}"/>
    <cellStyle name="Normal 2 8 2" xfId="1306" xr:uid="{00000000-0005-0000-0000-000018050000}"/>
    <cellStyle name="Normal 2 8 20" xfId="1307" xr:uid="{00000000-0005-0000-0000-000019050000}"/>
    <cellStyle name="Normal 2 8 21" xfId="1308" xr:uid="{00000000-0005-0000-0000-00001A050000}"/>
    <cellStyle name="Normal 2 8 22" xfId="1309" xr:uid="{00000000-0005-0000-0000-00001B050000}"/>
    <cellStyle name="Normal 2 8 23" xfId="1310" xr:uid="{00000000-0005-0000-0000-00001C050000}"/>
    <cellStyle name="Normal 2 8 3" xfId="1311" xr:uid="{00000000-0005-0000-0000-00001D050000}"/>
    <cellStyle name="Normal 2 8 4" xfId="1312" xr:uid="{00000000-0005-0000-0000-00001E050000}"/>
    <cellStyle name="Normal 2 8 5" xfId="1313" xr:uid="{00000000-0005-0000-0000-00001F050000}"/>
    <cellStyle name="Normal 2 8 6" xfId="1314" xr:uid="{00000000-0005-0000-0000-000020050000}"/>
    <cellStyle name="Normal 2 8 7" xfId="1315" xr:uid="{00000000-0005-0000-0000-000021050000}"/>
    <cellStyle name="Normal 2 8 8" xfId="1316" xr:uid="{00000000-0005-0000-0000-000022050000}"/>
    <cellStyle name="Normal 2 8 9" xfId="1317" xr:uid="{00000000-0005-0000-0000-000023050000}"/>
    <cellStyle name="Normal 2 80" xfId="1318" xr:uid="{00000000-0005-0000-0000-000024050000}"/>
    <cellStyle name="Normal 2 81" xfId="1319" xr:uid="{00000000-0005-0000-0000-000025050000}"/>
    <cellStyle name="Normal 2 82" xfId="1320" xr:uid="{00000000-0005-0000-0000-000026050000}"/>
    <cellStyle name="Normal 2 83" xfId="1321" xr:uid="{00000000-0005-0000-0000-000027050000}"/>
    <cellStyle name="Normal 2 84" xfId="1322" xr:uid="{00000000-0005-0000-0000-000028050000}"/>
    <cellStyle name="Normal 2 85" xfId="1323" xr:uid="{00000000-0005-0000-0000-000029050000}"/>
    <cellStyle name="Normal 2 86" xfId="1324" xr:uid="{00000000-0005-0000-0000-00002A050000}"/>
    <cellStyle name="Normal 2 87" xfId="1325" xr:uid="{00000000-0005-0000-0000-00002B050000}"/>
    <cellStyle name="Normal 2 88" xfId="1326" xr:uid="{00000000-0005-0000-0000-00002C050000}"/>
    <cellStyle name="Normal 2 89" xfId="1327" xr:uid="{00000000-0005-0000-0000-00002D050000}"/>
    <cellStyle name="Normal 2 9" xfId="1328" xr:uid="{00000000-0005-0000-0000-00002E050000}"/>
    <cellStyle name="Normal 2 9 10" xfId="1329" xr:uid="{00000000-0005-0000-0000-00002F050000}"/>
    <cellStyle name="Normal 2 9 11" xfId="1330" xr:uid="{00000000-0005-0000-0000-000030050000}"/>
    <cellStyle name="Normal 2 9 12" xfId="1331" xr:uid="{00000000-0005-0000-0000-000031050000}"/>
    <cellStyle name="Normal 2 9 13" xfId="1332" xr:uid="{00000000-0005-0000-0000-000032050000}"/>
    <cellStyle name="Normal 2 9 14" xfId="1333" xr:uid="{00000000-0005-0000-0000-000033050000}"/>
    <cellStyle name="Normal 2 9 15" xfId="1334" xr:uid="{00000000-0005-0000-0000-000034050000}"/>
    <cellStyle name="Normal 2 9 16" xfId="1335" xr:uid="{00000000-0005-0000-0000-000035050000}"/>
    <cellStyle name="Normal 2 9 17" xfId="1336" xr:uid="{00000000-0005-0000-0000-000036050000}"/>
    <cellStyle name="Normal 2 9 18" xfId="1337" xr:uid="{00000000-0005-0000-0000-000037050000}"/>
    <cellStyle name="Normal 2 9 19" xfId="1338" xr:uid="{00000000-0005-0000-0000-000038050000}"/>
    <cellStyle name="Normal 2 9 2" xfId="1339" xr:uid="{00000000-0005-0000-0000-000039050000}"/>
    <cellStyle name="Normal 2 9 20" xfId="1340" xr:uid="{00000000-0005-0000-0000-00003A050000}"/>
    <cellStyle name="Normal 2 9 21" xfId="1341" xr:uid="{00000000-0005-0000-0000-00003B050000}"/>
    <cellStyle name="Normal 2 9 22" xfId="1342" xr:uid="{00000000-0005-0000-0000-00003C050000}"/>
    <cellStyle name="Normal 2 9 23" xfId="1343" xr:uid="{00000000-0005-0000-0000-00003D050000}"/>
    <cellStyle name="Normal 2 9 3" xfId="1344" xr:uid="{00000000-0005-0000-0000-00003E050000}"/>
    <cellStyle name="Normal 2 9 4" xfId="1345" xr:uid="{00000000-0005-0000-0000-00003F050000}"/>
    <cellStyle name="Normal 2 9 5" xfId="1346" xr:uid="{00000000-0005-0000-0000-000040050000}"/>
    <cellStyle name="Normal 2 9 6" xfId="1347" xr:uid="{00000000-0005-0000-0000-000041050000}"/>
    <cellStyle name="Normal 2 9 7" xfId="1348" xr:uid="{00000000-0005-0000-0000-000042050000}"/>
    <cellStyle name="Normal 2 9 8" xfId="1349" xr:uid="{00000000-0005-0000-0000-000043050000}"/>
    <cellStyle name="Normal 2 9 9" xfId="1350" xr:uid="{00000000-0005-0000-0000-000044050000}"/>
    <cellStyle name="Normal 2 90" xfId="1351" xr:uid="{00000000-0005-0000-0000-000045050000}"/>
    <cellStyle name="Normal 2 91" xfId="1352" xr:uid="{00000000-0005-0000-0000-000046050000}"/>
    <cellStyle name="Normal 2 92" xfId="1353" xr:uid="{00000000-0005-0000-0000-000047050000}"/>
    <cellStyle name="Normal 2 93" xfId="1354" xr:uid="{00000000-0005-0000-0000-000048050000}"/>
    <cellStyle name="Normal 2_DEER 032008 Cost Summary Delivery - Rev 4 (2)" xfId="1355" xr:uid="{00000000-0005-0000-0000-000049050000}"/>
    <cellStyle name="Normal 20" xfId="1356" xr:uid="{00000000-0005-0000-0000-00004A050000}"/>
    <cellStyle name="Normal 24" xfId="1357" xr:uid="{00000000-0005-0000-0000-00004B050000}"/>
    <cellStyle name="Normal 3" xfId="1358" xr:uid="{00000000-0005-0000-0000-00004C050000}"/>
    <cellStyle name="Normal 3 10" xfId="1359" xr:uid="{00000000-0005-0000-0000-00004D050000}"/>
    <cellStyle name="Normal 3 10 10" xfId="1360" xr:uid="{00000000-0005-0000-0000-00004E050000}"/>
    <cellStyle name="Normal 3 10 11" xfId="1361" xr:uid="{00000000-0005-0000-0000-00004F050000}"/>
    <cellStyle name="Normal 3 10 12" xfId="1362" xr:uid="{00000000-0005-0000-0000-000050050000}"/>
    <cellStyle name="Normal 3 10 13" xfId="1363" xr:uid="{00000000-0005-0000-0000-000051050000}"/>
    <cellStyle name="Normal 3 10 14" xfId="1364" xr:uid="{00000000-0005-0000-0000-000052050000}"/>
    <cellStyle name="Normal 3 10 15" xfId="1365" xr:uid="{00000000-0005-0000-0000-000053050000}"/>
    <cellStyle name="Normal 3 10 16" xfId="1366" xr:uid="{00000000-0005-0000-0000-000054050000}"/>
    <cellStyle name="Normal 3 10 17" xfId="1367" xr:uid="{00000000-0005-0000-0000-000055050000}"/>
    <cellStyle name="Normal 3 10 18" xfId="1368" xr:uid="{00000000-0005-0000-0000-000056050000}"/>
    <cellStyle name="Normal 3 10 19" xfId="1369" xr:uid="{00000000-0005-0000-0000-000057050000}"/>
    <cellStyle name="Normal 3 10 2" xfId="1370" xr:uid="{00000000-0005-0000-0000-000058050000}"/>
    <cellStyle name="Normal 3 10 20" xfId="1371" xr:uid="{00000000-0005-0000-0000-000059050000}"/>
    <cellStyle name="Normal 3 10 21" xfId="1372" xr:uid="{00000000-0005-0000-0000-00005A050000}"/>
    <cellStyle name="Normal 3 10 22" xfId="1373" xr:uid="{00000000-0005-0000-0000-00005B050000}"/>
    <cellStyle name="Normal 3 10 23" xfId="1374" xr:uid="{00000000-0005-0000-0000-00005C050000}"/>
    <cellStyle name="Normal 3 10 3" xfId="1375" xr:uid="{00000000-0005-0000-0000-00005D050000}"/>
    <cellStyle name="Normal 3 10 4" xfId="1376" xr:uid="{00000000-0005-0000-0000-00005E050000}"/>
    <cellStyle name="Normal 3 10 5" xfId="1377" xr:uid="{00000000-0005-0000-0000-00005F050000}"/>
    <cellStyle name="Normal 3 10 6" xfId="1378" xr:uid="{00000000-0005-0000-0000-000060050000}"/>
    <cellStyle name="Normal 3 10 7" xfId="1379" xr:uid="{00000000-0005-0000-0000-000061050000}"/>
    <cellStyle name="Normal 3 10 8" xfId="1380" xr:uid="{00000000-0005-0000-0000-000062050000}"/>
    <cellStyle name="Normal 3 10 9" xfId="1381" xr:uid="{00000000-0005-0000-0000-000063050000}"/>
    <cellStyle name="Normal 3 11" xfId="1382" xr:uid="{00000000-0005-0000-0000-000064050000}"/>
    <cellStyle name="Normal 3 11 10" xfId="1383" xr:uid="{00000000-0005-0000-0000-000065050000}"/>
    <cellStyle name="Normal 3 11 11" xfId="1384" xr:uid="{00000000-0005-0000-0000-000066050000}"/>
    <cellStyle name="Normal 3 11 12" xfId="1385" xr:uid="{00000000-0005-0000-0000-000067050000}"/>
    <cellStyle name="Normal 3 11 13" xfId="1386" xr:uid="{00000000-0005-0000-0000-000068050000}"/>
    <cellStyle name="Normal 3 11 14" xfId="1387" xr:uid="{00000000-0005-0000-0000-000069050000}"/>
    <cellStyle name="Normal 3 11 15" xfId="1388" xr:uid="{00000000-0005-0000-0000-00006A050000}"/>
    <cellStyle name="Normal 3 11 16" xfId="1389" xr:uid="{00000000-0005-0000-0000-00006B050000}"/>
    <cellStyle name="Normal 3 11 17" xfId="1390" xr:uid="{00000000-0005-0000-0000-00006C050000}"/>
    <cellStyle name="Normal 3 11 18" xfId="1391" xr:uid="{00000000-0005-0000-0000-00006D050000}"/>
    <cellStyle name="Normal 3 11 19" xfId="1392" xr:uid="{00000000-0005-0000-0000-00006E050000}"/>
    <cellStyle name="Normal 3 11 2" xfId="1393" xr:uid="{00000000-0005-0000-0000-00006F050000}"/>
    <cellStyle name="Normal 3 11 20" xfId="1394" xr:uid="{00000000-0005-0000-0000-000070050000}"/>
    <cellStyle name="Normal 3 11 21" xfId="1395" xr:uid="{00000000-0005-0000-0000-000071050000}"/>
    <cellStyle name="Normal 3 11 22" xfId="1396" xr:uid="{00000000-0005-0000-0000-000072050000}"/>
    <cellStyle name="Normal 3 11 23" xfId="1397" xr:uid="{00000000-0005-0000-0000-000073050000}"/>
    <cellStyle name="Normal 3 11 3" xfId="1398" xr:uid="{00000000-0005-0000-0000-000074050000}"/>
    <cellStyle name="Normal 3 11 4" xfId="1399" xr:uid="{00000000-0005-0000-0000-000075050000}"/>
    <cellStyle name="Normal 3 11 5" xfId="1400" xr:uid="{00000000-0005-0000-0000-000076050000}"/>
    <cellStyle name="Normal 3 11 6" xfId="1401" xr:uid="{00000000-0005-0000-0000-000077050000}"/>
    <cellStyle name="Normal 3 11 7" xfId="1402" xr:uid="{00000000-0005-0000-0000-000078050000}"/>
    <cellStyle name="Normal 3 11 8" xfId="1403" xr:uid="{00000000-0005-0000-0000-000079050000}"/>
    <cellStyle name="Normal 3 11 9" xfId="1404" xr:uid="{00000000-0005-0000-0000-00007A050000}"/>
    <cellStyle name="Normal 3 12" xfId="1405" xr:uid="{00000000-0005-0000-0000-00007B050000}"/>
    <cellStyle name="Normal 3 12 10" xfId="1406" xr:uid="{00000000-0005-0000-0000-00007C050000}"/>
    <cellStyle name="Normal 3 12 11" xfId="1407" xr:uid="{00000000-0005-0000-0000-00007D050000}"/>
    <cellStyle name="Normal 3 12 12" xfId="1408" xr:uid="{00000000-0005-0000-0000-00007E050000}"/>
    <cellStyle name="Normal 3 12 13" xfId="1409" xr:uid="{00000000-0005-0000-0000-00007F050000}"/>
    <cellStyle name="Normal 3 12 14" xfId="1410" xr:uid="{00000000-0005-0000-0000-000080050000}"/>
    <cellStyle name="Normal 3 12 15" xfId="1411" xr:uid="{00000000-0005-0000-0000-000081050000}"/>
    <cellStyle name="Normal 3 12 16" xfId="1412" xr:uid="{00000000-0005-0000-0000-000082050000}"/>
    <cellStyle name="Normal 3 12 17" xfId="1413" xr:uid="{00000000-0005-0000-0000-000083050000}"/>
    <cellStyle name="Normal 3 12 18" xfId="1414" xr:uid="{00000000-0005-0000-0000-000084050000}"/>
    <cellStyle name="Normal 3 12 19" xfId="1415" xr:uid="{00000000-0005-0000-0000-000085050000}"/>
    <cellStyle name="Normal 3 12 2" xfId="1416" xr:uid="{00000000-0005-0000-0000-000086050000}"/>
    <cellStyle name="Normal 3 12 20" xfId="1417" xr:uid="{00000000-0005-0000-0000-000087050000}"/>
    <cellStyle name="Normal 3 12 21" xfId="1418" xr:uid="{00000000-0005-0000-0000-000088050000}"/>
    <cellStyle name="Normal 3 12 22" xfId="1419" xr:uid="{00000000-0005-0000-0000-000089050000}"/>
    <cellStyle name="Normal 3 12 23" xfId="1420" xr:uid="{00000000-0005-0000-0000-00008A050000}"/>
    <cellStyle name="Normal 3 12 3" xfId="1421" xr:uid="{00000000-0005-0000-0000-00008B050000}"/>
    <cellStyle name="Normal 3 12 4" xfId="1422" xr:uid="{00000000-0005-0000-0000-00008C050000}"/>
    <cellStyle name="Normal 3 12 5" xfId="1423" xr:uid="{00000000-0005-0000-0000-00008D050000}"/>
    <cellStyle name="Normal 3 12 6" xfId="1424" xr:uid="{00000000-0005-0000-0000-00008E050000}"/>
    <cellStyle name="Normal 3 12 7" xfId="1425" xr:uid="{00000000-0005-0000-0000-00008F050000}"/>
    <cellStyle name="Normal 3 12 8" xfId="1426" xr:uid="{00000000-0005-0000-0000-000090050000}"/>
    <cellStyle name="Normal 3 12 9" xfId="1427" xr:uid="{00000000-0005-0000-0000-000091050000}"/>
    <cellStyle name="Normal 3 13" xfId="1428" xr:uid="{00000000-0005-0000-0000-000092050000}"/>
    <cellStyle name="Normal 3 13 10" xfId="1429" xr:uid="{00000000-0005-0000-0000-000093050000}"/>
    <cellStyle name="Normal 3 13 11" xfId="1430" xr:uid="{00000000-0005-0000-0000-000094050000}"/>
    <cellStyle name="Normal 3 13 12" xfId="1431" xr:uid="{00000000-0005-0000-0000-000095050000}"/>
    <cellStyle name="Normal 3 13 13" xfId="1432" xr:uid="{00000000-0005-0000-0000-000096050000}"/>
    <cellStyle name="Normal 3 13 14" xfId="1433" xr:uid="{00000000-0005-0000-0000-000097050000}"/>
    <cellStyle name="Normal 3 13 15" xfId="1434" xr:uid="{00000000-0005-0000-0000-000098050000}"/>
    <cellStyle name="Normal 3 13 16" xfId="1435" xr:uid="{00000000-0005-0000-0000-000099050000}"/>
    <cellStyle name="Normal 3 13 17" xfId="1436" xr:uid="{00000000-0005-0000-0000-00009A050000}"/>
    <cellStyle name="Normal 3 13 18" xfId="1437" xr:uid="{00000000-0005-0000-0000-00009B050000}"/>
    <cellStyle name="Normal 3 13 19" xfId="1438" xr:uid="{00000000-0005-0000-0000-00009C050000}"/>
    <cellStyle name="Normal 3 13 2" xfId="1439" xr:uid="{00000000-0005-0000-0000-00009D050000}"/>
    <cellStyle name="Normal 3 13 20" xfId="1440" xr:uid="{00000000-0005-0000-0000-00009E050000}"/>
    <cellStyle name="Normal 3 13 21" xfId="1441" xr:uid="{00000000-0005-0000-0000-00009F050000}"/>
    <cellStyle name="Normal 3 13 22" xfId="1442" xr:uid="{00000000-0005-0000-0000-0000A0050000}"/>
    <cellStyle name="Normal 3 13 23" xfId="1443" xr:uid="{00000000-0005-0000-0000-0000A1050000}"/>
    <cellStyle name="Normal 3 13 3" xfId="1444" xr:uid="{00000000-0005-0000-0000-0000A2050000}"/>
    <cellStyle name="Normal 3 13 4" xfId="1445" xr:uid="{00000000-0005-0000-0000-0000A3050000}"/>
    <cellStyle name="Normal 3 13 5" xfId="1446" xr:uid="{00000000-0005-0000-0000-0000A4050000}"/>
    <cellStyle name="Normal 3 13 6" xfId="1447" xr:uid="{00000000-0005-0000-0000-0000A5050000}"/>
    <cellStyle name="Normal 3 13 7" xfId="1448" xr:uid="{00000000-0005-0000-0000-0000A6050000}"/>
    <cellStyle name="Normal 3 13 8" xfId="1449" xr:uid="{00000000-0005-0000-0000-0000A7050000}"/>
    <cellStyle name="Normal 3 13 9" xfId="1450" xr:uid="{00000000-0005-0000-0000-0000A8050000}"/>
    <cellStyle name="Normal 3 14" xfId="1451" xr:uid="{00000000-0005-0000-0000-0000A9050000}"/>
    <cellStyle name="Normal 3 14 10" xfId="1452" xr:uid="{00000000-0005-0000-0000-0000AA050000}"/>
    <cellStyle name="Normal 3 14 11" xfId="1453" xr:uid="{00000000-0005-0000-0000-0000AB050000}"/>
    <cellStyle name="Normal 3 14 12" xfId="1454" xr:uid="{00000000-0005-0000-0000-0000AC050000}"/>
    <cellStyle name="Normal 3 14 13" xfId="1455" xr:uid="{00000000-0005-0000-0000-0000AD050000}"/>
    <cellStyle name="Normal 3 14 14" xfId="1456" xr:uid="{00000000-0005-0000-0000-0000AE050000}"/>
    <cellStyle name="Normal 3 14 15" xfId="1457" xr:uid="{00000000-0005-0000-0000-0000AF050000}"/>
    <cellStyle name="Normal 3 14 16" xfId="1458" xr:uid="{00000000-0005-0000-0000-0000B0050000}"/>
    <cellStyle name="Normal 3 14 17" xfId="1459" xr:uid="{00000000-0005-0000-0000-0000B1050000}"/>
    <cellStyle name="Normal 3 14 18" xfId="1460" xr:uid="{00000000-0005-0000-0000-0000B2050000}"/>
    <cellStyle name="Normal 3 14 19" xfId="1461" xr:uid="{00000000-0005-0000-0000-0000B3050000}"/>
    <cellStyle name="Normal 3 14 2" xfId="1462" xr:uid="{00000000-0005-0000-0000-0000B4050000}"/>
    <cellStyle name="Normal 3 14 20" xfId="1463" xr:uid="{00000000-0005-0000-0000-0000B5050000}"/>
    <cellStyle name="Normal 3 14 21" xfId="1464" xr:uid="{00000000-0005-0000-0000-0000B6050000}"/>
    <cellStyle name="Normal 3 14 22" xfId="1465" xr:uid="{00000000-0005-0000-0000-0000B7050000}"/>
    <cellStyle name="Normal 3 14 23" xfId="1466" xr:uid="{00000000-0005-0000-0000-0000B8050000}"/>
    <cellStyle name="Normal 3 14 3" xfId="1467" xr:uid="{00000000-0005-0000-0000-0000B9050000}"/>
    <cellStyle name="Normal 3 14 4" xfId="1468" xr:uid="{00000000-0005-0000-0000-0000BA050000}"/>
    <cellStyle name="Normal 3 14 5" xfId="1469" xr:uid="{00000000-0005-0000-0000-0000BB050000}"/>
    <cellStyle name="Normal 3 14 6" xfId="1470" xr:uid="{00000000-0005-0000-0000-0000BC050000}"/>
    <cellStyle name="Normal 3 14 7" xfId="1471" xr:uid="{00000000-0005-0000-0000-0000BD050000}"/>
    <cellStyle name="Normal 3 14 8" xfId="1472" xr:uid="{00000000-0005-0000-0000-0000BE050000}"/>
    <cellStyle name="Normal 3 14 9" xfId="1473" xr:uid="{00000000-0005-0000-0000-0000BF050000}"/>
    <cellStyle name="Normal 3 15" xfId="1474" xr:uid="{00000000-0005-0000-0000-0000C0050000}"/>
    <cellStyle name="Normal 3 15 10" xfId="1475" xr:uid="{00000000-0005-0000-0000-0000C1050000}"/>
    <cellStyle name="Normal 3 15 11" xfId="1476" xr:uid="{00000000-0005-0000-0000-0000C2050000}"/>
    <cellStyle name="Normal 3 15 12" xfId="1477" xr:uid="{00000000-0005-0000-0000-0000C3050000}"/>
    <cellStyle name="Normal 3 15 13" xfId="1478" xr:uid="{00000000-0005-0000-0000-0000C4050000}"/>
    <cellStyle name="Normal 3 15 14" xfId="1479" xr:uid="{00000000-0005-0000-0000-0000C5050000}"/>
    <cellStyle name="Normal 3 15 15" xfId="1480" xr:uid="{00000000-0005-0000-0000-0000C6050000}"/>
    <cellStyle name="Normal 3 15 16" xfId="1481" xr:uid="{00000000-0005-0000-0000-0000C7050000}"/>
    <cellStyle name="Normal 3 15 17" xfId="1482" xr:uid="{00000000-0005-0000-0000-0000C8050000}"/>
    <cellStyle name="Normal 3 15 18" xfId="1483" xr:uid="{00000000-0005-0000-0000-0000C9050000}"/>
    <cellStyle name="Normal 3 15 19" xfId="1484" xr:uid="{00000000-0005-0000-0000-0000CA050000}"/>
    <cellStyle name="Normal 3 15 2" xfId="1485" xr:uid="{00000000-0005-0000-0000-0000CB050000}"/>
    <cellStyle name="Normal 3 15 20" xfId="1486" xr:uid="{00000000-0005-0000-0000-0000CC050000}"/>
    <cellStyle name="Normal 3 15 21" xfId="1487" xr:uid="{00000000-0005-0000-0000-0000CD050000}"/>
    <cellStyle name="Normal 3 15 22" xfId="1488" xr:uid="{00000000-0005-0000-0000-0000CE050000}"/>
    <cellStyle name="Normal 3 15 23" xfId="1489" xr:uid="{00000000-0005-0000-0000-0000CF050000}"/>
    <cellStyle name="Normal 3 15 3" xfId="1490" xr:uid="{00000000-0005-0000-0000-0000D0050000}"/>
    <cellStyle name="Normal 3 15 4" xfId="1491" xr:uid="{00000000-0005-0000-0000-0000D1050000}"/>
    <cellStyle name="Normal 3 15 5" xfId="1492" xr:uid="{00000000-0005-0000-0000-0000D2050000}"/>
    <cellStyle name="Normal 3 15 6" xfId="1493" xr:uid="{00000000-0005-0000-0000-0000D3050000}"/>
    <cellStyle name="Normal 3 15 7" xfId="1494" xr:uid="{00000000-0005-0000-0000-0000D4050000}"/>
    <cellStyle name="Normal 3 15 8" xfId="1495" xr:uid="{00000000-0005-0000-0000-0000D5050000}"/>
    <cellStyle name="Normal 3 15 9" xfId="1496" xr:uid="{00000000-0005-0000-0000-0000D6050000}"/>
    <cellStyle name="Normal 3 16" xfId="1497" xr:uid="{00000000-0005-0000-0000-0000D7050000}"/>
    <cellStyle name="Normal 3 16 10" xfId="1498" xr:uid="{00000000-0005-0000-0000-0000D8050000}"/>
    <cellStyle name="Normal 3 16 11" xfId="1499" xr:uid="{00000000-0005-0000-0000-0000D9050000}"/>
    <cellStyle name="Normal 3 16 12" xfId="1500" xr:uid="{00000000-0005-0000-0000-0000DA050000}"/>
    <cellStyle name="Normal 3 16 13" xfId="1501" xr:uid="{00000000-0005-0000-0000-0000DB050000}"/>
    <cellStyle name="Normal 3 16 14" xfId="1502" xr:uid="{00000000-0005-0000-0000-0000DC050000}"/>
    <cellStyle name="Normal 3 16 15" xfId="1503" xr:uid="{00000000-0005-0000-0000-0000DD050000}"/>
    <cellStyle name="Normal 3 16 16" xfId="1504" xr:uid="{00000000-0005-0000-0000-0000DE050000}"/>
    <cellStyle name="Normal 3 16 17" xfId="1505" xr:uid="{00000000-0005-0000-0000-0000DF050000}"/>
    <cellStyle name="Normal 3 16 18" xfId="1506" xr:uid="{00000000-0005-0000-0000-0000E0050000}"/>
    <cellStyle name="Normal 3 16 19" xfId="1507" xr:uid="{00000000-0005-0000-0000-0000E1050000}"/>
    <cellStyle name="Normal 3 16 2" xfId="1508" xr:uid="{00000000-0005-0000-0000-0000E2050000}"/>
    <cellStyle name="Normal 3 16 20" xfId="1509" xr:uid="{00000000-0005-0000-0000-0000E3050000}"/>
    <cellStyle name="Normal 3 16 21" xfId="1510" xr:uid="{00000000-0005-0000-0000-0000E4050000}"/>
    <cellStyle name="Normal 3 16 22" xfId="1511" xr:uid="{00000000-0005-0000-0000-0000E5050000}"/>
    <cellStyle name="Normal 3 16 23" xfId="1512" xr:uid="{00000000-0005-0000-0000-0000E6050000}"/>
    <cellStyle name="Normal 3 16 3" xfId="1513" xr:uid="{00000000-0005-0000-0000-0000E7050000}"/>
    <cellStyle name="Normal 3 16 4" xfId="1514" xr:uid="{00000000-0005-0000-0000-0000E8050000}"/>
    <cellStyle name="Normal 3 16 5" xfId="1515" xr:uid="{00000000-0005-0000-0000-0000E9050000}"/>
    <cellStyle name="Normal 3 16 6" xfId="1516" xr:uid="{00000000-0005-0000-0000-0000EA050000}"/>
    <cellStyle name="Normal 3 16 7" xfId="1517" xr:uid="{00000000-0005-0000-0000-0000EB050000}"/>
    <cellStyle name="Normal 3 16 8" xfId="1518" xr:uid="{00000000-0005-0000-0000-0000EC050000}"/>
    <cellStyle name="Normal 3 16 9" xfId="1519" xr:uid="{00000000-0005-0000-0000-0000ED050000}"/>
    <cellStyle name="Normal 3 17" xfId="1520" xr:uid="{00000000-0005-0000-0000-0000EE050000}"/>
    <cellStyle name="Normal 3 17 10" xfId="1521" xr:uid="{00000000-0005-0000-0000-0000EF050000}"/>
    <cellStyle name="Normal 3 17 11" xfId="1522" xr:uid="{00000000-0005-0000-0000-0000F0050000}"/>
    <cellStyle name="Normal 3 17 12" xfId="1523" xr:uid="{00000000-0005-0000-0000-0000F1050000}"/>
    <cellStyle name="Normal 3 17 13" xfId="1524" xr:uid="{00000000-0005-0000-0000-0000F2050000}"/>
    <cellStyle name="Normal 3 17 14" xfId="1525" xr:uid="{00000000-0005-0000-0000-0000F3050000}"/>
    <cellStyle name="Normal 3 17 15" xfId="1526" xr:uid="{00000000-0005-0000-0000-0000F4050000}"/>
    <cellStyle name="Normal 3 17 16" xfId="1527" xr:uid="{00000000-0005-0000-0000-0000F5050000}"/>
    <cellStyle name="Normal 3 17 17" xfId="1528" xr:uid="{00000000-0005-0000-0000-0000F6050000}"/>
    <cellStyle name="Normal 3 17 18" xfId="1529" xr:uid="{00000000-0005-0000-0000-0000F7050000}"/>
    <cellStyle name="Normal 3 17 19" xfId="1530" xr:uid="{00000000-0005-0000-0000-0000F8050000}"/>
    <cellStyle name="Normal 3 17 2" xfId="1531" xr:uid="{00000000-0005-0000-0000-0000F9050000}"/>
    <cellStyle name="Normal 3 17 20" xfId="1532" xr:uid="{00000000-0005-0000-0000-0000FA050000}"/>
    <cellStyle name="Normal 3 17 21" xfId="1533" xr:uid="{00000000-0005-0000-0000-0000FB050000}"/>
    <cellStyle name="Normal 3 17 22" xfId="1534" xr:uid="{00000000-0005-0000-0000-0000FC050000}"/>
    <cellStyle name="Normal 3 17 23" xfId="1535" xr:uid="{00000000-0005-0000-0000-0000FD050000}"/>
    <cellStyle name="Normal 3 17 3" xfId="1536" xr:uid="{00000000-0005-0000-0000-0000FE050000}"/>
    <cellStyle name="Normal 3 17 4" xfId="1537" xr:uid="{00000000-0005-0000-0000-0000FF050000}"/>
    <cellStyle name="Normal 3 17 5" xfId="1538" xr:uid="{00000000-0005-0000-0000-000000060000}"/>
    <cellStyle name="Normal 3 17 6" xfId="1539" xr:uid="{00000000-0005-0000-0000-000001060000}"/>
    <cellStyle name="Normal 3 17 7" xfId="1540" xr:uid="{00000000-0005-0000-0000-000002060000}"/>
    <cellStyle name="Normal 3 17 8" xfId="1541" xr:uid="{00000000-0005-0000-0000-000003060000}"/>
    <cellStyle name="Normal 3 17 9" xfId="1542" xr:uid="{00000000-0005-0000-0000-000004060000}"/>
    <cellStyle name="Normal 3 18" xfId="1543" xr:uid="{00000000-0005-0000-0000-000005060000}"/>
    <cellStyle name="Normal 3 18 10" xfId="1544" xr:uid="{00000000-0005-0000-0000-000006060000}"/>
    <cellStyle name="Normal 3 18 11" xfId="1545" xr:uid="{00000000-0005-0000-0000-000007060000}"/>
    <cellStyle name="Normal 3 18 12" xfId="1546" xr:uid="{00000000-0005-0000-0000-000008060000}"/>
    <cellStyle name="Normal 3 18 13" xfId="1547" xr:uid="{00000000-0005-0000-0000-000009060000}"/>
    <cellStyle name="Normal 3 18 14" xfId="1548" xr:uid="{00000000-0005-0000-0000-00000A060000}"/>
    <cellStyle name="Normal 3 18 15" xfId="1549" xr:uid="{00000000-0005-0000-0000-00000B060000}"/>
    <cellStyle name="Normal 3 18 16" xfId="1550" xr:uid="{00000000-0005-0000-0000-00000C060000}"/>
    <cellStyle name="Normal 3 18 17" xfId="1551" xr:uid="{00000000-0005-0000-0000-00000D060000}"/>
    <cellStyle name="Normal 3 18 18" xfId="1552" xr:uid="{00000000-0005-0000-0000-00000E060000}"/>
    <cellStyle name="Normal 3 18 19" xfId="1553" xr:uid="{00000000-0005-0000-0000-00000F060000}"/>
    <cellStyle name="Normal 3 18 2" xfId="1554" xr:uid="{00000000-0005-0000-0000-000010060000}"/>
    <cellStyle name="Normal 3 18 20" xfId="1555" xr:uid="{00000000-0005-0000-0000-000011060000}"/>
    <cellStyle name="Normal 3 18 21" xfId="1556" xr:uid="{00000000-0005-0000-0000-000012060000}"/>
    <cellStyle name="Normal 3 18 22" xfId="1557" xr:uid="{00000000-0005-0000-0000-000013060000}"/>
    <cellStyle name="Normal 3 18 23" xfId="1558" xr:uid="{00000000-0005-0000-0000-000014060000}"/>
    <cellStyle name="Normal 3 18 3" xfId="1559" xr:uid="{00000000-0005-0000-0000-000015060000}"/>
    <cellStyle name="Normal 3 18 4" xfId="1560" xr:uid="{00000000-0005-0000-0000-000016060000}"/>
    <cellStyle name="Normal 3 18 5" xfId="1561" xr:uid="{00000000-0005-0000-0000-000017060000}"/>
    <cellStyle name="Normal 3 18 6" xfId="1562" xr:uid="{00000000-0005-0000-0000-000018060000}"/>
    <cellStyle name="Normal 3 18 7" xfId="1563" xr:uid="{00000000-0005-0000-0000-000019060000}"/>
    <cellStyle name="Normal 3 18 8" xfId="1564" xr:uid="{00000000-0005-0000-0000-00001A060000}"/>
    <cellStyle name="Normal 3 18 9" xfId="1565" xr:uid="{00000000-0005-0000-0000-00001B060000}"/>
    <cellStyle name="Normal 3 19" xfId="1566" xr:uid="{00000000-0005-0000-0000-00001C060000}"/>
    <cellStyle name="Normal 3 19 10" xfId="1567" xr:uid="{00000000-0005-0000-0000-00001D060000}"/>
    <cellStyle name="Normal 3 19 11" xfId="1568" xr:uid="{00000000-0005-0000-0000-00001E060000}"/>
    <cellStyle name="Normal 3 19 12" xfId="1569" xr:uid="{00000000-0005-0000-0000-00001F060000}"/>
    <cellStyle name="Normal 3 19 13" xfId="1570" xr:uid="{00000000-0005-0000-0000-000020060000}"/>
    <cellStyle name="Normal 3 19 14" xfId="1571" xr:uid="{00000000-0005-0000-0000-000021060000}"/>
    <cellStyle name="Normal 3 19 15" xfId="1572" xr:uid="{00000000-0005-0000-0000-000022060000}"/>
    <cellStyle name="Normal 3 19 16" xfId="1573" xr:uid="{00000000-0005-0000-0000-000023060000}"/>
    <cellStyle name="Normal 3 19 17" xfId="1574" xr:uid="{00000000-0005-0000-0000-000024060000}"/>
    <cellStyle name="Normal 3 19 18" xfId="1575" xr:uid="{00000000-0005-0000-0000-000025060000}"/>
    <cellStyle name="Normal 3 19 19" xfId="1576" xr:uid="{00000000-0005-0000-0000-000026060000}"/>
    <cellStyle name="Normal 3 19 2" xfId="1577" xr:uid="{00000000-0005-0000-0000-000027060000}"/>
    <cellStyle name="Normal 3 19 20" xfId="1578" xr:uid="{00000000-0005-0000-0000-000028060000}"/>
    <cellStyle name="Normal 3 19 21" xfId="1579" xr:uid="{00000000-0005-0000-0000-000029060000}"/>
    <cellStyle name="Normal 3 19 22" xfId="1580" xr:uid="{00000000-0005-0000-0000-00002A060000}"/>
    <cellStyle name="Normal 3 19 23" xfId="1581" xr:uid="{00000000-0005-0000-0000-00002B060000}"/>
    <cellStyle name="Normal 3 19 3" xfId="1582" xr:uid="{00000000-0005-0000-0000-00002C060000}"/>
    <cellStyle name="Normal 3 19 4" xfId="1583" xr:uid="{00000000-0005-0000-0000-00002D060000}"/>
    <cellStyle name="Normal 3 19 5" xfId="1584" xr:uid="{00000000-0005-0000-0000-00002E060000}"/>
    <cellStyle name="Normal 3 19 6" xfId="1585" xr:uid="{00000000-0005-0000-0000-00002F060000}"/>
    <cellStyle name="Normal 3 19 7" xfId="1586" xr:uid="{00000000-0005-0000-0000-000030060000}"/>
    <cellStyle name="Normal 3 19 8" xfId="1587" xr:uid="{00000000-0005-0000-0000-000031060000}"/>
    <cellStyle name="Normal 3 19 9" xfId="1588" xr:uid="{00000000-0005-0000-0000-000032060000}"/>
    <cellStyle name="Normal 3 2" xfId="1589" xr:uid="{00000000-0005-0000-0000-000033060000}"/>
    <cellStyle name="Normal 3 2 10" xfId="1590" xr:uid="{00000000-0005-0000-0000-000034060000}"/>
    <cellStyle name="Normal 3 2 11" xfId="1591" xr:uid="{00000000-0005-0000-0000-000035060000}"/>
    <cellStyle name="Normal 3 2 12" xfId="1592" xr:uid="{00000000-0005-0000-0000-000036060000}"/>
    <cellStyle name="Normal 3 2 13" xfId="1593" xr:uid="{00000000-0005-0000-0000-000037060000}"/>
    <cellStyle name="Normal 3 2 14" xfId="1594" xr:uid="{00000000-0005-0000-0000-000038060000}"/>
    <cellStyle name="Normal 3 2 15" xfId="1595" xr:uid="{00000000-0005-0000-0000-000039060000}"/>
    <cellStyle name="Normal 3 2 16" xfId="1596" xr:uid="{00000000-0005-0000-0000-00003A060000}"/>
    <cellStyle name="Normal 3 2 17" xfId="1597" xr:uid="{00000000-0005-0000-0000-00003B060000}"/>
    <cellStyle name="Normal 3 2 18" xfId="1598" xr:uid="{00000000-0005-0000-0000-00003C060000}"/>
    <cellStyle name="Normal 3 2 19" xfId="1599" xr:uid="{00000000-0005-0000-0000-00003D060000}"/>
    <cellStyle name="Normal 3 2 2" xfId="1600" xr:uid="{00000000-0005-0000-0000-00003E060000}"/>
    <cellStyle name="Normal 3 2 2 10" xfId="1601" xr:uid="{00000000-0005-0000-0000-00003F060000}"/>
    <cellStyle name="Normal 3 2 2 11" xfId="1602" xr:uid="{00000000-0005-0000-0000-000040060000}"/>
    <cellStyle name="Normal 3 2 2 12" xfId="1603" xr:uid="{00000000-0005-0000-0000-000041060000}"/>
    <cellStyle name="Normal 3 2 2 13" xfId="1604" xr:uid="{00000000-0005-0000-0000-000042060000}"/>
    <cellStyle name="Normal 3 2 2 14" xfId="1605" xr:uid="{00000000-0005-0000-0000-000043060000}"/>
    <cellStyle name="Normal 3 2 2 15" xfId="1606" xr:uid="{00000000-0005-0000-0000-000044060000}"/>
    <cellStyle name="Normal 3 2 2 16" xfId="1607" xr:uid="{00000000-0005-0000-0000-000045060000}"/>
    <cellStyle name="Normal 3 2 2 17" xfId="1608" xr:uid="{00000000-0005-0000-0000-000046060000}"/>
    <cellStyle name="Normal 3 2 2 18" xfId="1609" xr:uid="{00000000-0005-0000-0000-000047060000}"/>
    <cellStyle name="Normal 3 2 2 19" xfId="1610" xr:uid="{00000000-0005-0000-0000-000048060000}"/>
    <cellStyle name="Normal 3 2 2 2" xfId="1611" xr:uid="{00000000-0005-0000-0000-000049060000}"/>
    <cellStyle name="Normal 3 2 2 20" xfId="1612" xr:uid="{00000000-0005-0000-0000-00004A060000}"/>
    <cellStyle name="Normal 3 2 2 21" xfId="1613" xr:uid="{00000000-0005-0000-0000-00004B060000}"/>
    <cellStyle name="Normal 3 2 2 22" xfId="1614" xr:uid="{00000000-0005-0000-0000-00004C060000}"/>
    <cellStyle name="Normal 3 2 2 23" xfId="1615" xr:uid="{00000000-0005-0000-0000-00004D060000}"/>
    <cellStyle name="Normal 3 2 2 24" xfId="1616" xr:uid="{00000000-0005-0000-0000-00004E060000}"/>
    <cellStyle name="Normal 3 2 2 25" xfId="1617" xr:uid="{00000000-0005-0000-0000-00004F060000}"/>
    <cellStyle name="Normal 3 2 2 26" xfId="1618" xr:uid="{00000000-0005-0000-0000-000050060000}"/>
    <cellStyle name="Normal 3 2 2 27" xfId="1619" xr:uid="{00000000-0005-0000-0000-000051060000}"/>
    <cellStyle name="Normal 3 2 2 28" xfId="1620" xr:uid="{00000000-0005-0000-0000-000052060000}"/>
    <cellStyle name="Normal 3 2 2 29" xfId="1621" xr:uid="{00000000-0005-0000-0000-000053060000}"/>
    <cellStyle name="Normal 3 2 2 3" xfId="1622" xr:uid="{00000000-0005-0000-0000-000054060000}"/>
    <cellStyle name="Normal 3 2 2 30" xfId="1623" xr:uid="{00000000-0005-0000-0000-000055060000}"/>
    <cellStyle name="Normal 3 2 2 31" xfId="1624" xr:uid="{00000000-0005-0000-0000-000056060000}"/>
    <cellStyle name="Normal 3 2 2 32" xfId="1625" xr:uid="{00000000-0005-0000-0000-000057060000}"/>
    <cellStyle name="Normal 3 2 2 33" xfId="1626" xr:uid="{00000000-0005-0000-0000-000058060000}"/>
    <cellStyle name="Normal 3 2 2 4" xfId="1627" xr:uid="{00000000-0005-0000-0000-000059060000}"/>
    <cellStyle name="Normal 3 2 2 5" xfId="1628" xr:uid="{00000000-0005-0000-0000-00005A060000}"/>
    <cellStyle name="Normal 3 2 2 6" xfId="1629" xr:uid="{00000000-0005-0000-0000-00005B060000}"/>
    <cellStyle name="Normal 3 2 2 7" xfId="1630" xr:uid="{00000000-0005-0000-0000-00005C060000}"/>
    <cellStyle name="Normal 3 2 2 8" xfId="1631" xr:uid="{00000000-0005-0000-0000-00005D060000}"/>
    <cellStyle name="Normal 3 2 2 9" xfId="1632" xr:uid="{00000000-0005-0000-0000-00005E060000}"/>
    <cellStyle name="Normal 3 2 20" xfId="1633" xr:uid="{00000000-0005-0000-0000-00005F060000}"/>
    <cellStyle name="Normal 3 2 21" xfId="1634" xr:uid="{00000000-0005-0000-0000-000060060000}"/>
    <cellStyle name="Normal 3 2 22" xfId="1635" xr:uid="{00000000-0005-0000-0000-000061060000}"/>
    <cellStyle name="Normal 3 2 23" xfId="1636" xr:uid="{00000000-0005-0000-0000-000062060000}"/>
    <cellStyle name="Normal 3 2 24" xfId="1637" xr:uid="{00000000-0005-0000-0000-000063060000}"/>
    <cellStyle name="Normal 3 2 25" xfId="1638" xr:uid="{00000000-0005-0000-0000-000064060000}"/>
    <cellStyle name="Normal 3 2 26" xfId="1639" xr:uid="{00000000-0005-0000-0000-000065060000}"/>
    <cellStyle name="Normal 3 2 27" xfId="1640" xr:uid="{00000000-0005-0000-0000-000066060000}"/>
    <cellStyle name="Normal 3 2 28" xfId="1641" xr:uid="{00000000-0005-0000-0000-000067060000}"/>
    <cellStyle name="Normal 3 2 29" xfId="1642" xr:uid="{00000000-0005-0000-0000-000068060000}"/>
    <cellStyle name="Normal 3 2 3" xfId="1643" xr:uid="{00000000-0005-0000-0000-000069060000}"/>
    <cellStyle name="Normal 3 2 30" xfId="1644" xr:uid="{00000000-0005-0000-0000-00006A060000}"/>
    <cellStyle name="Normal 3 2 31" xfId="1645" xr:uid="{00000000-0005-0000-0000-00006B060000}"/>
    <cellStyle name="Normal 3 2 32" xfId="1646" xr:uid="{00000000-0005-0000-0000-00006C060000}"/>
    <cellStyle name="Normal 3 2 33" xfId="1647" xr:uid="{00000000-0005-0000-0000-00006D060000}"/>
    <cellStyle name="Normal 3 2 34" xfId="1648" xr:uid="{00000000-0005-0000-0000-00006E060000}"/>
    <cellStyle name="Normal 3 2 35" xfId="1649" xr:uid="{00000000-0005-0000-0000-00006F060000}"/>
    <cellStyle name="Normal 3 2 36" xfId="1650" xr:uid="{00000000-0005-0000-0000-000070060000}"/>
    <cellStyle name="Normal 3 2 37" xfId="1651" xr:uid="{00000000-0005-0000-0000-000071060000}"/>
    <cellStyle name="Normal 3 2 38" xfId="1652" xr:uid="{00000000-0005-0000-0000-000072060000}"/>
    <cellStyle name="Normal 3 2 39" xfId="1653" xr:uid="{00000000-0005-0000-0000-000073060000}"/>
    <cellStyle name="Normal 3 2 4" xfId="1654" xr:uid="{00000000-0005-0000-0000-000074060000}"/>
    <cellStyle name="Normal 3 2 40" xfId="1655" xr:uid="{00000000-0005-0000-0000-000075060000}"/>
    <cellStyle name="Normal 3 2 41" xfId="1656" xr:uid="{00000000-0005-0000-0000-000076060000}"/>
    <cellStyle name="Normal 3 2 42" xfId="1657" xr:uid="{00000000-0005-0000-0000-000077060000}"/>
    <cellStyle name="Normal 3 2 43" xfId="1658" xr:uid="{00000000-0005-0000-0000-000078060000}"/>
    <cellStyle name="Normal 3 2 44" xfId="1659" xr:uid="{00000000-0005-0000-0000-000079060000}"/>
    <cellStyle name="Normal 3 2 45" xfId="1660" xr:uid="{00000000-0005-0000-0000-00007A060000}"/>
    <cellStyle name="Normal 3 2 46" xfId="1661" xr:uid="{00000000-0005-0000-0000-00007B060000}"/>
    <cellStyle name="Normal 3 2 47" xfId="1662" xr:uid="{00000000-0005-0000-0000-00007C060000}"/>
    <cellStyle name="Normal 3 2 48" xfId="1663" xr:uid="{00000000-0005-0000-0000-00007D060000}"/>
    <cellStyle name="Normal 3 2 49" xfId="1664" xr:uid="{00000000-0005-0000-0000-00007E060000}"/>
    <cellStyle name="Normal 3 2 5" xfId="1665" xr:uid="{00000000-0005-0000-0000-00007F060000}"/>
    <cellStyle name="Normal 3 2 50" xfId="1666" xr:uid="{00000000-0005-0000-0000-000080060000}"/>
    <cellStyle name="Normal 3 2 51" xfId="1667" xr:uid="{00000000-0005-0000-0000-000081060000}"/>
    <cellStyle name="Normal 3 2 52" xfId="1668" xr:uid="{00000000-0005-0000-0000-000082060000}"/>
    <cellStyle name="Normal 3 2 53" xfId="1669" xr:uid="{00000000-0005-0000-0000-000083060000}"/>
    <cellStyle name="Normal 3 2 54" xfId="1670" xr:uid="{00000000-0005-0000-0000-000084060000}"/>
    <cellStyle name="Normal 3 2 55" xfId="1671" xr:uid="{00000000-0005-0000-0000-000085060000}"/>
    <cellStyle name="Normal 3 2 56" xfId="1672" xr:uid="{00000000-0005-0000-0000-000086060000}"/>
    <cellStyle name="Normal 3 2 6" xfId="1673" xr:uid="{00000000-0005-0000-0000-000087060000}"/>
    <cellStyle name="Normal 3 2 7" xfId="1674" xr:uid="{00000000-0005-0000-0000-000088060000}"/>
    <cellStyle name="Normal 3 2 8" xfId="1675" xr:uid="{00000000-0005-0000-0000-000089060000}"/>
    <cellStyle name="Normal 3 2 9" xfId="1676" xr:uid="{00000000-0005-0000-0000-00008A060000}"/>
    <cellStyle name="Normal 3 20" xfId="1677" xr:uid="{00000000-0005-0000-0000-00008B060000}"/>
    <cellStyle name="Normal 3 20 10" xfId="1678" xr:uid="{00000000-0005-0000-0000-00008C060000}"/>
    <cellStyle name="Normal 3 20 11" xfId="1679" xr:uid="{00000000-0005-0000-0000-00008D060000}"/>
    <cellStyle name="Normal 3 20 12" xfId="1680" xr:uid="{00000000-0005-0000-0000-00008E060000}"/>
    <cellStyle name="Normal 3 20 13" xfId="1681" xr:uid="{00000000-0005-0000-0000-00008F060000}"/>
    <cellStyle name="Normal 3 20 14" xfId="1682" xr:uid="{00000000-0005-0000-0000-000090060000}"/>
    <cellStyle name="Normal 3 20 15" xfId="1683" xr:uid="{00000000-0005-0000-0000-000091060000}"/>
    <cellStyle name="Normal 3 20 16" xfId="1684" xr:uid="{00000000-0005-0000-0000-000092060000}"/>
    <cellStyle name="Normal 3 20 17" xfId="1685" xr:uid="{00000000-0005-0000-0000-000093060000}"/>
    <cellStyle name="Normal 3 20 18" xfId="1686" xr:uid="{00000000-0005-0000-0000-000094060000}"/>
    <cellStyle name="Normal 3 20 19" xfId="1687" xr:uid="{00000000-0005-0000-0000-000095060000}"/>
    <cellStyle name="Normal 3 20 2" xfId="1688" xr:uid="{00000000-0005-0000-0000-000096060000}"/>
    <cellStyle name="Normal 3 20 20" xfId="1689" xr:uid="{00000000-0005-0000-0000-000097060000}"/>
    <cellStyle name="Normal 3 20 21" xfId="1690" xr:uid="{00000000-0005-0000-0000-000098060000}"/>
    <cellStyle name="Normal 3 20 22" xfId="1691" xr:uid="{00000000-0005-0000-0000-000099060000}"/>
    <cellStyle name="Normal 3 20 23" xfId="1692" xr:uid="{00000000-0005-0000-0000-00009A060000}"/>
    <cellStyle name="Normal 3 20 3" xfId="1693" xr:uid="{00000000-0005-0000-0000-00009B060000}"/>
    <cellStyle name="Normal 3 20 4" xfId="1694" xr:uid="{00000000-0005-0000-0000-00009C060000}"/>
    <cellStyle name="Normal 3 20 5" xfId="1695" xr:uid="{00000000-0005-0000-0000-00009D060000}"/>
    <cellStyle name="Normal 3 20 6" xfId="1696" xr:uid="{00000000-0005-0000-0000-00009E060000}"/>
    <cellStyle name="Normal 3 20 7" xfId="1697" xr:uid="{00000000-0005-0000-0000-00009F060000}"/>
    <cellStyle name="Normal 3 20 8" xfId="1698" xr:uid="{00000000-0005-0000-0000-0000A0060000}"/>
    <cellStyle name="Normal 3 20 9" xfId="1699" xr:uid="{00000000-0005-0000-0000-0000A1060000}"/>
    <cellStyle name="Normal 3 21" xfId="1700" xr:uid="{00000000-0005-0000-0000-0000A2060000}"/>
    <cellStyle name="Normal 3 21 10" xfId="1701" xr:uid="{00000000-0005-0000-0000-0000A3060000}"/>
    <cellStyle name="Normal 3 21 11" xfId="1702" xr:uid="{00000000-0005-0000-0000-0000A4060000}"/>
    <cellStyle name="Normal 3 21 12" xfId="1703" xr:uid="{00000000-0005-0000-0000-0000A5060000}"/>
    <cellStyle name="Normal 3 21 13" xfId="1704" xr:uid="{00000000-0005-0000-0000-0000A6060000}"/>
    <cellStyle name="Normal 3 21 14" xfId="1705" xr:uid="{00000000-0005-0000-0000-0000A7060000}"/>
    <cellStyle name="Normal 3 21 15" xfId="1706" xr:uid="{00000000-0005-0000-0000-0000A8060000}"/>
    <cellStyle name="Normal 3 21 16" xfId="1707" xr:uid="{00000000-0005-0000-0000-0000A9060000}"/>
    <cellStyle name="Normal 3 21 17" xfId="1708" xr:uid="{00000000-0005-0000-0000-0000AA060000}"/>
    <cellStyle name="Normal 3 21 18" xfId="1709" xr:uid="{00000000-0005-0000-0000-0000AB060000}"/>
    <cellStyle name="Normal 3 21 19" xfId="1710" xr:uid="{00000000-0005-0000-0000-0000AC060000}"/>
    <cellStyle name="Normal 3 21 2" xfId="1711" xr:uid="{00000000-0005-0000-0000-0000AD060000}"/>
    <cellStyle name="Normal 3 21 20" xfId="1712" xr:uid="{00000000-0005-0000-0000-0000AE060000}"/>
    <cellStyle name="Normal 3 21 21" xfId="1713" xr:uid="{00000000-0005-0000-0000-0000AF060000}"/>
    <cellStyle name="Normal 3 21 22" xfId="1714" xr:uid="{00000000-0005-0000-0000-0000B0060000}"/>
    <cellStyle name="Normal 3 21 23" xfId="1715" xr:uid="{00000000-0005-0000-0000-0000B1060000}"/>
    <cellStyle name="Normal 3 21 3" xfId="1716" xr:uid="{00000000-0005-0000-0000-0000B2060000}"/>
    <cellStyle name="Normal 3 21 4" xfId="1717" xr:uid="{00000000-0005-0000-0000-0000B3060000}"/>
    <cellStyle name="Normal 3 21 5" xfId="1718" xr:uid="{00000000-0005-0000-0000-0000B4060000}"/>
    <cellStyle name="Normal 3 21 6" xfId="1719" xr:uid="{00000000-0005-0000-0000-0000B5060000}"/>
    <cellStyle name="Normal 3 21 7" xfId="1720" xr:uid="{00000000-0005-0000-0000-0000B6060000}"/>
    <cellStyle name="Normal 3 21 8" xfId="1721" xr:uid="{00000000-0005-0000-0000-0000B7060000}"/>
    <cellStyle name="Normal 3 21 9" xfId="1722" xr:uid="{00000000-0005-0000-0000-0000B8060000}"/>
    <cellStyle name="Normal 3 22" xfId="1723" xr:uid="{00000000-0005-0000-0000-0000B9060000}"/>
    <cellStyle name="Normal 3 22 10" xfId="1724" xr:uid="{00000000-0005-0000-0000-0000BA060000}"/>
    <cellStyle name="Normal 3 22 11" xfId="1725" xr:uid="{00000000-0005-0000-0000-0000BB060000}"/>
    <cellStyle name="Normal 3 22 12" xfId="1726" xr:uid="{00000000-0005-0000-0000-0000BC060000}"/>
    <cellStyle name="Normal 3 22 13" xfId="1727" xr:uid="{00000000-0005-0000-0000-0000BD060000}"/>
    <cellStyle name="Normal 3 22 14" xfId="1728" xr:uid="{00000000-0005-0000-0000-0000BE060000}"/>
    <cellStyle name="Normal 3 22 15" xfId="1729" xr:uid="{00000000-0005-0000-0000-0000BF060000}"/>
    <cellStyle name="Normal 3 22 16" xfId="1730" xr:uid="{00000000-0005-0000-0000-0000C0060000}"/>
    <cellStyle name="Normal 3 22 17" xfId="1731" xr:uid="{00000000-0005-0000-0000-0000C1060000}"/>
    <cellStyle name="Normal 3 22 18" xfId="1732" xr:uid="{00000000-0005-0000-0000-0000C2060000}"/>
    <cellStyle name="Normal 3 22 19" xfId="1733" xr:uid="{00000000-0005-0000-0000-0000C3060000}"/>
    <cellStyle name="Normal 3 22 2" xfId="1734" xr:uid="{00000000-0005-0000-0000-0000C4060000}"/>
    <cellStyle name="Normal 3 22 20" xfId="1735" xr:uid="{00000000-0005-0000-0000-0000C5060000}"/>
    <cellStyle name="Normal 3 22 21" xfId="1736" xr:uid="{00000000-0005-0000-0000-0000C6060000}"/>
    <cellStyle name="Normal 3 22 22" xfId="1737" xr:uid="{00000000-0005-0000-0000-0000C7060000}"/>
    <cellStyle name="Normal 3 22 23" xfId="1738" xr:uid="{00000000-0005-0000-0000-0000C8060000}"/>
    <cellStyle name="Normal 3 22 3" xfId="1739" xr:uid="{00000000-0005-0000-0000-0000C9060000}"/>
    <cellStyle name="Normal 3 22 4" xfId="1740" xr:uid="{00000000-0005-0000-0000-0000CA060000}"/>
    <cellStyle name="Normal 3 22 5" xfId="1741" xr:uid="{00000000-0005-0000-0000-0000CB060000}"/>
    <cellStyle name="Normal 3 22 6" xfId="1742" xr:uid="{00000000-0005-0000-0000-0000CC060000}"/>
    <cellStyle name="Normal 3 22 7" xfId="1743" xr:uid="{00000000-0005-0000-0000-0000CD060000}"/>
    <cellStyle name="Normal 3 22 8" xfId="1744" xr:uid="{00000000-0005-0000-0000-0000CE060000}"/>
    <cellStyle name="Normal 3 22 9" xfId="1745" xr:uid="{00000000-0005-0000-0000-0000CF060000}"/>
    <cellStyle name="Normal 3 23" xfId="1746" xr:uid="{00000000-0005-0000-0000-0000D0060000}"/>
    <cellStyle name="Normal 3 23 10" xfId="1747" xr:uid="{00000000-0005-0000-0000-0000D1060000}"/>
    <cellStyle name="Normal 3 23 11" xfId="1748" xr:uid="{00000000-0005-0000-0000-0000D2060000}"/>
    <cellStyle name="Normal 3 23 12" xfId="1749" xr:uid="{00000000-0005-0000-0000-0000D3060000}"/>
    <cellStyle name="Normal 3 23 13" xfId="1750" xr:uid="{00000000-0005-0000-0000-0000D4060000}"/>
    <cellStyle name="Normal 3 23 14" xfId="1751" xr:uid="{00000000-0005-0000-0000-0000D5060000}"/>
    <cellStyle name="Normal 3 23 15" xfId="1752" xr:uid="{00000000-0005-0000-0000-0000D6060000}"/>
    <cellStyle name="Normal 3 23 16" xfId="1753" xr:uid="{00000000-0005-0000-0000-0000D7060000}"/>
    <cellStyle name="Normal 3 23 17" xfId="1754" xr:uid="{00000000-0005-0000-0000-0000D8060000}"/>
    <cellStyle name="Normal 3 23 18" xfId="1755" xr:uid="{00000000-0005-0000-0000-0000D9060000}"/>
    <cellStyle name="Normal 3 23 19" xfId="1756" xr:uid="{00000000-0005-0000-0000-0000DA060000}"/>
    <cellStyle name="Normal 3 23 2" xfId="1757" xr:uid="{00000000-0005-0000-0000-0000DB060000}"/>
    <cellStyle name="Normal 3 23 20" xfId="1758" xr:uid="{00000000-0005-0000-0000-0000DC060000}"/>
    <cellStyle name="Normal 3 23 21" xfId="1759" xr:uid="{00000000-0005-0000-0000-0000DD060000}"/>
    <cellStyle name="Normal 3 23 22" xfId="1760" xr:uid="{00000000-0005-0000-0000-0000DE060000}"/>
    <cellStyle name="Normal 3 23 23" xfId="1761" xr:uid="{00000000-0005-0000-0000-0000DF060000}"/>
    <cellStyle name="Normal 3 23 3" xfId="1762" xr:uid="{00000000-0005-0000-0000-0000E0060000}"/>
    <cellStyle name="Normal 3 23 4" xfId="1763" xr:uid="{00000000-0005-0000-0000-0000E1060000}"/>
    <cellStyle name="Normal 3 23 5" xfId="1764" xr:uid="{00000000-0005-0000-0000-0000E2060000}"/>
    <cellStyle name="Normal 3 23 6" xfId="1765" xr:uid="{00000000-0005-0000-0000-0000E3060000}"/>
    <cellStyle name="Normal 3 23 7" xfId="1766" xr:uid="{00000000-0005-0000-0000-0000E4060000}"/>
    <cellStyle name="Normal 3 23 8" xfId="1767" xr:uid="{00000000-0005-0000-0000-0000E5060000}"/>
    <cellStyle name="Normal 3 23 9" xfId="1768" xr:uid="{00000000-0005-0000-0000-0000E6060000}"/>
    <cellStyle name="Normal 3 24" xfId="1769" xr:uid="{00000000-0005-0000-0000-0000E7060000}"/>
    <cellStyle name="Normal 3 24 10" xfId="1770" xr:uid="{00000000-0005-0000-0000-0000E8060000}"/>
    <cellStyle name="Normal 3 24 11" xfId="1771" xr:uid="{00000000-0005-0000-0000-0000E9060000}"/>
    <cellStyle name="Normal 3 24 12" xfId="1772" xr:uid="{00000000-0005-0000-0000-0000EA060000}"/>
    <cellStyle name="Normal 3 24 13" xfId="1773" xr:uid="{00000000-0005-0000-0000-0000EB060000}"/>
    <cellStyle name="Normal 3 24 14" xfId="1774" xr:uid="{00000000-0005-0000-0000-0000EC060000}"/>
    <cellStyle name="Normal 3 24 15" xfId="1775" xr:uid="{00000000-0005-0000-0000-0000ED060000}"/>
    <cellStyle name="Normal 3 24 16" xfId="1776" xr:uid="{00000000-0005-0000-0000-0000EE060000}"/>
    <cellStyle name="Normal 3 24 17" xfId="1777" xr:uid="{00000000-0005-0000-0000-0000EF060000}"/>
    <cellStyle name="Normal 3 24 18" xfId="1778" xr:uid="{00000000-0005-0000-0000-0000F0060000}"/>
    <cellStyle name="Normal 3 24 19" xfId="1779" xr:uid="{00000000-0005-0000-0000-0000F1060000}"/>
    <cellStyle name="Normal 3 24 2" xfId="1780" xr:uid="{00000000-0005-0000-0000-0000F2060000}"/>
    <cellStyle name="Normal 3 24 20" xfId="1781" xr:uid="{00000000-0005-0000-0000-0000F3060000}"/>
    <cellStyle name="Normal 3 24 21" xfId="1782" xr:uid="{00000000-0005-0000-0000-0000F4060000}"/>
    <cellStyle name="Normal 3 24 22" xfId="1783" xr:uid="{00000000-0005-0000-0000-0000F5060000}"/>
    <cellStyle name="Normal 3 24 23" xfId="1784" xr:uid="{00000000-0005-0000-0000-0000F6060000}"/>
    <cellStyle name="Normal 3 24 3" xfId="1785" xr:uid="{00000000-0005-0000-0000-0000F7060000}"/>
    <cellStyle name="Normal 3 24 4" xfId="1786" xr:uid="{00000000-0005-0000-0000-0000F8060000}"/>
    <cellStyle name="Normal 3 24 5" xfId="1787" xr:uid="{00000000-0005-0000-0000-0000F9060000}"/>
    <cellStyle name="Normal 3 24 6" xfId="1788" xr:uid="{00000000-0005-0000-0000-0000FA060000}"/>
    <cellStyle name="Normal 3 24 7" xfId="1789" xr:uid="{00000000-0005-0000-0000-0000FB060000}"/>
    <cellStyle name="Normal 3 24 8" xfId="1790" xr:uid="{00000000-0005-0000-0000-0000FC060000}"/>
    <cellStyle name="Normal 3 24 9" xfId="1791" xr:uid="{00000000-0005-0000-0000-0000FD060000}"/>
    <cellStyle name="Normal 3 25" xfId="1792" xr:uid="{00000000-0005-0000-0000-0000FE060000}"/>
    <cellStyle name="Normal 3 25 10" xfId="1793" xr:uid="{00000000-0005-0000-0000-0000FF060000}"/>
    <cellStyle name="Normal 3 25 11" xfId="1794" xr:uid="{00000000-0005-0000-0000-000000070000}"/>
    <cellStyle name="Normal 3 25 12" xfId="1795" xr:uid="{00000000-0005-0000-0000-000001070000}"/>
    <cellStyle name="Normal 3 25 13" xfId="1796" xr:uid="{00000000-0005-0000-0000-000002070000}"/>
    <cellStyle name="Normal 3 25 14" xfId="1797" xr:uid="{00000000-0005-0000-0000-000003070000}"/>
    <cellStyle name="Normal 3 25 15" xfId="1798" xr:uid="{00000000-0005-0000-0000-000004070000}"/>
    <cellStyle name="Normal 3 25 16" xfId="1799" xr:uid="{00000000-0005-0000-0000-000005070000}"/>
    <cellStyle name="Normal 3 25 17" xfId="1800" xr:uid="{00000000-0005-0000-0000-000006070000}"/>
    <cellStyle name="Normal 3 25 18" xfId="1801" xr:uid="{00000000-0005-0000-0000-000007070000}"/>
    <cellStyle name="Normal 3 25 19" xfId="1802" xr:uid="{00000000-0005-0000-0000-000008070000}"/>
    <cellStyle name="Normal 3 25 2" xfId="1803" xr:uid="{00000000-0005-0000-0000-000009070000}"/>
    <cellStyle name="Normal 3 25 20" xfId="1804" xr:uid="{00000000-0005-0000-0000-00000A070000}"/>
    <cellStyle name="Normal 3 25 21" xfId="1805" xr:uid="{00000000-0005-0000-0000-00000B070000}"/>
    <cellStyle name="Normal 3 25 22" xfId="1806" xr:uid="{00000000-0005-0000-0000-00000C070000}"/>
    <cellStyle name="Normal 3 25 23" xfId="1807" xr:uid="{00000000-0005-0000-0000-00000D070000}"/>
    <cellStyle name="Normal 3 25 3" xfId="1808" xr:uid="{00000000-0005-0000-0000-00000E070000}"/>
    <cellStyle name="Normal 3 25 4" xfId="1809" xr:uid="{00000000-0005-0000-0000-00000F070000}"/>
    <cellStyle name="Normal 3 25 5" xfId="1810" xr:uid="{00000000-0005-0000-0000-000010070000}"/>
    <cellStyle name="Normal 3 25 6" xfId="1811" xr:uid="{00000000-0005-0000-0000-000011070000}"/>
    <cellStyle name="Normal 3 25 7" xfId="1812" xr:uid="{00000000-0005-0000-0000-000012070000}"/>
    <cellStyle name="Normal 3 25 8" xfId="1813" xr:uid="{00000000-0005-0000-0000-000013070000}"/>
    <cellStyle name="Normal 3 25 9" xfId="1814" xr:uid="{00000000-0005-0000-0000-000014070000}"/>
    <cellStyle name="Normal 3 26" xfId="1815" xr:uid="{00000000-0005-0000-0000-000015070000}"/>
    <cellStyle name="Normal 3 26 10" xfId="1816" xr:uid="{00000000-0005-0000-0000-000016070000}"/>
    <cellStyle name="Normal 3 26 11" xfId="1817" xr:uid="{00000000-0005-0000-0000-000017070000}"/>
    <cellStyle name="Normal 3 26 12" xfId="1818" xr:uid="{00000000-0005-0000-0000-000018070000}"/>
    <cellStyle name="Normal 3 26 13" xfId="1819" xr:uid="{00000000-0005-0000-0000-000019070000}"/>
    <cellStyle name="Normal 3 26 14" xfId="1820" xr:uid="{00000000-0005-0000-0000-00001A070000}"/>
    <cellStyle name="Normal 3 26 15" xfId="1821" xr:uid="{00000000-0005-0000-0000-00001B070000}"/>
    <cellStyle name="Normal 3 26 16" xfId="1822" xr:uid="{00000000-0005-0000-0000-00001C070000}"/>
    <cellStyle name="Normal 3 26 17" xfId="1823" xr:uid="{00000000-0005-0000-0000-00001D070000}"/>
    <cellStyle name="Normal 3 26 18" xfId="1824" xr:uid="{00000000-0005-0000-0000-00001E070000}"/>
    <cellStyle name="Normal 3 26 19" xfId="1825" xr:uid="{00000000-0005-0000-0000-00001F070000}"/>
    <cellStyle name="Normal 3 26 2" xfId="1826" xr:uid="{00000000-0005-0000-0000-000020070000}"/>
    <cellStyle name="Normal 3 26 20" xfId="1827" xr:uid="{00000000-0005-0000-0000-000021070000}"/>
    <cellStyle name="Normal 3 26 21" xfId="1828" xr:uid="{00000000-0005-0000-0000-000022070000}"/>
    <cellStyle name="Normal 3 26 22" xfId="1829" xr:uid="{00000000-0005-0000-0000-000023070000}"/>
    <cellStyle name="Normal 3 26 23" xfId="1830" xr:uid="{00000000-0005-0000-0000-000024070000}"/>
    <cellStyle name="Normal 3 26 3" xfId="1831" xr:uid="{00000000-0005-0000-0000-000025070000}"/>
    <cellStyle name="Normal 3 26 4" xfId="1832" xr:uid="{00000000-0005-0000-0000-000026070000}"/>
    <cellStyle name="Normal 3 26 5" xfId="1833" xr:uid="{00000000-0005-0000-0000-000027070000}"/>
    <cellStyle name="Normal 3 26 6" xfId="1834" xr:uid="{00000000-0005-0000-0000-000028070000}"/>
    <cellStyle name="Normal 3 26 7" xfId="1835" xr:uid="{00000000-0005-0000-0000-000029070000}"/>
    <cellStyle name="Normal 3 26 8" xfId="1836" xr:uid="{00000000-0005-0000-0000-00002A070000}"/>
    <cellStyle name="Normal 3 26 9" xfId="1837" xr:uid="{00000000-0005-0000-0000-00002B070000}"/>
    <cellStyle name="Normal 3 27" xfId="1838" xr:uid="{00000000-0005-0000-0000-00002C070000}"/>
    <cellStyle name="Normal 3 27 10" xfId="1839" xr:uid="{00000000-0005-0000-0000-00002D070000}"/>
    <cellStyle name="Normal 3 27 11" xfId="1840" xr:uid="{00000000-0005-0000-0000-00002E070000}"/>
    <cellStyle name="Normal 3 27 12" xfId="1841" xr:uid="{00000000-0005-0000-0000-00002F070000}"/>
    <cellStyle name="Normal 3 27 13" xfId="1842" xr:uid="{00000000-0005-0000-0000-000030070000}"/>
    <cellStyle name="Normal 3 27 14" xfId="1843" xr:uid="{00000000-0005-0000-0000-000031070000}"/>
    <cellStyle name="Normal 3 27 15" xfId="1844" xr:uid="{00000000-0005-0000-0000-000032070000}"/>
    <cellStyle name="Normal 3 27 16" xfId="1845" xr:uid="{00000000-0005-0000-0000-000033070000}"/>
    <cellStyle name="Normal 3 27 17" xfId="1846" xr:uid="{00000000-0005-0000-0000-000034070000}"/>
    <cellStyle name="Normal 3 27 18" xfId="1847" xr:uid="{00000000-0005-0000-0000-000035070000}"/>
    <cellStyle name="Normal 3 27 19" xfId="1848" xr:uid="{00000000-0005-0000-0000-000036070000}"/>
    <cellStyle name="Normal 3 27 2" xfId="1849" xr:uid="{00000000-0005-0000-0000-000037070000}"/>
    <cellStyle name="Normal 3 27 20" xfId="1850" xr:uid="{00000000-0005-0000-0000-000038070000}"/>
    <cellStyle name="Normal 3 27 21" xfId="1851" xr:uid="{00000000-0005-0000-0000-000039070000}"/>
    <cellStyle name="Normal 3 27 22" xfId="1852" xr:uid="{00000000-0005-0000-0000-00003A070000}"/>
    <cellStyle name="Normal 3 27 23" xfId="1853" xr:uid="{00000000-0005-0000-0000-00003B070000}"/>
    <cellStyle name="Normal 3 27 3" xfId="1854" xr:uid="{00000000-0005-0000-0000-00003C070000}"/>
    <cellStyle name="Normal 3 27 4" xfId="1855" xr:uid="{00000000-0005-0000-0000-00003D070000}"/>
    <cellStyle name="Normal 3 27 5" xfId="1856" xr:uid="{00000000-0005-0000-0000-00003E070000}"/>
    <cellStyle name="Normal 3 27 6" xfId="1857" xr:uid="{00000000-0005-0000-0000-00003F070000}"/>
    <cellStyle name="Normal 3 27 7" xfId="1858" xr:uid="{00000000-0005-0000-0000-000040070000}"/>
    <cellStyle name="Normal 3 27 8" xfId="1859" xr:uid="{00000000-0005-0000-0000-000041070000}"/>
    <cellStyle name="Normal 3 27 9" xfId="1860" xr:uid="{00000000-0005-0000-0000-000042070000}"/>
    <cellStyle name="Normal 3 28" xfId="1861" xr:uid="{00000000-0005-0000-0000-000043070000}"/>
    <cellStyle name="Normal 3 28 10" xfId="1862" xr:uid="{00000000-0005-0000-0000-000044070000}"/>
    <cellStyle name="Normal 3 28 11" xfId="1863" xr:uid="{00000000-0005-0000-0000-000045070000}"/>
    <cellStyle name="Normal 3 28 12" xfId="1864" xr:uid="{00000000-0005-0000-0000-000046070000}"/>
    <cellStyle name="Normal 3 28 13" xfId="1865" xr:uid="{00000000-0005-0000-0000-000047070000}"/>
    <cellStyle name="Normal 3 28 14" xfId="1866" xr:uid="{00000000-0005-0000-0000-000048070000}"/>
    <cellStyle name="Normal 3 28 15" xfId="1867" xr:uid="{00000000-0005-0000-0000-000049070000}"/>
    <cellStyle name="Normal 3 28 16" xfId="1868" xr:uid="{00000000-0005-0000-0000-00004A070000}"/>
    <cellStyle name="Normal 3 28 17" xfId="1869" xr:uid="{00000000-0005-0000-0000-00004B070000}"/>
    <cellStyle name="Normal 3 28 18" xfId="1870" xr:uid="{00000000-0005-0000-0000-00004C070000}"/>
    <cellStyle name="Normal 3 28 19" xfId="1871" xr:uid="{00000000-0005-0000-0000-00004D070000}"/>
    <cellStyle name="Normal 3 28 2" xfId="1872" xr:uid="{00000000-0005-0000-0000-00004E070000}"/>
    <cellStyle name="Normal 3 28 20" xfId="1873" xr:uid="{00000000-0005-0000-0000-00004F070000}"/>
    <cellStyle name="Normal 3 28 21" xfId="1874" xr:uid="{00000000-0005-0000-0000-000050070000}"/>
    <cellStyle name="Normal 3 28 22" xfId="1875" xr:uid="{00000000-0005-0000-0000-000051070000}"/>
    <cellStyle name="Normal 3 28 23" xfId="1876" xr:uid="{00000000-0005-0000-0000-000052070000}"/>
    <cellStyle name="Normal 3 28 3" xfId="1877" xr:uid="{00000000-0005-0000-0000-000053070000}"/>
    <cellStyle name="Normal 3 28 4" xfId="1878" xr:uid="{00000000-0005-0000-0000-000054070000}"/>
    <cellStyle name="Normal 3 28 5" xfId="1879" xr:uid="{00000000-0005-0000-0000-000055070000}"/>
    <cellStyle name="Normal 3 28 6" xfId="1880" xr:uid="{00000000-0005-0000-0000-000056070000}"/>
    <cellStyle name="Normal 3 28 7" xfId="1881" xr:uid="{00000000-0005-0000-0000-000057070000}"/>
    <cellStyle name="Normal 3 28 8" xfId="1882" xr:uid="{00000000-0005-0000-0000-000058070000}"/>
    <cellStyle name="Normal 3 28 9" xfId="1883" xr:uid="{00000000-0005-0000-0000-000059070000}"/>
    <cellStyle name="Normal 3 29" xfId="1884" xr:uid="{00000000-0005-0000-0000-00005A070000}"/>
    <cellStyle name="Normal 3 29 10" xfId="1885" xr:uid="{00000000-0005-0000-0000-00005B070000}"/>
    <cellStyle name="Normal 3 29 11" xfId="1886" xr:uid="{00000000-0005-0000-0000-00005C070000}"/>
    <cellStyle name="Normal 3 29 12" xfId="1887" xr:uid="{00000000-0005-0000-0000-00005D070000}"/>
    <cellStyle name="Normal 3 29 13" xfId="1888" xr:uid="{00000000-0005-0000-0000-00005E070000}"/>
    <cellStyle name="Normal 3 29 14" xfId="1889" xr:uid="{00000000-0005-0000-0000-00005F070000}"/>
    <cellStyle name="Normal 3 29 15" xfId="1890" xr:uid="{00000000-0005-0000-0000-000060070000}"/>
    <cellStyle name="Normal 3 29 16" xfId="1891" xr:uid="{00000000-0005-0000-0000-000061070000}"/>
    <cellStyle name="Normal 3 29 17" xfId="1892" xr:uid="{00000000-0005-0000-0000-000062070000}"/>
    <cellStyle name="Normal 3 29 18" xfId="1893" xr:uid="{00000000-0005-0000-0000-000063070000}"/>
    <cellStyle name="Normal 3 29 19" xfId="1894" xr:uid="{00000000-0005-0000-0000-000064070000}"/>
    <cellStyle name="Normal 3 29 2" xfId="1895" xr:uid="{00000000-0005-0000-0000-000065070000}"/>
    <cellStyle name="Normal 3 29 20" xfId="1896" xr:uid="{00000000-0005-0000-0000-000066070000}"/>
    <cellStyle name="Normal 3 29 21" xfId="1897" xr:uid="{00000000-0005-0000-0000-000067070000}"/>
    <cellStyle name="Normal 3 29 22" xfId="1898" xr:uid="{00000000-0005-0000-0000-000068070000}"/>
    <cellStyle name="Normal 3 29 23" xfId="1899" xr:uid="{00000000-0005-0000-0000-000069070000}"/>
    <cellStyle name="Normal 3 29 3" xfId="1900" xr:uid="{00000000-0005-0000-0000-00006A070000}"/>
    <cellStyle name="Normal 3 29 4" xfId="1901" xr:uid="{00000000-0005-0000-0000-00006B070000}"/>
    <cellStyle name="Normal 3 29 5" xfId="1902" xr:uid="{00000000-0005-0000-0000-00006C070000}"/>
    <cellStyle name="Normal 3 29 6" xfId="1903" xr:uid="{00000000-0005-0000-0000-00006D070000}"/>
    <cellStyle name="Normal 3 29 7" xfId="1904" xr:uid="{00000000-0005-0000-0000-00006E070000}"/>
    <cellStyle name="Normal 3 29 8" xfId="1905" xr:uid="{00000000-0005-0000-0000-00006F070000}"/>
    <cellStyle name="Normal 3 29 9" xfId="1906" xr:uid="{00000000-0005-0000-0000-000070070000}"/>
    <cellStyle name="Normal 3 3" xfId="1907" xr:uid="{00000000-0005-0000-0000-000071070000}"/>
    <cellStyle name="Normal 3 3 10" xfId="1908" xr:uid="{00000000-0005-0000-0000-000072070000}"/>
    <cellStyle name="Normal 3 3 11" xfId="1909" xr:uid="{00000000-0005-0000-0000-000073070000}"/>
    <cellStyle name="Normal 3 3 12" xfId="1910" xr:uid="{00000000-0005-0000-0000-000074070000}"/>
    <cellStyle name="Normal 3 3 13" xfId="1911" xr:uid="{00000000-0005-0000-0000-000075070000}"/>
    <cellStyle name="Normal 3 3 14" xfId="1912" xr:uid="{00000000-0005-0000-0000-000076070000}"/>
    <cellStyle name="Normal 3 3 15" xfId="1913" xr:uid="{00000000-0005-0000-0000-000077070000}"/>
    <cellStyle name="Normal 3 3 16" xfId="1914" xr:uid="{00000000-0005-0000-0000-000078070000}"/>
    <cellStyle name="Normal 3 3 17" xfId="1915" xr:uid="{00000000-0005-0000-0000-000079070000}"/>
    <cellStyle name="Normal 3 3 18" xfId="1916" xr:uid="{00000000-0005-0000-0000-00007A070000}"/>
    <cellStyle name="Normal 3 3 19" xfId="1917" xr:uid="{00000000-0005-0000-0000-00007B070000}"/>
    <cellStyle name="Normal 3 3 2" xfId="1918" xr:uid="{00000000-0005-0000-0000-00007C070000}"/>
    <cellStyle name="Normal 3 3 20" xfId="1919" xr:uid="{00000000-0005-0000-0000-00007D070000}"/>
    <cellStyle name="Normal 3 3 21" xfId="1920" xr:uid="{00000000-0005-0000-0000-00007E070000}"/>
    <cellStyle name="Normal 3 3 22" xfId="1921" xr:uid="{00000000-0005-0000-0000-00007F070000}"/>
    <cellStyle name="Normal 3 3 23" xfId="1922" xr:uid="{00000000-0005-0000-0000-000080070000}"/>
    <cellStyle name="Normal 3 3 3" xfId="1923" xr:uid="{00000000-0005-0000-0000-000081070000}"/>
    <cellStyle name="Normal 3 3 4" xfId="1924" xr:uid="{00000000-0005-0000-0000-000082070000}"/>
    <cellStyle name="Normal 3 3 5" xfId="1925" xr:uid="{00000000-0005-0000-0000-000083070000}"/>
    <cellStyle name="Normal 3 3 6" xfId="1926" xr:uid="{00000000-0005-0000-0000-000084070000}"/>
    <cellStyle name="Normal 3 3 7" xfId="1927" xr:uid="{00000000-0005-0000-0000-000085070000}"/>
    <cellStyle name="Normal 3 3 8" xfId="1928" xr:uid="{00000000-0005-0000-0000-000086070000}"/>
    <cellStyle name="Normal 3 3 9" xfId="1929" xr:uid="{00000000-0005-0000-0000-000087070000}"/>
    <cellStyle name="Normal 3 30" xfId="1930" xr:uid="{00000000-0005-0000-0000-000088070000}"/>
    <cellStyle name="Normal 3 30 10" xfId="1931" xr:uid="{00000000-0005-0000-0000-000089070000}"/>
    <cellStyle name="Normal 3 30 11" xfId="1932" xr:uid="{00000000-0005-0000-0000-00008A070000}"/>
    <cellStyle name="Normal 3 30 12" xfId="1933" xr:uid="{00000000-0005-0000-0000-00008B070000}"/>
    <cellStyle name="Normal 3 30 13" xfId="1934" xr:uid="{00000000-0005-0000-0000-00008C070000}"/>
    <cellStyle name="Normal 3 30 14" xfId="1935" xr:uid="{00000000-0005-0000-0000-00008D070000}"/>
    <cellStyle name="Normal 3 30 15" xfId="1936" xr:uid="{00000000-0005-0000-0000-00008E070000}"/>
    <cellStyle name="Normal 3 30 16" xfId="1937" xr:uid="{00000000-0005-0000-0000-00008F070000}"/>
    <cellStyle name="Normal 3 30 17" xfId="1938" xr:uid="{00000000-0005-0000-0000-000090070000}"/>
    <cellStyle name="Normal 3 30 18" xfId="1939" xr:uid="{00000000-0005-0000-0000-000091070000}"/>
    <cellStyle name="Normal 3 30 19" xfId="1940" xr:uid="{00000000-0005-0000-0000-000092070000}"/>
    <cellStyle name="Normal 3 30 2" xfId="1941" xr:uid="{00000000-0005-0000-0000-000093070000}"/>
    <cellStyle name="Normal 3 30 20" xfId="1942" xr:uid="{00000000-0005-0000-0000-000094070000}"/>
    <cellStyle name="Normal 3 30 21" xfId="1943" xr:uid="{00000000-0005-0000-0000-000095070000}"/>
    <cellStyle name="Normal 3 30 22" xfId="1944" xr:uid="{00000000-0005-0000-0000-000096070000}"/>
    <cellStyle name="Normal 3 30 23" xfId="1945" xr:uid="{00000000-0005-0000-0000-000097070000}"/>
    <cellStyle name="Normal 3 30 3" xfId="1946" xr:uid="{00000000-0005-0000-0000-000098070000}"/>
    <cellStyle name="Normal 3 30 4" xfId="1947" xr:uid="{00000000-0005-0000-0000-000099070000}"/>
    <cellStyle name="Normal 3 30 5" xfId="1948" xr:uid="{00000000-0005-0000-0000-00009A070000}"/>
    <cellStyle name="Normal 3 30 6" xfId="1949" xr:uid="{00000000-0005-0000-0000-00009B070000}"/>
    <cellStyle name="Normal 3 30 7" xfId="1950" xr:uid="{00000000-0005-0000-0000-00009C070000}"/>
    <cellStyle name="Normal 3 30 8" xfId="1951" xr:uid="{00000000-0005-0000-0000-00009D070000}"/>
    <cellStyle name="Normal 3 30 9" xfId="1952" xr:uid="{00000000-0005-0000-0000-00009E070000}"/>
    <cellStyle name="Normal 3 31" xfId="1953" xr:uid="{00000000-0005-0000-0000-00009F070000}"/>
    <cellStyle name="Normal 3 31 10" xfId="1954" xr:uid="{00000000-0005-0000-0000-0000A0070000}"/>
    <cellStyle name="Normal 3 31 11" xfId="1955" xr:uid="{00000000-0005-0000-0000-0000A1070000}"/>
    <cellStyle name="Normal 3 31 12" xfId="1956" xr:uid="{00000000-0005-0000-0000-0000A2070000}"/>
    <cellStyle name="Normal 3 31 13" xfId="1957" xr:uid="{00000000-0005-0000-0000-0000A3070000}"/>
    <cellStyle name="Normal 3 31 14" xfId="1958" xr:uid="{00000000-0005-0000-0000-0000A4070000}"/>
    <cellStyle name="Normal 3 31 15" xfId="1959" xr:uid="{00000000-0005-0000-0000-0000A5070000}"/>
    <cellStyle name="Normal 3 31 16" xfId="1960" xr:uid="{00000000-0005-0000-0000-0000A6070000}"/>
    <cellStyle name="Normal 3 31 17" xfId="1961" xr:uid="{00000000-0005-0000-0000-0000A7070000}"/>
    <cellStyle name="Normal 3 31 18" xfId="1962" xr:uid="{00000000-0005-0000-0000-0000A8070000}"/>
    <cellStyle name="Normal 3 31 19" xfId="1963" xr:uid="{00000000-0005-0000-0000-0000A9070000}"/>
    <cellStyle name="Normal 3 31 2" xfId="1964" xr:uid="{00000000-0005-0000-0000-0000AA070000}"/>
    <cellStyle name="Normal 3 31 20" xfId="1965" xr:uid="{00000000-0005-0000-0000-0000AB070000}"/>
    <cellStyle name="Normal 3 31 21" xfId="1966" xr:uid="{00000000-0005-0000-0000-0000AC070000}"/>
    <cellStyle name="Normal 3 31 22" xfId="1967" xr:uid="{00000000-0005-0000-0000-0000AD070000}"/>
    <cellStyle name="Normal 3 31 23" xfId="1968" xr:uid="{00000000-0005-0000-0000-0000AE070000}"/>
    <cellStyle name="Normal 3 31 3" xfId="1969" xr:uid="{00000000-0005-0000-0000-0000AF070000}"/>
    <cellStyle name="Normal 3 31 4" xfId="1970" xr:uid="{00000000-0005-0000-0000-0000B0070000}"/>
    <cellStyle name="Normal 3 31 5" xfId="1971" xr:uid="{00000000-0005-0000-0000-0000B1070000}"/>
    <cellStyle name="Normal 3 31 6" xfId="1972" xr:uid="{00000000-0005-0000-0000-0000B2070000}"/>
    <cellStyle name="Normal 3 31 7" xfId="1973" xr:uid="{00000000-0005-0000-0000-0000B3070000}"/>
    <cellStyle name="Normal 3 31 8" xfId="1974" xr:uid="{00000000-0005-0000-0000-0000B4070000}"/>
    <cellStyle name="Normal 3 31 9" xfId="1975" xr:uid="{00000000-0005-0000-0000-0000B5070000}"/>
    <cellStyle name="Normal 3 32" xfId="1976" xr:uid="{00000000-0005-0000-0000-0000B6070000}"/>
    <cellStyle name="Normal 3 32 10" xfId="1977" xr:uid="{00000000-0005-0000-0000-0000B7070000}"/>
    <cellStyle name="Normal 3 32 11" xfId="1978" xr:uid="{00000000-0005-0000-0000-0000B8070000}"/>
    <cellStyle name="Normal 3 32 12" xfId="1979" xr:uid="{00000000-0005-0000-0000-0000B9070000}"/>
    <cellStyle name="Normal 3 32 13" xfId="1980" xr:uid="{00000000-0005-0000-0000-0000BA070000}"/>
    <cellStyle name="Normal 3 32 14" xfId="1981" xr:uid="{00000000-0005-0000-0000-0000BB070000}"/>
    <cellStyle name="Normal 3 32 15" xfId="1982" xr:uid="{00000000-0005-0000-0000-0000BC070000}"/>
    <cellStyle name="Normal 3 32 16" xfId="1983" xr:uid="{00000000-0005-0000-0000-0000BD070000}"/>
    <cellStyle name="Normal 3 32 17" xfId="1984" xr:uid="{00000000-0005-0000-0000-0000BE070000}"/>
    <cellStyle name="Normal 3 32 18" xfId="1985" xr:uid="{00000000-0005-0000-0000-0000BF070000}"/>
    <cellStyle name="Normal 3 32 19" xfId="1986" xr:uid="{00000000-0005-0000-0000-0000C0070000}"/>
    <cellStyle name="Normal 3 32 2" xfId="1987" xr:uid="{00000000-0005-0000-0000-0000C1070000}"/>
    <cellStyle name="Normal 3 32 20" xfId="1988" xr:uid="{00000000-0005-0000-0000-0000C2070000}"/>
    <cellStyle name="Normal 3 32 21" xfId="1989" xr:uid="{00000000-0005-0000-0000-0000C3070000}"/>
    <cellStyle name="Normal 3 32 22" xfId="1990" xr:uid="{00000000-0005-0000-0000-0000C4070000}"/>
    <cellStyle name="Normal 3 32 23" xfId="1991" xr:uid="{00000000-0005-0000-0000-0000C5070000}"/>
    <cellStyle name="Normal 3 32 3" xfId="1992" xr:uid="{00000000-0005-0000-0000-0000C6070000}"/>
    <cellStyle name="Normal 3 32 4" xfId="1993" xr:uid="{00000000-0005-0000-0000-0000C7070000}"/>
    <cellStyle name="Normal 3 32 5" xfId="1994" xr:uid="{00000000-0005-0000-0000-0000C8070000}"/>
    <cellStyle name="Normal 3 32 6" xfId="1995" xr:uid="{00000000-0005-0000-0000-0000C9070000}"/>
    <cellStyle name="Normal 3 32 7" xfId="1996" xr:uid="{00000000-0005-0000-0000-0000CA070000}"/>
    <cellStyle name="Normal 3 32 8" xfId="1997" xr:uid="{00000000-0005-0000-0000-0000CB070000}"/>
    <cellStyle name="Normal 3 32 9" xfId="1998" xr:uid="{00000000-0005-0000-0000-0000CC070000}"/>
    <cellStyle name="Normal 3 33" xfId="1999" xr:uid="{00000000-0005-0000-0000-0000CD070000}"/>
    <cellStyle name="Normal 3 33 10" xfId="2000" xr:uid="{00000000-0005-0000-0000-0000CE070000}"/>
    <cellStyle name="Normal 3 33 11" xfId="2001" xr:uid="{00000000-0005-0000-0000-0000CF070000}"/>
    <cellStyle name="Normal 3 33 12" xfId="2002" xr:uid="{00000000-0005-0000-0000-0000D0070000}"/>
    <cellStyle name="Normal 3 33 13" xfId="2003" xr:uid="{00000000-0005-0000-0000-0000D1070000}"/>
    <cellStyle name="Normal 3 33 14" xfId="2004" xr:uid="{00000000-0005-0000-0000-0000D2070000}"/>
    <cellStyle name="Normal 3 33 15" xfId="2005" xr:uid="{00000000-0005-0000-0000-0000D3070000}"/>
    <cellStyle name="Normal 3 33 16" xfId="2006" xr:uid="{00000000-0005-0000-0000-0000D4070000}"/>
    <cellStyle name="Normal 3 33 17" xfId="2007" xr:uid="{00000000-0005-0000-0000-0000D5070000}"/>
    <cellStyle name="Normal 3 33 18" xfId="2008" xr:uid="{00000000-0005-0000-0000-0000D6070000}"/>
    <cellStyle name="Normal 3 33 19" xfId="2009" xr:uid="{00000000-0005-0000-0000-0000D7070000}"/>
    <cellStyle name="Normal 3 33 2" xfId="2010" xr:uid="{00000000-0005-0000-0000-0000D8070000}"/>
    <cellStyle name="Normal 3 33 20" xfId="2011" xr:uid="{00000000-0005-0000-0000-0000D9070000}"/>
    <cellStyle name="Normal 3 33 21" xfId="2012" xr:uid="{00000000-0005-0000-0000-0000DA070000}"/>
    <cellStyle name="Normal 3 33 22" xfId="2013" xr:uid="{00000000-0005-0000-0000-0000DB070000}"/>
    <cellStyle name="Normal 3 33 23" xfId="2014" xr:uid="{00000000-0005-0000-0000-0000DC070000}"/>
    <cellStyle name="Normal 3 33 3" xfId="2015" xr:uid="{00000000-0005-0000-0000-0000DD070000}"/>
    <cellStyle name="Normal 3 33 4" xfId="2016" xr:uid="{00000000-0005-0000-0000-0000DE070000}"/>
    <cellStyle name="Normal 3 33 5" xfId="2017" xr:uid="{00000000-0005-0000-0000-0000DF070000}"/>
    <cellStyle name="Normal 3 33 6" xfId="2018" xr:uid="{00000000-0005-0000-0000-0000E0070000}"/>
    <cellStyle name="Normal 3 33 7" xfId="2019" xr:uid="{00000000-0005-0000-0000-0000E1070000}"/>
    <cellStyle name="Normal 3 33 8" xfId="2020" xr:uid="{00000000-0005-0000-0000-0000E2070000}"/>
    <cellStyle name="Normal 3 33 9" xfId="2021" xr:uid="{00000000-0005-0000-0000-0000E3070000}"/>
    <cellStyle name="Normal 3 34" xfId="2022" xr:uid="{00000000-0005-0000-0000-0000E4070000}"/>
    <cellStyle name="Normal 3 35" xfId="2023" xr:uid="{00000000-0005-0000-0000-0000E5070000}"/>
    <cellStyle name="Normal 3 36" xfId="2024" xr:uid="{00000000-0005-0000-0000-0000E6070000}"/>
    <cellStyle name="Normal 3 37" xfId="2025" xr:uid="{00000000-0005-0000-0000-0000E7070000}"/>
    <cellStyle name="Normal 3 38" xfId="2026" xr:uid="{00000000-0005-0000-0000-0000E8070000}"/>
    <cellStyle name="Normal 3 39" xfId="2027" xr:uid="{00000000-0005-0000-0000-0000E9070000}"/>
    <cellStyle name="Normal 3 4" xfId="2028" xr:uid="{00000000-0005-0000-0000-0000EA070000}"/>
    <cellStyle name="Normal 3 4 10" xfId="2029" xr:uid="{00000000-0005-0000-0000-0000EB070000}"/>
    <cellStyle name="Normal 3 4 11" xfId="2030" xr:uid="{00000000-0005-0000-0000-0000EC070000}"/>
    <cellStyle name="Normal 3 4 12" xfId="2031" xr:uid="{00000000-0005-0000-0000-0000ED070000}"/>
    <cellStyle name="Normal 3 4 13" xfId="2032" xr:uid="{00000000-0005-0000-0000-0000EE070000}"/>
    <cellStyle name="Normal 3 4 14" xfId="2033" xr:uid="{00000000-0005-0000-0000-0000EF070000}"/>
    <cellStyle name="Normal 3 4 15" xfId="2034" xr:uid="{00000000-0005-0000-0000-0000F0070000}"/>
    <cellStyle name="Normal 3 4 16" xfId="2035" xr:uid="{00000000-0005-0000-0000-0000F1070000}"/>
    <cellStyle name="Normal 3 4 17" xfId="2036" xr:uid="{00000000-0005-0000-0000-0000F2070000}"/>
    <cellStyle name="Normal 3 4 18" xfId="2037" xr:uid="{00000000-0005-0000-0000-0000F3070000}"/>
    <cellStyle name="Normal 3 4 19" xfId="2038" xr:uid="{00000000-0005-0000-0000-0000F4070000}"/>
    <cellStyle name="Normal 3 4 2" xfId="2039" xr:uid="{00000000-0005-0000-0000-0000F5070000}"/>
    <cellStyle name="Normal 3 4 20" xfId="2040" xr:uid="{00000000-0005-0000-0000-0000F6070000}"/>
    <cellStyle name="Normal 3 4 21" xfId="2041" xr:uid="{00000000-0005-0000-0000-0000F7070000}"/>
    <cellStyle name="Normal 3 4 22" xfId="2042" xr:uid="{00000000-0005-0000-0000-0000F8070000}"/>
    <cellStyle name="Normal 3 4 23" xfId="2043" xr:uid="{00000000-0005-0000-0000-0000F9070000}"/>
    <cellStyle name="Normal 3 4 24" xfId="2044" xr:uid="{00000000-0005-0000-0000-0000FA070000}"/>
    <cellStyle name="Normal 3 4 3" xfId="2045" xr:uid="{00000000-0005-0000-0000-0000FB070000}"/>
    <cellStyle name="Normal 3 4 4" xfId="2046" xr:uid="{00000000-0005-0000-0000-0000FC070000}"/>
    <cellStyle name="Normal 3 4 5" xfId="2047" xr:uid="{00000000-0005-0000-0000-0000FD070000}"/>
    <cellStyle name="Normal 3 4 6" xfId="2048" xr:uid="{00000000-0005-0000-0000-0000FE070000}"/>
    <cellStyle name="Normal 3 4 7" xfId="2049" xr:uid="{00000000-0005-0000-0000-0000FF070000}"/>
    <cellStyle name="Normal 3 4 8" xfId="2050" xr:uid="{00000000-0005-0000-0000-000000080000}"/>
    <cellStyle name="Normal 3 4 9" xfId="2051" xr:uid="{00000000-0005-0000-0000-000001080000}"/>
    <cellStyle name="Normal 3 40" xfId="2052" xr:uid="{00000000-0005-0000-0000-000002080000}"/>
    <cellStyle name="Normal 3 41" xfId="2053" xr:uid="{00000000-0005-0000-0000-000003080000}"/>
    <cellStyle name="Normal 3 42" xfId="2054" xr:uid="{00000000-0005-0000-0000-000004080000}"/>
    <cellStyle name="Normal 3 43" xfId="2055" xr:uid="{00000000-0005-0000-0000-000005080000}"/>
    <cellStyle name="Normal 3 44" xfId="2056" xr:uid="{00000000-0005-0000-0000-000006080000}"/>
    <cellStyle name="Normal 3 45" xfId="2057" xr:uid="{00000000-0005-0000-0000-000007080000}"/>
    <cellStyle name="Normal 3 46" xfId="2058" xr:uid="{00000000-0005-0000-0000-000008080000}"/>
    <cellStyle name="Normal 3 47" xfId="2059" xr:uid="{00000000-0005-0000-0000-000009080000}"/>
    <cellStyle name="Normal 3 48" xfId="2060" xr:uid="{00000000-0005-0000-0000-00000A080000}"/>
    <cellStyle name="Normal 3 49" xfId="2061" xr:uid="{00000000-0005-0000-0000-00000B080000}"/>
    <cellStyle name="Normal 3 5" xfId="2062" xr:uid="{00000000-0005-0000-0000-00000C080000}"/>
    <cellStyle name="Normal 3 5 10" xfId="2063" xr:uid="{00000000-0005-0000-0000-00000D080000}"/>
    <cellStyle name="Normal 3 5 11" xfId="2064" xr:uid="{00000000-0005-0000-0000-00000E080000}"/>
    <cellStyle name="Normal 3 5 12" xfId="2065" xr:uid="{00000000-0005-0000-0000-00000F080000}"/>
    <cellStyle name="Normal 3 5 13" xfId="2066" xr:uid="{00000000-0005-0000-0000-000010080000}"/>
    <cellStyle name="Normal 3 5 14" xfId="2067" xr:uid="{00000000-0005-0000-0000-000011080000}"/>
    <cellStyle name="Normal 3 5 15" xfId="2068" xr:uid="{00000000-0005-0000-0000-000012080000}"/>
    <cellStyle name="Normal 3 5 16" xfId="2069" xr:uid="{00000000-0005-0000-0000-000013080000}"/>
    <cellStyle name="Normal 3 5 17" xfId="2070" xr:uid="{00000000-0005-0000-0000-000014080000}"/>
    <cellStyle name="Normal 3 5 18" xfId="2071" xr:uid="{00000000-0005-0000-0000-000015080000}"/>
    <cellStyle name="Normal 3 5 19" xfId="2072" xr:uid="{00000000-0005-0000-0000-000016080000}"/>
    <cellStyle name="Normal 3 5 2" xfId="2073" xr:uid="{00000000-0005-0000-0000-000017080000}"/>
    <cellStyle name="Normal 3 5 20" xfId="2074" xr:uid="{00000000-0005-0000-0000-000018080000}"/>
    <cellStyle name="Normal 3 5 21" xfId="2075" xr:uid="{00000000-0005-0000-0000-000019080000}"/>
    <cellStyle name="Normal 3 5 22" xfId="2076" xr:uid="{00000000-0005-0000-0000-00001A080000}"/>
    <cellStyle name="Normal 3 5 23" xfId="2077" xr:uid="{00000000-0005-0000-0000-00001B080000}"/>
    <cellStyle name="Normal 3 5 24" xfId="2078" xr:uid="{00000000-0005-0000-0000-00001C080000}"/>
    <cellStyle name="Normal 3 5 3" xfId="2079" xr:uid="{00000000-0005-0000-0000-00001D080000}"/>
    <cellStyle name="Normal 3 5 4" xfId="2080" xr:uid="{00000000-0005-0000-0000-00001E080000}"/>
    <cellStyle name="Normal 3 5 5" xfId="2081" xr:uid="{00000000-0005-0000-0000-00001F080000}"/>
    <cellStyle name="Normal 3 5 6" xfId="2082" xr:uid="{00000000-0005-0000-0000-000020080000}"/>
    <cellStyle name="Normal 3 5 7" xfId="2083" xr:uid="{00000000-0005-0000-0000-000021080000}"/>
    <cellStyle name="Normal 3 5 8" xfId="2084" xr:uid="{00000000-0005-0000-0000-000022080000}"/>
    <cellStyle name="Normal 3 5 9" xfId="2085" xr:uid="{00000000-0005-0000-0000-000023080000}"/>
    <cellStyle name="Normal 3 50" xfId="2086" xr:uid="{00000000-0005-0000-0000-000024080000}"/>
    <cellStyle name="Normal 3 51" xfId="2087" xr:uid="{00000000-0005-0000-0000-000025080000}"/>
    <cellStyle name="Normal 3 52" xfId="2088" xr:uid="{00000000-0005-0000-0000-000026080000}"/>
    <cellStyle name="Normal 3 53" xfId="2089" xr:uid="{00000000-0005-0000-0000-000027080000}"/>
    <cellStyle name="Normal 3 54" xfId="2090" xr:uid="{00000000-0005-0000-0000-000028080000}"/>
    <cellStyle name="Normal 3 55" xfId="2091" xr:uid="{00000000-0005-0000-0000-000029080000}"/>
    <cellStyle name="Normal 3 56" xfId="2092" xr:uid="{00000000-0005-0000-0000-00002A080000}"/>
    <cellStyle name="Normal 3 57" xfId="2093" xr:uid="{00000000-0005-0000-0000-00002B080000}"/>
    <cellStyle name="Normal 3 58" xfId="2094" xr:uid="{00000000-0005-0000-0000-00002C080000}"/>
    <cellStyle name="Normal 3 59" xfId="2095" xr:uid="{00000000-0005-0000-0000-00002D080000}"/>
    <cellStyle name="Normal 3 6" xfId="2096" xr:uid="{00000000-0005-0000-0000-00002E080000}"/>
    <cellStyle name="Normal 3 6 10" xfId="2097" xr:uid="{00000000-0005-0000-0000-00002F080000}"/>
    <cellStyle name="Normal 3 6 11" xfId="2098" xr:uid="{00000000-0005-0000-0000-000030080000}"/>
    <cellStyle name="Normal 3 6 12" xfId="2099" xr:uid="{00000000-0005-0000-0000-000031080000}"/>
    <cellStyle name="Normal 3 6 13" xfId="2100" xr:uid="{00000000-0005-0000-0000-000032080000}"/>
    <cellStyle name="Normal 3 6 14" xfId="2101" xr:uid="{00000000-0005-0000-0000-000033080000}"/>
    <cellStyle name="Normal 3 6 15" xfId="2102" xr:uid="{00000000-0005-0000-0000-000034080000}"/>
    <cellStyle name="Normal 3 6 16" xfId="2103" xr:uid="{00000000-0005-0000-0000-000035080000}"/>
    <cellStyle name="Normal 3 6 17" xfId="2104" xr:uid="{00000000-0005-0000-0000-000036080000}"/>
    <cellStyle name="Normal 3 6 18" xfId="2105" xr:uid="{00000000-0005-0000-0000-000037080000}"/>
    <cellStyle name="Normal 3 6 19" xfId="2106" xr:uid="{00000000-0005-0000-0000-000038080000}"/>
    <cellStyle name="Normal 3 6 2" xfId="2107" xr:uid="{00000000-0005-0000-0000-000039080000}"/>
    <cellStyle name="Normal 3 6 20" xfId="2108" xr:uid="{00000000-0005-0000-0000-00003A080000}"/>
    <cellStyle name="Normal 3 6 21" xfId="2109" xr:uid="{00000000-0005-0000-0000-00003B080000}"/>
    <cellStyle name="Normal 3 6 22" xfId="2110" xr:uid="{00000000-0005-0000-0000-00003C080000}"/>
    <cellStyle name="Normal 3 6 23" xfId="2111" xr:uid="{00000000-0005-0000-0000-00003D080000}"/>
    <cellStyle name="Normal 3 6 24" xfId="2112" xr:uid="{00000000-0005-0000-0000-00003E080000}"/>
    <cellStyle name="Normal 3 6 3" xfId="2113" xr:uid="{00000000-0005-0000-0000-00003F080000}"/>
    <cellStyle name="Normal 3 6 4" xfId="2114" xr:uid="{00000000-0005-0000-0000-000040080000}"/>
    <cellStyle name="Normal 3 6 5" xfId="2115" xr:uid="{00000000-0005-0000-0000-000041080000}"/>
    <cellStyle name="Normal 3 6 6" xfId="2116" xr:uid="{00000000-0005-0000-0000-000042080000}"/>
    <cellStyle name="Normal 3 6 7" xfId="2117" xr:uid="{00000000-0005-0000-0000-000043080000}"/>
    <cellStyle name="Normal 3 6 8" xfId="2118" xr:uid="{00000000-0005-0000-0000-000044080000}"/>
    <cellStyle name="Normal 3 6 9" xfId="2119" xr:uid="{00000000-0005-0000-0000-000045080000}"/>
    <cellStyle name="Normal 3 60" xfId="2120" xr:uid="{00000000-0005-0000-0000-000046080000}"/>
    <cellStyle name="Normal 3 61" xfId="2121" xr:uid="{00000000-0005-0000-0000-000047080000}"/>
    <cellStyle name="Normal 3 62" xfId="2122" xr:uid="{00000000-0005-0000-0000-000048080000}"/>
    <cellStyle name="Normal 3 63" xfId="2123" xr:uid="{00000000-0005-0000-0000-000049080000}"/>
    <cellStyle name="Normal 3 64" xfId="2124" xr:uid="{00000000-0005-0000-0000-00004A080000}"/>
    <cellStyle name="Normal 3 65" xfId="2125" xr:uid="{00000000-0005-0000-0000-00004B080000}"/>
    <cellStyle name="Normal 3 66" xfId="2126" xr:uid="{00000000-0005-0000-0000-00004C080000}"/>
    <cellStyle name="Normal 3 67" xfId="2127" xr:uid="{00000000-0005-0000-0000-00004D080000}"/>
    <cellStyle name="Normal 3 68" xfId="2128" xr:uid="{00000000-0005-0000-0000-00004E080000}"/>
    <cellStyle name="Normal 3 7" xfId="2129" xr:uid="{00000000-0005-0000-0000-00004F080000}"/>
    <cellStyle name="Normal 3 7 10" xfId="2130" xr:uid="{00000000-0005-0000-0000-000050080000}"/>
    <cellStyle name="Normal 3 7 11" xfId="2131" xr:uid="{00000000-0005-0000-0000-000051080000}"/>
    <cellStyle name="Normal 3 7 12" xfId="2132" xr:uid="{00000000-0005-0000-0000-000052080000}"/>
    <cellStyle name="Normal 3 7 13" xfId="2133" xr:uid="{00000000-0005-0000-0000-000053080000}"/>
    <cellStyle name="Normal 3 7 14" xfId="2134" xr:uid="{00000000-0005-0000-0000-000054080000}"/>
    <cellStyle name="Normal 3 7 15" xfId="2135" xr:uid="{00000000-0005-0000-0000-000055080000}"/>
    <cellStyle name="Normal 3 7 16" xfId="2136" xr:uid="{00000000-0005-0000-0000-000056080000}"/>
    <cellStyle name="Normal 3 7 17" xfId="2137" xr:uid="{00000000-0005-0000-0000-000057080000}"/>
    <cellStyle name="Normal 3 7 18" xfId="2138" xr:uid="{00000000-0005-0000-0000-000058080000}"/>
    <cellStyle name="Normal 3 7 19" xfId="2139" xr:uid="{00000000-0005-0000-0000-000059080000}"/>
    <cellStyle name="Normal 3 7 2" xfId="2140" xr:uid="{00000000-0005-0000-0000-00005A080000}"/>
    <cellStyle name="Normal 3 7 20" xfId="2141" xr:uid="{00000000-0005-0000-0000-00005B080000}"/>
    <cellStyle name="Normal 3 7 21" xfId="2142" xr:uid="{00000000-0005-0000-0000-00005C080000}"/>
    <cellStyle name="Normal 3 7 22" xfId="2143" xr:uid="{00000000-0005-0000-0000-00005D080000}"/>
    <cellStyle name="Normal 3 7 23" xfId="2144" xr:uid="{00000000-0005-0000-0000-00005E080000}"/>
    <cellStyle name="Normal 3 7 24" xfId="2145" xr:uid="{00000000-0005-0000-0000-00005F080000}"/>
    <cellStyle name="Normal 3 7 3" xfId="2146" xr:uid="{00000000-0005-0000-0000-000060080000}"/>
    <cellStyle name="Normal 3 7 4" xfId="2147" xr:uid="{00000000-0005-0000-0000-000061080000}"/>
    <cellStyle name="Normal 3 7 5" xfId="2148" xr:uid="{00000000-0005-0000-0000-000062080000}"/>
    <cellStyle name="Normal 3 7 6" xfId="2149" xr:uid="{00000000-0005-0000-0000-000063080000}"/>
    <cellStyle name="Normal 3 7 7" xfId="2150" xr:uid="{00000000-0005-0000-0000-000064080000}"/>
    <cellStyle name="Normal 3 7 8" xfId="2151" xr:uid="{00000000-0005-0000-0000-000065080000}"/>
    <cellStyle name="Normal 3 7 9" xfId="2152" xr:uid="{00000000-0005-0000-0000-000066080000}"/>
    <cellStyle name="Normal 3 8" xfId="2153" xr:uid="{00000000-0005-0000-0000-000067080000}"/>
    <cellStyle name="Normal 3 8 10" xfId="2154" xr:uid="{00000000-0005-0000-0000-000068080000}"/>
    <cellStyle name="Normal 3 8 11" xfId="2155" xr:uid="{00000000-0005-0000-0000-000069080000}"/>
    <cellStyle name="Normal 3 8 12" xfId="2156" xr:uid="{00000000-0005-0000-0000-00006A080000}"/>
    <cellStyle name="Normal 3 8 13" xfId="2157" xr:uid="{00000000-0005-0000-0000-00006B080000}"/>
    <cellStyle name="Normal 3 8 14" xfId="2158" xr:uid="{00000000-0005-0000-0000-00006C080000}"/>
    <cellStyle name="Normal 3 8 15" xfId="2159" xr:uid="{00000000-0005-0000-0000-00006D080000}"/>
    <cellStyle name="Normal 3 8 16" xfId="2160" xr:uid="{00000000-0005-0000-0000-00006E080000}"/>
    <cellStyle name="Normal 3 8 17" xfId="2161" xr:uid="{00000000-0005-0000-0000-00006F080000}"/>
    <cellStyle name="Normal 3 8 18" xfId="2162" xr:uid="{00000000-0005-0000-0000-000070080000}"/>
    <cellStyle name="Normal 3 8 19" xfId="2163" xr:uid="{00000000-0005-0000-0000-000071080000}"/>
    <cellStyle name="Normal 3 8 2" xfId="2164" xr:uid="{00000000-0005-0000-0000-000072080000}"/>
    <cellStyle name="Normal 3 8 20" xfId="2165" xr:uid="{00000000-0005-0000-0000-000073080000}"/>
    <cellStyle name="Normal 3 8 21" xfId="2166" xr:uid="{00000000-0005-0000-0000-000074080000}"/>
    <cellStyle name="Normal 3 8 22" xfId="2167" xr:uid="{00000000-0005-0000-0000-000075080000}"/>
    <cellStyle name="Normal 3 8 23" xfId="2168" xr:uid="{00000000-0005-0000-0000-000076080000}"/>
    <cellStyle name="Normal 3 8 3" xfId="2169" xr:uid="{00000000-0005-0000-0000-000077080000}"/>
    <cellStyle name="Normal 3 8 4" xfId="2170" xr:uid="{00000000-0005-0000-0000-000078080000}"/>
    <cellStyle name="Normal 3 8 5" xfId="2171" xr:uid="{00000000-0005-0000-0000-000079080000}"/>
    <cellStyle name="Normal 3 8 6" xfId="2172" xr:uid="{00000000-0005-0000-0000-00007A080000}"/>
    <cellStyle name="Normal 3 8 7" xfId="2173" xr:uid="{00000000-0005-0000-0000-00007B080000}"/>
    <cellStyle name="Normal 3 8 8" xfId="2174" xr:uid="{00000000-0005-0000-0000-00007C080000}"/>
    <cellStyle name="Normal 3 8 9" xfId="2175" xr:uid="{00000000-0005-0000-0000-00007D080000}"/>
    <cellStyle name="Normal 3 9" xfId="2176" xr:uid="{00000000-0005-0000-0000-00007E080000}"/>
    <cellStyle name="Normal 3 9 10" xfId="2177" xr:uid="{00000000-0005-0000-0000-00007F080000}"/>
    <cellStyle name="Normal 3 9 11" xfId="2178" xr:uid="{00000000-0005-0000-0000-000080080000}"/>
    <cellStyle name="Normal 3 9 12" xfId="2179" xr:uid="{00000000-0005-0000-0000-000081080000}"/>
    <cellStyle name="Normal 3 9 13" xfId="2180" xr:uid="{00000000-0005-0000-0000-000082080000}"/>
    <cellStyle name="Normal 3 9 14" xfId="2181" xr:uid="{00000000-0005-0000-0000-000083080000}"/>
    <cellStyle name="Normal 3 9 15" xfId="2182" xr:uid="{00000000-0005-0000-0000-000084080000}"/>
    <cellStyle name="Normal 3 9 16" xfId="2183" xr:uid="{00000000-0005-0000-0000-000085080000}"/>
    <cellStyle name="Normal 3 9 17" xfId="2184" xr:uid="{00000000-0005-0000-0000-000086080000}"/>
    <cellStyle name="Normal 3 9 18" xfId="2185" xr:uid="{00000000-0005-0000-0000-000087080000}"/>
    <cellStyle name="Normal 3 9 19" xfId="2186" xr:uid="{00000000-0005-0000-0000-000088080000}"/>
    <cellStyle name="Normal 3 9 2" xfId="2187" xr:uid="{00000000-0005-0000-0000-000089080000}"/>
    <cellStyle name="Normal 3 9 20" xfId="2188" xr:uid="{00000000-0005-0000-0000-00008A080000}"/>
    <cellStyle name="Normal 3 9 21" xfId="2189" xr:uid="{00000000-0005-0000-0000-00008B080000}"/>
    <cellStyle name="Normal 3 9 22" xfId="2190" xr:uid="{00000000-0005-0000-0000-00008C080000}"/>
    <cellStyle name="Normal 3 9 23" xfId="2191" xr:uid="{00000000-0005-0000-0000-00008D080000}"/>
    <cellStyle name="Normal 3 9 3" xfId="2192" xr:uid="{00000000-0005-0000-0000-00008E080000}"/>
    <cellStyle name="Normal 3 9 4" xfId="2193" xr:uid="{00000000-0005-0000-0000-00008F080000}"/>
    <cellStyle name="Normal 3 9 5" xfId="2194" xr:uid="{00000000-0005-0000-0000-000090080000}"/>
    <cellStyle name="Normal 3 9 6" xfId="2195" xr:uid="{00000000-0005-0000-0000-000091080000}"/>
    <cellStyle name="Normal 3 9 7" xfId="2196" xr:uid="{00000000-0005-0000-0000-000092080000}"/>
    <cellStyle name="Normal 3 9 8" xfId="2197" xr:uid="{00000000-0005-0000-0000-000093080000}"/>
    <cellStyle name="Normal 3 9 9" xfId="2198" xr:uid="{00000000-0005-0000-0000-000094080000}"/>
    <cellStyle name="Normal 4" xfId="2199" xr:uid="{00000000-0005-0000-0000-000095080000}"/>
    <cellStyle name="Normal 4 2" xfId="2200" xr:uid="{00000000-0005-0000-0000-000096080000}"/>
    <cellStyle name="Normal 4 3" xfId="2201" xr:uid="{00000000-0005-0000-0000-000097080000}"/>
    <cellStyle name="Normal 4 4" xfId="2202" xr:uid="{00000000-0005-0000-0000-000098080000}"/>
    <cellStyle name="Normal 4 5" xfId="2203" xr:uid="{00000000-0005-0000-0000-000099080000}"/>
    <cellStyle name="Normal 4 6" xfId="2204" xr:uid="{00000000-0005-0000-0000-00009A080000}"/>
    <cellStyle name="Normal 4 7" xfId="2205" xr:uid="{00000000-0005-0000-0000-00009B080000}"/>
    <cellStyle name="Normal 4 8" xfId="2206" xr:uid="{00000000-0005-0000-0000-00009C080000}"/>
    <cellStyle name="Normal 4 9" xfId="2207" xr:uid="{00000000-0005-0000-0000-00009D080000}"/>
    <cellStyle name="Normal 5" xfId="2208" xr:uid="{00000000-0005-0000-0000-00009E080000}"/>
    <cellStyle name="Normal 5 10" xfId="2209" xr:uid="{00000000-0005-0000-0000-00009F080000}"/>
    <cellStyle name="Normal 5 11" xfId="2210" xr:uid="{00000000-0005-0000-0000-0000A0080000}"/>
    <cellStyle name="Normal 5 12" xfId="2211" xr:uid="{00000000-0005-0000-0000-0000A1080000}"/>
    <cellStyle name="Normal 5 13" xfId="2212" xr:uid="{00000000-0005-0000-0000-0000A2080000}"/>
    <cellStyle name="Normal 5 14" xfId="2213" xr:uid="{00000000-0005-0000-0000-0000A3080000}"/>
    <cellStyle name="Normal 5 15" xfId="2214" xr:uid="{00000000-0005-0000-0000-0000A4080000}"/>
    <cellStyle name="Normal 5 16" xfId="2215" xr:uid="{00000000-0005-0000-0000-0000A5080000}"/>
    <cellStyle name="Normal 5 17" xfId="2216" xr:uid="{00000000-0005-0000-0000-0000A6080000}"/>
    <cellStyle name="Normal 5 18" xfId="2217" xr:uid="{00000000-0005-0000-0000-0000A7080000}"/>
    <cellStyle name="Normal 5 19" xfId="2218" xr:uid="{00000000-0005-0000-0000-0000A8080000}"/>
    <cellStyle name="Normal 5 2" xfId="2219" xr:uid="{00000000-0005-0000-0000-0000A9080000}"/>
    <cellStyle name="Normal 5 2 10" xfId="2220" xr:uid="{00000000-0005-0000-0000-0000AA080000}"/>
    <cellStyle name="Normal 5 2 11" xfId="2221" xr:uid="{00000000-0005-0000-0000-0000AB080000}"/>
    <cellStyle name="Normal 5 2 12" xfId="2222" xr:uid="{00000000-0005-0000-0000-0000AC080000}"/>
    <cellStyle name="Normal 5 2 13" xfId="2223" xr:uid="{00000000-0005-0000-0000-0000AD080000}"/>
    <cellStyle name="Normal 5 2 14" xfId="2224" xr:uid="{00000000-0005-0000-0000-0000AE080000}"/>
    <cellStyle name="Normal 5 2 15" xfId="2225" xr:uid="{00000000-0005-0000-0000-0000AF080000}"/>
    <cellStyle name="Normal 5 2 16" xfId="2226" xr:uid="{00000000-0005-0000-0000-0000B0080000}"/>
    <cellStyle name="Normal 5 2 17" xfId="2227" xr:uid="{00000000-0005-0000-0000-0000B1080000}"/>
    <cellStyle name="Normal 5 2 18" xfId="2228" xr:uid="{00000000-0005-0000-0000-0000B2080000}"/>
    <cellStyle name="Normal 5 2 19" xfId="2229" xr:uid="{00000000-0005-0000-0000-0000B3080000}"/>
    <cellStyle name="Normal 5 2 2" xfId="2230" xr:uid="{00000000-0005-0000-0000-0000B4080000}"/>
    <cellStyle name="Normal 5 2 20" xfId="2231" xr:uid="{00000000-0005-0000-0000-0000B5080000}"/>
    <cellStyle name="Normal 5 2 21" xfId="2232" xr:uid="{00000000-0005-0000-0000-0000B6080000}"/>
    <cellStyle name="Normal 5 2 22" xfId="2233" xr:uid="{00000000-0005-0000-0000-0000B7080000}"/>
    <cellStyle name="Normal 5 2 23" xfId="2234" xr:uid="{00000000-0005-0000-0000-0000B8080000}"/>
    <cellStyle name="Normal 5 2 3" xfId="2235" xr:uid="{00000000-0005-0000-0000-0000B9080000}"/>
    <cellStyle name="Normal 5 2 4" xfId="2236" xr:uid="{00000000-0005-0000-0000-0000BA080000}"/>
    <cellStyle name="Normal 5 2 5" xfId="2237" xr:uid="{00000000-0005-0000-0000-0000BB080000}"/>
    <cellStyle name="Normal 5 2 6" xfId="2238" xr:uid="{00000000-0005-0000-0000-0000BC080000}"/>
    <cellStyle name="Normal 5 2 7" xfId="2239" xr:uid="{00000000-0005-0000-0000-0000BD080000}"/>
    <cellStyle name="Normal 5 2 8" xfId="2240" xr:uid="{00000000-0005-0000-0000-0000BE080000}"/>
    <cellStyle name="Normal 5 2 9" xfId="2241" xr:uid="{00000000-0005-0000-0000-0000BF080000}"/>
    <cellStyle name="Normal 5 20" xfId="2242" xr:uid="{00000000-0005-0000-0000-0000C0080000}"/>
    <cellStyle name="Normal 5 21" xfId="2243" xr:uid="{00000000-0005-0000-0000-0000C1080000}"/>
    <cellStyle name="Normal 5 22" xfId="2244" xr:uid="{00000000-0005-0000-0000-0000C2080000}"/>
    <cellStyle name="Normal 5 23" xfId="2245" xr:uid="{00000000-0005-0000-0000-0000C3080000}"/>
    <cellStyle name="Normal 5 24" xfId="2246" xr:uid="{00000000-0005-0000-0000-0000C4080000}"/>
    <cellStyle name="Normal 5 25" xfId="2247" xr:uid="{00000000-0005-0000-0000-0000C5080000}"/>
    <cellStyle name="Normal 5 25 2" xfId="2248" xr:uid="{00000000-0005-0000-0000-0000C6080000}"/>
    <cellStyle name="Normal 5 26" xfId="2249" xr:uid="{00000000-0005-0000-0000-0000C7080000}"/>
    <cellStyle name="Normal 5 27" xfId="2250" xr:uid="{00000000-0005-0000-0000-0000C8080000}"/>
    <cellStyle name="Normal 5 28" xfId="2251" xr:uid="{00000000-0005-0000-0000-0000C9080000}"/>
    <cellStyle name="Normal 5 3" xfId="2252" xr:uid="{00000000-0005-0000-0000-0000CA080000}"/>
    <cellStyle name="Normal 5 4" xfId="2253" xr:uid="{00000000-0005-0000-0000-0000CB080000}"/>
    <cellStyle name="Normal 5 5" xfId="2254" xr:uid="{00000000-0005-0000-0000-0000CC080000}"/>
    <cellStyle name="Normal 5 6" xfId="2255" xr:uid="{00000000-0005-0000-0000-0000CD080000}"/>
    <cellStyle name="Normal 5 7" xfId="2256" xr:uid="{00000000-0005-0000-0000-0000CE080000}"/>
    <cellStyle name="Normal 5 8" xfId="2257" xr:uid="{00000000-0005-0000-0000-0000CF080000}"/>
    <cellStyle name="Normal 5 9" xfId="2258" xr:uid="{00000000-0005-0000-0000-0000D0080000}"/>
    <cellStyle name="Normal 6" xfId="2259" xr:uid="{00000000-0005-0000-0000-0000D1080000}"/>
    <cellStyle name="Normal 6 2" xfId="2260" xr:uid="{00000000-0005-0000-0000-0000D2080000}"/>
    <cellStyle name="Normal 6 3" xfId="2261" xr:uid="{00000000-0005-0000-0000-0000D3080000}"/>
    <cellStyle name="Normal 6 38" xfId="2262" xr:uid="{00000000-0005-0000-0000-0000D4080000}"/>
    <cellStyle name="Normal 6 4" xfId="2263" xr:uid="{00000000-0005-0000-0000-0000D5080000}"/>
    <cellStyle name="Normal 6 5" xfId="2264" xr:uid="{00000000-0005-0000-0000-0000D6080000}"/>
    <cellStyle name="Normal 7" xfId="2265" xr:uid="{00000000-0005-0000-0000-0000D7080000}"/>
    <cellStyle name="Normal 7 10" xfId="2266" xr:uid="{00000000-0005-0000-0000-0000D8080000}"/>
    <cellStyle name="Normal 7 11" xfId="2267" xr:uid="{00000000-0005-0000-0000-0000D9080000}"/>
    <cellStyle name="Normal 7 12" xfId="2268" xr:uid="{00000000-0005-0000-0000-0000DA080000}"/>
    <cellStyle name="Normal 7 13" xfId="2269" xr:uid="{00000000-0005-0000-0000-0000DB080000}"/>
    <cellStyle name="Normal 7 14" xfId="2270" xr:uid="{00000000-0005-0000-0000-0000DC080000}"/>
    <cellStyle name="Normal 7 15" xfId="2271" xr:uid="{00000000-0005-0000-0000-0000DD080000}"/>
    <cellStyle name="Normal 7 16" xfId="2272" xr:uid="{00000000-0005-0000-0000-0000DE080000}"/>
    <cellStyle name="Normal 7 17" xfId="2273" xr:uid="{00000000-0005-0000-0000-0000DF080000}"/>
    <cellStyle name="Normal 7 18" xfId="2274" xr:uid="{00000000-0005-0000-0000-0000E0080000}"/>
    <cellStyle name="Normal 7 19" xfId="2275" xr:uid="{00000000-0005-0000-0000-0000E1080000}"/>
    <cellStyle name="Normal 7 2" xfId="2276" xr:uid="{00000000-0005-0000-0000-0000E2080000}"/>
    <cellStyle name="Normal 7 2 10" xfId="2277" xr:uid="{00000000-0005-0000-0000-0000E3080000}"/>
    <cellStyle name="Normal 7 2 11" xfId="2278" xr:uid="{00000000-0005-0000-0000-0000E4080000}"/>
    <cellStyle name="Normal 7 2 12" xfId="2279" xr:uid="{00000000-0005-0000-0000-0000E5080000}"/>
    <cellStyle name="Normal 7 2 13" xfId="2280" xr:uid="{00000000-0005-0000-0000-0000E6080000}"/>
    <cellStyle name="Normal 7 2 14" xfId="2281" xr:uid="{00000000-0005-0000-0000-0000E7080000}"/>
    <cellStyle name="Normal 7 2 15" xfId="2282" xr:uid="{00000000-0005-0000-0000-0000E8080000}"/>
    <cellStyle name="Normal 7 2 16" xfId="2283" xr:uid="{00000000-0005-0000-0000-0000E9080000}"/>
    <cellStyle name="Normal 7 2 17" xfId="2284" xr:uid="{00000000-0005-0000-0000-0000EA080000}"/>
    <cellStyle name="Normal 7 2 18" xfId="2285" xr:uid="{00000000-0005-0000-0000-0000EB080000}"/>
    <cellStyle name="Normal 7 2 19" xfId="2286" xr:uid="{00000000-0005-0000-0000-0000EC080000}"/>
    <cellStyle name="Normal 7 2 2" xfId="2287" xr:uid="{00000000-0005-0000-0000-0000ED080000}"/>
    <cellStyle name="Normal 7 2 20" xfId="2288" xr:uid="{00000000-0005-0000-0000-0000EE080000}"/>
    <cellStyle name="Normal 7 2 21" xfId="2289" xr:uid="{00000000-0005-0000-0000-0000EF080000}"/>
    <cellStyle name="Normal 7 2 22" xfId="2290" xr:uid="{00000000-0005-0000-0000-0000F0080000}"/>
    <cellStyle name="Normal 7 2 23" xfId="2291" xr:uid="{00000000-0005-0000-0000-0000F1080000}"/>
    <cellStyle name="Normal 7 2 3" xfId="2292" xr:uid="{00000000-0005-0000-0000-0000F2080000}"/>
    <cellStyle name="Normal 7 2 4" xfId="2293" xr:uid="{00000000-0005-0000-0000-0000F3080000}"/>
    <cellStyle name="Normal 7 2 5" xfId="2294" xr:uid="{00000000-0005-0000-0000-0000F4080000}"/>
    <cellStyle name="Normal 7 2 6" xfId="2295" xr:uid="{00000000-0005-0000-0000-0000F5080000}"/>
    <cellStyle name="Normal 7 2 7" xfId="2296" xr:uid="{00000000-0005-0000-0000-0000F6080000}"/>
    <cellStyle name="Normal 7 2 8" xfId="2297" xr:uid="{00000000-0005-0000-0000-0000F7080000}"/>
    <cellStyle name="Normal 7 2 9" xfId="2298" xr:uid="{00000000-0005-0000-0000-0000F8080000}"/>
    <cellStyle name="Normal 7 20" xfId="2299" xr:uid="{00000000-0005-0000-0000-0000F9080000}"/>
    <cellStyle name="Normal 7 21" xfId="2300" xr:uid="{00000000-0005-0000-0000-0000FA080000}"/>
    <cellStyle name="Normal 7 22" xfId="2301" xr:uid="{00000000-0005-0000-0000-0000FB080000}"/>
    <cellStyle name="Normal 7 23" xfId="2302" xr:uid="{00000000-0005-0000-0000-0000FC080000}"/>
    <cellStyle name="Normal 7 24" xfId="2303" xr:uid="{00000000-0005-0000-0000-0000FD080000}"/>
    <cellStyle name="Normal 7 25" xfId="2304" xr:uid="{00000000-0005-0000-0000-0000FE080000}"/>
    <cellStyle name="Normal 7 26" xfId="2305" xr:uid="{00000000-0005-0000-0000-0000FF080000}"/>
    <cellStyle name="Normal 7 3" xfId="2306" xr:uid="{00000000-0005-0000-0000-000000090000}"/>
    <cellStyle name="Normal 7 4" xfId="2307" xr:uid="{00000000-0005-0000-0000-000001090000}"/>
    <cellStyle name="Normal 7 5" xfId="2308" xr:uid="{00000000-0005-0000-0000-000002090000}"/>
    <cellStyle name="Normal 7 6" xfId="2309" xr:uid="{00000000-0005-0000-0000-000003090000}"/>
    <cellStyle name="Normal 7 7" xfId="2310" xr:uid="{00000000-0005-0000-0000-000004090000}"/>
    <cellStyle name="Normal 7 8" xfId="2311" xr:uid="{00000000-0005-0000-0000-000005090000}"/>
    <cellStyle name="Normal 7 9" xfId="2312" xr:uid="{00000000-0005-0000-0000-000006090000}"/>
    <cellStyle name="Normal 8" xfId="2313" xr:uid="{00000000-0005-0000-0000-000007090000}"/>
    <cellStyle name="Normal 8 2" xfId="2314" xr:uid="{00000000-0005-0000-0000-000008090000}"/>
    <cellStyle name="Normal 8 3" xfId="2315" xr:uid="{00000000-0005-0000-0000-000009090000}"/>
    <cellStyle name="Normal 8 4" xfId="2316" xr:uid="{00000000-0005-0000-0000-00000A090000}"/>
    <cellStyle name="Normal 8 5" xfId="2317" xr:uid="{00000000-0005-0000-0000-00000B090000}"/>
    <cellStyle name="Normal 8 6" xfId="2318" xr:uid="{00000000-0005-0000-0000-00000C090000}"/>
    <cellStyle name="Normal 9" xfId="2319" xr:uid="{00000000-0005-0000-0000-00000D090000}"/>
    <cellStyle name="Normal 9 2" xfId="2320" xr:uid="{00000000-0005-0000-0000-00000E090000}"/>
    <cellStyle name="Note 2" xfId="2321" xr:uid="{00000000-0005-0000-0000-00000F090000}"/>
    <cellStyle name="Note 2 2" xfId="2322" xr:uid="{00000000-0005-0000-0000-000010090000}"/>
    <cellStyle name="Note 2 3" xfId="2323" xr:uid="{00000000-0005-0000-0000-000011090000}"/>
    <cellStyle name="Note 3 2" xfId="2324" xr:uid="{00000000-0005-0000-0000-000012090000}"/>
    <cellStyle name="Note 3 3" xfId="2325" xr:uid="{00000000-0005-0000-0000-000013090000}"/>
    <cellStyle name="Output 2" xfId="2326" xr:uid="{00000000-0005-0000-0000-000014090000}"/>
    <cellStyle name="Output 2 2" xfId="2327" xr:uid="{00000000-0005-0000-0000-000015090000}"/>
    <cellStyle name="Output 2 3" xfId="2328" xr:uid="{00000000-0005-0000-0000-000016090000}"/>
    <cellStyle name="Output 3 2" xfId="2329" xr:uid="{00000000-0005-0000-0000-000017090000}"/>
    <cellStyle name="Output 3 3" xfId="2330" xr:uid="{00000000-0005-0000-0000-000018090000}"/>
    <cellStyle name="OUTPUT AMOUNTS" xfId="2331" xr:uid="{00000000-0005-0000-0000-000019090000}"/>
    <cellStyle name="OUTPUT COLUMN HEADINGS" xfId="2332" xr:uid="{00000000-0005-0000-0000-00001A090000}"/>
    <cellStyle name="OUTPUT LINE ITEMS" xfId="2333" xr:uid="{00000000-0005-0000-0000-00001B090000}"/>
    <cellStyle name="Output Report Heading" xfId="2334" xr:uid="{00000000-0005-0000-0000-00001C090000}"/>
    <cellStyle name="OUTPUT REPORT TITLE" xfId="2335" xr:uid="{00000000-0005-0000-0000-00001D090000}"/>
    <cellStyle name="pb_page_heading_LS" xfId="2336" xr:uid="{00000000-0005-0000-0000-00001E090000}"/>
    <cellStyle name="Percent" xfId="1" builtinId="5"/>
    <cellStyle name="Percent [2]" xfId="2337" xr:uid="{00000000-0005-0000-0000-000020090000}"/>
    <cellStyle name="Percent 10" xfId="2338" xr:uid="{00000000-0005-0000-0000-000021090000}"/>
    <cellStyle name="Percent 10 2" xfId="2339" xr:uid="{00000000-0005-0000-0000-000022090000}"/>
    <cellStyle name="Percent 11" xfId="2340" xr:uid="{00000000-0005-0000-0000-000023090000}"/>
    <cellStyle name="Percent 12" xfId="2341" xr:uid="{00000000-0005-0000-0000-000024090000}"/>
    <cellStyle name="Percent 13" xfId="2342" xr:uid="{00000000-0005-0000-0000-000025090000}"/>
    <cellStyle name="Percent 2" xfId="5" xr:uid="{00000000-0005-0000-0000-000026090000}"/>
    <cellStyle name="Percent 2 10" xfId="2343" xr:uid="{00000000-0005-0000-0000-000027090000}"/>
    <cellStyle name="Percent 2 11" xfId="2344" xr:uid="{00000000-0005-0000-0000-000028090000}"/>
    <cellStyle name="Percent 2 2" xfId="2345" xr:uid="{00000000-0005-0000-0000-000029090000}"/>
    <cellStyle name="Percent 2 3" xfId="2346" xr:uid="{00000000-0005-0000-0000-00002A090000}"/>
    <cellStyle name="Percent 2 4" xfId="2347" xr:uid="{00000000-0005-0000-0000-00002B090000}"/>
    <cellStyle name="Percent 2 5" xfId="2348" xr:uid="{00000000-0005-0000-0000-00002C090000}"/>
    <cellStyle name="Percent 2 6" xfId="2349" xr:uid="{00000000-0005-0000-0000-00002D090000}"/>
    <cellStyle name="Percent 2 7" xfId="2350" xr:uid="{00000000-0005-0000-0000-00002E090000}"/>
    <cellStyle name="Percent 2 8" xfId="2351" xr:uid="{00000000-0005-0000-0000-00002F090000}"/>
    <cellStyle name="Percent 2 9" xfId="2352" xr:uid="{00000000-0005-0000-0000-000030090000}"/>
    <cellStyle name="Percent 3" xfId="2353" xr:uid="{00000000-0005-0000-0000-000031090000}"/>
    <cellStyle name="Percent 3 2" xfId="2354" xr:uid="{00000000-0005-0000-0000-000032090000}"/>
    <cellStyle name="Percent 3 3" xfId="2355" xr:uid="{00000000-0005-0000-0000-000033090000}"/>
    <cellStyle name="Percent 4" xfId="2356" xr:uid="{00000000-0005-0000-0000-000034090000}"/>
    <cellStyle name="Percent 4 2" xfId="2357" xr:uid="{00000000-0005-0000-0000-000035090000}"/>
    <cellStyle name="Percent 5" xfId="2358" xr:uid="{00000000-0005-0000-0000-000036090000}"/>
    <cellStyle name="Percent 6" xfId="2359" xr:uid="{00000000-0005-0000-0000-000037090000}"/>
    <cellStyle name="Percent 7" xfId="2360" xr:uid="{00000000-0005-0000-0000-000038090000}"/>
    <cellStyle name="Percent 8" xfId="2361" xr:uid="{00000000-0005-0000-0000-000039090000}"/>
    <cellStyle name="Percent 9" xfId="2362" xr:uid="{00000000-0005-0000-0000-00003A090000}"/>
    <cellStyle name="Remote" xfId="2363" xr:uid="{00000000-0005-0000-0000-00003B090000}"/>
    <cellStyle name="Revenue" xfId="2364" xr:uid="{00000000-0005-0000-0000-00003C090000}"/>
    <cellStyle name="RevList" xfId="2365" xr:uid="{00000000-0005-0000-0000-00003D090000}"/>
    <cellStyle name="SAPBEXaggData" xfId="2366" xr:uid="{00000000-0005-0000-0000-00003E090000}"/>
    <cellStyle name="SAPBEXaggDataEmph" xfId="2367" xr:uid="{00000000-0005-0000-0000-00003F090000}"/>
    <cellStyle name="SAPBEXaggItem" xfId="2368" xr:uid="{00000000-0005-0000-0000-000040090000}"/>
    <cellStyle name="SAPBEXaggItemX" xfId="2369" xr:uid="{00000000-0005-0000-0000-000041090000}"/>
    <cellStyle name="SAPBEXchaText" xfId="2370" xr:uid="{00000000-0005-0000-0000-000042090000}"/>
    <cellStyle name="SAPBEXexcBad7" xfId="2371" xr:uid="{00000000-0005-0000-0000-000043090000}"/>
    <cellStyle name="SAPBEXexcBad8" xfId="2372" xr:uid="{00000000-0005-0000-0000-000044090000}"/>
    <cellStyle name="SAPBEXexcBad9" xfId="2373" xr:uid="{00000000-0005-0000-0000-000045090000}"/>
    <cellStyle name="SAPBEXexcCritical4" xfId="2374" xr:uid="{00000000-0005-0000-0000-000046090000}"/>
    <cellStyle name="SAPBEXexcCritical5" xfId="2375" xr:uid="{00000000-0005-0000-0000-000047090000}"/>
    <cellStyle name="SAPBEXexcCritical6" xfId="2376" xr:uid="{00000000-0005-0000-0000-000048090000}"/>
    <cellStyle name="SAPBEXexcGood1" xfId="2377" xr:uid="{00000000-0005-0000-0000-000049090000}"/>
    <cellStyle name="SAPBEXexcGood2" xfId="2378" xr:uid="{00000000-0005-0000-0000-00004A090000}"/>
    <cellStyle name="SAPBEXexcGood3" xfId="2379" xr:uid="{00000000-0005-0000-0000-00004B090000}"/>
    <cellStyle name="SAPBEXfilterDrill" xfId="2380" xr:uid="{00000000-0005-0000-0000-00004C090000}"/>
    <cellStyle name="SAPBEXfilterItem" xfId="2381" xr:uid="{00000000-0005-0000-0000-00004D090000}"/>
    <cellStyle name="SAPBEXfilterText" xfId="2382" xr:uid="{00000000-0005-0000-0000-00004E090000}"/>
    <cellStyle name="SAPBEXformats" xfId="2383" xr:uid="{00000000-0005-0000-0000-00004F090000}"/>
    <cellStyle name="SAPBEXheaderItem" xfId="2384" xr:uid="{00000000-0005-0000-0000-000050090000}"/>
    <cellStyle name="SAPBEXheaderText" xfId="2385" xr:uid="{00000000-0005-0000-0000-000051090000}"/>
    <cellStyle name="SAPBEXHLevel0" xfId="2386" xr:uid="{00000000-0005-0000-0000-000052090000}"/>
    <cellStyle name="SAPBEXHLevel0X" xfId="2387" xr:uid="{00000000-0005-0000-0000-000053090000}"/>
    <cellStyle name="SAPBEXHLevel1" xfId="2388" xr:uid="{00000000-0005-0000-0000-000054090000}"/>
    <cellStyle name="SAPBEXHLevel1X" xfId="2389" xr:uid="{00000000-0005-0000-0000-000055090000}"/>
    <cellStyle name="SAPBEXHLevel2" xfId="2390" xr:uid="{00000000-0005-0000-0000-000056090000}"/>
    <cellStyle name="SAPBEXHLevel2X" xfId="2391" xr:uid="{00000000-0005-0000-0000-000057090000}"/>
    <cellStyle name="SAPBEXHLevel3" xfId="2392" xr:uid="{00000000-0005-0000-0000-000058090000}"/>
    <cellStyle name="SAPBEXHLevel3X" xfId="2393" xr:uid="{00000000-0005-0000-0000-000059090000}"/>
    <cellStyle name="SAPBEXinputData" xfId="2394" xr:uid="{00000000-0005-0000-0000-00005A090000}"/>
    <cellStyle name="SAPBEXresData" xfId="2395" xr:uid="{00000000-0005-0000-0000-00005B090000}"/>
    <cellStyle name="SAPBEXresDataEmph" xfId="2396" xr:uid="{00000000-0005-0000-0000-00005C090000}"/>
    <cellStyle name="SAPBEXresItem" xfId="2397" xr:uid="{00000000-0005-0000-0000-00005D090000}"/>
    <cellStyle name="SAPBEXresItemX" xfId="2398" xr:uid="{00000000-0005-0000-0000-00005E090000}"/>
    <cellStyle name="SAPBEXstdData" xfId="2399" xr:uid="{00000000-0005-0000-0000-00005F090000}"/>
    <cellStyle name="SAPBEXstdDataEmph" xfId="2400" xr:uid="{00000000-0005-0000-0000-000060090000}"/>
    <cellStyle name="SAPBEXstdItem" xfId="2401" xr:uid="{00000000-0005-0000-0000-000061090000}"/>
    <cellStyle name="SAPBEXstdItemX" xfId="2402" xr:uid="{00000000-0005-0000-0000-000062090000}"/>
    <cellStyle name="SAPBEXtitle" xfId="2403" xr:uid="{00000000-0005-0000-0000-000063090000}"/>
    <cellStyle name="SAPBEXundefined" xfId="2404" xr:uid="{00000000-0005-0000-0000-000064090000}"/>
    <cellStyle name="Sheet Title" xfId="2405" xr:uid="{00000000-0005-0000-0000-000065090000}"/>
    <cellStyle name="Subtotal" xfId="2406" xr:uid="{00000000-0005-0000-0000-000066090000}"/>
    <cellStyle name="test a style" xfId="2407" xr:uid="{00000000-0005-0000-0000-000067090000}"/>
    <cellStyle name="Times New Roman" xfId="2408" xr:uid="{00000000-0005-0000-0000-000068090000}"/>
    <cellStyle name="Title 2" xfId="2409" xr:uid="{00000000-0005-0000-0000-000069090000}"/>
    <cellStyle name="Title 2 2" xfId="2410" xr:uid="{00000000-0005-0000-0000-00006A090000}"/>
    <cellStyle name="Title 2 3" xfId="2411" xr:uid="{00000000-0005-0000-0000-00006B090000}"/>
    <cellStyle name="Title 3 2" xfId="2412" xr:uid="{00000000-0005-0000-0000-00006C090000}"/>
    <cellStyle name="Title 3 3" xfId="2413" xr:uid="{00000000-0005-0000-0000-00006D090000}"/>
    <cellStyle name="Total 2" xfId="2414" xr:uid="{00000000-0005-0000-0000-00006E090000}"/>
    <cellStyle name="Total 2 2" xfId="2415" xr:uid="{00000000-0005-0000-0000-00006F090000}"/>
    <cellStyle name="Total 2 3" xfId="2416" xr:uid="{00000000-0005-0000-0000-000070090000}"/>
    <cellStyle name="Total 3 2" xfId="2417" xr:uid="{00000000-0005-0000-0000-000071090000}"/>
    <cellStyle name="Total 3 3" xfId="2418" xr:uid="{00000000-0005-0000-0000-000072090000}"/>
    <cellStyle name="Unprot" xfId="2419" xr:uid="{00000000-0005-0000-0000-000073090000}"/>
    <cellStyle name="Unprot$" xfId="2420" xr:uid="{00000000-0005-0000-0000-000074090000}"/>
    <cellStyle name="Unprot_Select Measures" xfId="2421" xr:uid="{00000000-0005-0000-0000-000075090000}"/>
    <cellStyle name="Unprotect" xfId="2422" xr:uid="{00000000-0005-0000-0000-000076090000}"/>
    <cellStyle name="Value" xfId="2423" xr:uid="{00000000-0005-0000-0000-000077090000}"/>
    <cellStyle name="Warning Text 2" xfId="2424" xr:uid="{00000000-0005-0000-0000-000078090000}"/>
    <cellStyle name="Warning Text 2 2" xfId="2425" xr:uid="{00000000-0005-0000-0000-000079090000}"/>
    <cellStyle name="Warning Text 2 3" xfId="2426" xr:uid="{00000000-0005-0000-0000-00007A090000}"/>
    <cellStyle name="Warning Text 3 2" xfId="2427" xr:uid="{00000000-0005-0000-0000-00007B090000}"/>
    <cellStyle name="Warning Text 3 3" xfId="2428" xr:uid="{00000000-0005-0000-0000-00007C090000}"/>
  </cellStyles>
  <dxfs count="0"/>
  <tableStyles count="0" defaultTableStyle="TableStyleMedium2" defaultPivotStyle="PivotStyleLight16"/>
  <colors>
    <mruColors>
      <color rgb="FFFF6699"/>
      <color rgb="FF00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6-2018%20DSM%20Plan\RAM%20Versions\2015.02.26%20-%20Final%20RAM%20w8760\ELRAM%20Fina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 Overview"/>
      <sheetName val="Scenario Dashboard"/>
      <sheetName val="Summary Parameters"/>
      <sheetName val="Program Accomplishments"/>
      <sheetName val="Avoided Costs"/>
      <sheetName val="Mea-In"/>
      <sheetName val="Output Summary Navigation"/>
      <sheetName val="Results Tables"/>
      <sheetName val="Summary Tables"/>
      <sheetName val="Totals by Category"/>
      <sheetName val="Tables-Graphs"/>
      <sheetName val="Supply Curves"/>
      <sheetName val="Codes &amp; Standards"/>
      <sheetName val="Measures Ranked"/>
      <sheetName val="GHG Carbon"/>
      <sheetName val="Tech Cost"/>
      <sheetName val="Incentives"/>
      <sheetName val="Admin Cost"/>
      <sheetName val="W&amp;A Time Vector"/>
      <sheetName val="NTG"/>
      <sheetName val="Impact Change-Non-Code"/>
      <sheetName val="Code Based Impact Change"/>
      <sheetName val="Mea-Avoid"/>
      <sheetName val="Bill Reduction"/>
      <sheetName val="Economic Screen"/>
      <sheetName val="Achieve and Units Distribution"/>
      <sheetName val="Calibrate"/>
      <sheetName val="Stocks"/>
      <sheetName val="Dual Base"/>
      <sheetName val="Re Engage"/>
      <sheetName val="Re-Participation Units"/>
      <sheetName val="RePart-Utility-Cost"/>
      <sheetName val="Costs-Benefits"/>
      <sheetName val="Financial Tests"/>
      <sheetName val="Tech Potential"/>
      <sheetName val="Tech C&amp;S Impacts"/>
      <sheetName val="Econ Potential"/>
      <sheetName val="Market Incremental Potential"/>
      <sheetName val="RePart-Utility"/>
      <sheetName val="Cumul Potential"/>
      <sheetName val="Special Cumul Potential"/>
      <sheetName val="Live-Unsorted Extra Tables"/>
      <sheetName val="Sorted Extra Tables"/>
    </sheetNames>
    <sheetDataSet>
      <sheetData sheetId="0"/>
      <sheetData sheetId="1">
        <row r="23">
          <cell r="W23">
            <v>1</v>
          </cell>
        </row>
        <row r="27">
          <cell r="M27">
            <v>0.25</v>
          </cell>
        </row>
        <row r="101">
          <cell r="B101">
            <v>0.75</v>
          </cell>
        </row>
        <row r="107">
          <cell r="B107">
            <v>0</v>
          </cell>
        </row>
        <row r="109">
          <cell r="B109">
            <v>0</v>
          </cell>
        </row>
      </sheetData>
      <sheetData sheetId="2">
        <row r="19">
          <cell r="C19">
            <v>6.8099999999999994E-2</v>
          </cell>
        </row>
      </sheetData>
      <sheetData sheetId="3"/>
      <sheetData sheetId="4"/>
      <sheetData sheetId="5">
        <row r="97">
          <cell r="AG97" t="str">
            <v>Existing Homes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497">
          <cell r="G497">
            <v>0</v>
          </cell>
        </row>
      </sheetData>
      <sheetData sheetId="21">
        <row r="497">
          <cell r="G497"/>
        </row>
      </sheetData>
      <sheetData sheetId="22"/>
      <sheetData sheetId="23"/>
      <sheetData sheetId="24">
        <row r="497">
          <cell r="DN497"/>
        </row>
      </sheetData>
      <sheetData sheetId="25">
        <row r="87">
          <cell r="B87" t="str">
            <v>RET</v>
          </cell>
        </row>
      </sheetData>
      <sheetData sheetId="26">
        <row r="7">
          <cell r="G7">
            <v>1.0000000000000009E-2</v>
          </cell>
        </row>
      </sheetData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X59"/>
  <sheetViews>
    <sheetView tabSelected="1" topLeftCell="B1" zoomScale="70" zoomScaleNormal="70" workbookViewId="0">
      <pane xSplit="1" ySplit="1" topLeftCell="C2" activePane="bottomRight" state="frozen"/>
      <selection activeCell="B1" sqref="B1"/>
      <selection pane="topRight" activeCell="C1" sqref="C1"/>
      <selection pane="bottomLeft" activeCell="B2" sqref="B2"/>
      <selection pane="bottomRight" activeCell="BQ13" sqref="BQ13"/>
    </sheetView>
  </sheetViews>
  <sheetFormatPr defaultColWidth="8.85546875" defaultRowHeight="15" customHeight="1"/>
  <cols>
    <col min="1" max="1" width="23.140625" style="81" hidden="1" customWidth="1"/>
    <col min="2" max="2" width="77.28515625" style="20" bestFit="1" customWidth="1"/>
    <col min="3" max="3" width="22.7109375" style="20" customWidth="1"/>
    <col min="4" max="4" width="22.140625" style="20" customWidth="1"/>
    <col min="5" max="5" width="8.5703125" style="20" customWidth="1"/>
    <col min="6" max="6" width="16.7109375" style="20" customWidth="1"/>
    <col min="7" max="7" width="15.85546875" style="20" customWidth="1"/>
    <col min="8" max="8" width="16" style="20" customWidth="1"/>
    <col min="9" max="10" width="16.42578125" style="20" customWidth="1"/>
    <col min="11" max="11" width="16.7109375" style="20" customWidth="1"/>
    <col min="12" max="14" width="16.42578125" style="20" customWidth="1"/>
    <col min="15" max="15" width="19.42578125" style="20" customWidth="1"/>
    <col min="16" max="16" width="16.42578125" style="20" customWidth="1"/>
    <col min="17" max="21" width="16.42578125" style="81" customWidth="1"/>
    <col min="22" max="22" width="18.7109375" style="20" customWidth="1"/>
    <col min="23" max="23" width="21.7109375" style="20" customWidth="1"/>
    <col min="24" max="24" width="17.5703125" style="20" customWidth="1"/>
    <col min="25" max="25" width="15.28515625" style="20" customWidth="1"/>
    <col min="26" max="26" width="23.28515625" style="74" customWidth="1"/>
    <col min="27" max="29" width="10.28515625" style="74" customWidth="1"/>
    <col min="30" max="30" width="12" style="74" customWidth="1"/>
    <col min="31" max="31" width="12.42578125" style="74" customWidth="1"/>
    <col min="32" max="36" width="10.85546875" style="74" customWidth="1"/>
    <col min="37" max="37" width="14.140625" style="74" customWidth="1"/>
    <col min="38" max="38" width="20.7109375" style="74" customWidth="1"/>
    <col min="39" max="39" width="43.140625" style="20" customWidth="1"/>
    <col min="40" max="40" width="16.140625" style="20" hidden="1" customWidth="1"/>
    <col min="41" max="41" width="23.28515625" style="138" customWidth="1"/>
    <col min="42" max="42" width="78.85546875" style="20" customWidth="1"/>
    <col min="43" max="43" width="13.85546875" style="20" customWidth="1"/>
    <col min="44" max="44" width="8.85546875" style="20" customWidth="1"/>
    <col min="45" max="45" width="12.7109375" style="20" customWidth="1"/>
    <col min="46" max="46" width="8.85546875" style="20" customWidth="1"/>
    <col min="47" max="47" width="18.5703125" style="20" customWidth="1"/>
    <col min="48" max="48" width="23.42578125" style="65" customWidth="1"/>
    <col min="49" max="49" width="18.140625" style="65" customWidth="1"/>
    <col min="50" max="50" width="18.7109375" style="65" customWidth="1"/>
    <col min="51" max="51" width="17.28515625" style="65" customWidth="1"/>
    <col min="52" max="52" width="16.7109375" style="65" customWidth="1"/>
    <col min="53" max="53" width="18.140625" style="65" customWidth="1"/>
    <col min="54" max="54" width="17.42578125" style="65" customWidth="1"/>
    <col min="55" max="55" width="16.140625" style="65" customWidth="1"/>
    <col min="56" max="56" width="16" style="65" customWidth="1"/>
    <col min="57" max="57" width="17.85546875" style="65" customWidth="1"/>
    <col min="58" max="58" width="12.85546875" style="65" bestFit="1" customWidth="1"/>
    <col min="59" max="59" width="23.7109375" style="65" customWidth="1"/>
    <col min="60" max="60" width="18.140625" style="65" customWidth="1"/>
    <col min="61" max="61" width="18.7109375" style="65" customWidth="1"/>
    <col min="62" max="62" width="19.140625" style="65" customWidth="1"/>
    <col min="63" max="63" width="16.7109375" style="65" customWidth="1"/>
    <col min="64" max="64" width="18.140625" style="65" customWidth="1"/>
    <col min="65" max="66" width="14.28515625" style="65" customWidth="1"/>
    <col min="67" max="67" width="16" style="65" customWidth="1"/>
    <col min="68" max="68" width="17.85546875" style="65" customWidth="1"/>
    <col min="69" max="69" width="12.85546875" style="65" bestFit="1" customWidth="1"/>
    <col min="70" max="70" width="23.42578125" style="65" customWidth="1"/>
    <col min="71" max="71" width="18.140625" style="65" customWidth="1"/>
    <col min="72" max="72" width="18.7109375" style="65" customWidth="1"/>
    <col min="73" max="73" width="11.140625" style="65" customWidth="1"/>
    <col min="74" max="74" width="16.7109375" style="65" customWidth="1"/>
    <col min="75" max="75" width="18.140625" style="65" customWidth="1"/>
    <col min="76" max="76" width="23.28515625" style="65" customWidth="1"/>
    <col min="77" max="94" width="8.85546875" style="65" customWidth="1"/>
    <col min="95" max="16384" width="8.85546875" style="65"/>
  </cols>
  <sheetData>
    <row r="1" spans="1:76" ht="16.5" customHeight="1" thickBot="1">
      <c r="B1" s="159"/>
      <c r="C1" s="159"/>
      <c r="D1" s="159"/>
      <c r="E1" s="159"/>
      <c r="Q1" s="160" t="s">
        <v>63</v>
      </c>
      <c r="R1" s="161"/>
      <c r="S1" s="161"/>
      <c r="T1" s="161"/>
      <c r="U1" s="161"/>
      <c r="Y1" s="165" t="s">
        <v>64</v>
      </c>
      <c r="Z1" s="165"/>
      <c r="AA1" s="165"/>
      <c r="AB1" s="165"/>
      <c r="AC1" s="165"/>
      <c r="AD1" s="165"/>
      <c r="AE1" s="165"/>
      <c r="AF1" s="165"/>
      <c r="AG1" s="165"/>
      <c r="AH1" s="165"/>
      <c r="AI1" s="165"/>
      <c r="AJ1" s="165"/>
      <c r="AK1" s="165"/>
      <c r="AL1" s="165"/>
      <c r="AM1" s="165"/>
      <c r="AN1" s="165"/>
      <c r="AO1" s="165"/>
      <c r="AU1" s="163" t="s">
        <v>65</v>
      </c>
      <c r="AV1" s="163"/>
      <c r="AW1" s="163"/>
      <c r="AX1" s="163"/>
      <c r="AY1" s="163"/>
      <c r="AZ1" s="163"/>
      <c r="BA1" s="163"/>
      <c r="BB1" s="163"/>
      <c r="BC1" s="163"/>
      <c r="BD1" s="163"/>
      <c r="BE1" s="163"/>
      <c r="BF1" s="163"/>
      <c r="BG1" s="163"/>
      <c r="BH1" s="163"/>
      <c r="BI1" s="163"/>
      <c r="BJ1" s="163"/>
      <c r="BK1" s="163"/>
      <c r="BL1" s="163"/>
      <c r="BM1" s="163"/>
      <c r="BN1" s="163"/>
      <c r="BO1" s="163"/>
      <c r="BP1" s="163"/>
      <c r="BQ1" s="163"/>
      <c r="BR1" s="163"/>
      <c r="BS1" s="163"/>
      <c r="BT1" s="163"/>
      <c r="BU1" s="163"/>
      <c r="BV1" s="163"/>
      <c r="BW1" s="163"/>
    </row>
    <row r="2" spans="1:76" s="20" customFormat="1" ht="37.5" customHeight="1" thickBot="1">
      <c r="A2" s="81"/>
      <c r="B2" s="21"/>
      <c r="C2" s="22"/>
      <c r="D2" s="22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82"/>
      <c r="R2" s="83">
        <v>6.8099999999999994E-2</v>
      </c>
      <c r="S2" s="82"/>
      <c r="T2" s="82"/>
      <c r="U2" s="82"/>
      <c r="V2" s="18"/>
      <c r="W2" s="66">
        <v>1.26</v>
      </c>
      <c r="X2" s="66" t="s">
        <v>50</v>
      </c>
      <c r="Y2" s="76"/>
      <c r="Z2" s="98">
        <v>2.7290000000000001</v>
      </c>
      <c r="AA2" s="162" t="s">
        <v>58</v>
      </c>
      <c r="AB2" s="162"/>
      <c r="AC2" s="162"/>
      <c r="AD2" s="162"/>
      <c r="AE2" s="162"/>
      <c r="AF2" s="162"/>
      <c r="AG2" s="162"/>
      <c r="AH2" s="162"/>
      <c r="AI2" s="162"/>
      <c r="AJ2" s="162"/>
      <c r="AK2" s="162"/>
      <c r="AL2" s="76"/>
      <c r="AM2" s="77"/>
      <c r="AN2" s="18"/>
      <c r="AO2" s="134"/>
      <c r="AP2" s="23"/>
      <c r="AQ2" s="164" t="s">
        <v>60</v>
      </c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 t="s">
        <v>61</v>
      </c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 t="s">
        <v>62</v>
      </c>
      <c r="BN2" s="164"/>
      <c r="BO2" s="164"/>
      <c r="BP2" s="164"/>
      <c r="BQ2" s="164"/>
      <c r="BR2" s="164"/>
      <c r="BS2" s="164"/>
      <c r="BT2" s="164"/>
      <c r="BU2" s="164"/>
      <c r="BV2" s="164"/>
      <c r="BW2" s="164"/>
    </row>
    <row r="3" spans="1:76" s="20" customFormat="1" ht="15" customHeight="1" thickBot="1">
      <c r="A3" s="103"/>
      <c r="B3" s="50"/>
      <c r="C3" s="50"/>
      <c r="D3" s="50"/>
      <c r="E3" s="19"/>
      <c r="F3" s="49"/>
      <c r="G3" s="49"/>
      <c r="H3" s="19"/>
      <c r="I3" s="19"/>
      <c r="J3" s="19"/>
      <c r="K3" s="19"/>
      <c r="L3" s="19"/>
      <c r="M3" s="19"/>
      <c r="N3" s="19"/>
      <c r="O3" s="19"/>
      <c r="P3" s="19"/>
      <c r="Q3"/>
      <c r="R3"/>
      <c r="S3"/>
      <c r="T3"/>
      <c r="U3"/>
      <c r="V3" s="19"/>
      <c r="W3" s="19"/>
      <c r="X3" s="19"/>
      <c r="Y3" s="19"/>
      <c r="Z3" s="72"/>
      <c r="AA3" s="150" t="s">
        <v>68</v>
      </c>
      <c r="AB3" s="151"/>
      <c r="AC3" s="152"/>
      <c r="AD3" s="140" t="s">
        <v>67</v>
      </c>
      <c r="AE3" s="150" t="s">
        <v>68</v>
      </c>
      <c r="AF3" s="151"/>
      <c r="AG3" s="151"/>
      <c r="AH3" s="152"/>
      <c r="AI3" s="72"/>
      <c r="AJ3" s="72"/>
      <c r="AK3" s="72"/>
      <c r="AL3" s="72"/>
      <c r="AM3" s="19"/>
      <c r="AN3" s="19"/>
      <c r="AO3" s="135"/>
      <c r="AP3" s="50" t="s">
        <v>36</v>
      </c>
      <c r="AQ3" s="120"/>
      <c r="AR3" s="19"/>
      <c r="AS3" s="51"/>
      <c r="AT3" s="19"/>
      <c r="AU3" s="125"/>
      <c r="AV3" s="94"/>
      <c r="AW3" s="111"/>
      <c r="AX3" s="19"/>
      <c r="AY3" s="104"/>
      <c r="AZ3" s="19"/>
      <c r="BA3" s="121"/>
      <c r="BB3" s="51"/>
      <c r="BC3" s="19"/>
      <c r="BD3" s="51"/>
      <c r="BE3" s="19"/>
      <c r="BF3" s="125"/>
      <c r="BG3" s="94"/>
      <c r="BH3" s="94"/>
      <c r="BI3" s="19"/>
      <c r="BJ3" s="104"/>
      <c r="BK3" s="19"/>
      <c r="BL3" s="121"/>
      <c r="BM3" s="51"/>
      <c r="BN3" s="19"/>
      <c r="BO3" s="51"/>
      <c r="BP3" s="19"/>
      <c r="BQ3" s="125"/>
      <c r="BR3" s="94"/>
      <c r="BS3" s="94"/>
      <c r="BT3" s="19"/>
      <c r="BU3" s="104"/>
      <c r="BV3" s="19"/>
      <c r="BW3" s="121"/>
    </row>
    <row r="4" spans="1:76" s="20" customFormat="1" ht="15" customHeight="1" thickBot="1">
      <c r="A4" s="103"/>
      <c r="B4" s="50" t="s">
        <v>73</v>
      </c>
      <c r="C4" s="50"/>
      <c r="D4" s="50"/>
      <c r="E4" s="19"/>
      <c r="F4" s="49"/>
      <c r="G4" s="49"/>
      <c r="H4" s="19"/>
      <c r="I4" s="19"/>
      <c r="J4" s="19"/>
      <c r="K4" s="19"/>
      <c r="L4" s="19"/>
      <c r="M4" s="19"/>
      <c r="N4" s="19"/>
      <c r="O4" s="19"/>
      <c r="P4" s="19"/>
      <c r="Q4"/>
      <c r="R4"/>
      <c r="S4"/>
      <c r="T4"/>
      <c r="U4"/>
      <c r="V4" s="19"/>
      <c r="W4" s="19"/>
      <c r="X4" s="19"/>
      <c r="Y4" s="19"/>
      <c r="Z4" s="72"/>
      <c r="AA4" s="153" t="s">
        <v>41</v>
      </c>
      <c r="AB4" s="155" t="s">
        <v>42</v>
      </c>
      <c r="AC4" s="155" t="s">
        <v>43</v>
      </c>
      <c r="AD4" s="155" t="s">
        <v>46</v>
      </c>
      <c r="AE4" s="155" t="s">
        <v>44</v>
      </c>
      <c r="AF4" s="155" t="s">
        <v>45</v>
      </c>
      <c r="AG4" s="157" t="s">
        <v>66</v>
      </c>
      <c r="AH4" s="148" t="s">
        <v>23</v>
      </c>
      <c r="AI4" s="148" t="s">
        <v>69</v>
      </c>
      <c r="AJ4" s="72"/>
      <c r="AK4" s="72"/>
      <c r="AL4" s="72"/>
      <c r="AM4" s="19"/>
      <c r="AN4" s="19"/>
      <c r="AO4" s="135"/>
      <c r="AP4" s="117" t="s">
        <v>0</v>
      </c>
      <c r="AQ4" s="4" t="s">
        <v>25</v>
      </c>
      <c r="AR4" s="5"/>
      <c r="AS4" s="6"/>
      <c r="AT4" s="5"/>
      <c r="AU4" s="126"/>
      <c r="AV4" s="95"/>
      <c r="AW4" s="112"/>
      <c r="AX4" s="5"/>
      <c r="AY4" s="105"/>
      <c r="AZ4" s="5"/>
      <c r="BA4" s="7"/>
      <c r="BB4" s="6" t="s">
        <v>26</v>
      </c>
      <c r="BC4" s="5"/>
      <c r="BD4" s="6"/>
      <c r="BE4" s="5"/>
      <c r="BF4" s="126"/>
      <c r="BG4" s="95"/>
      <c r="BH4" s="95"/>
      <c r="BI4" s="5"/>
      <c r="BJ4" s="105"/>
      <c r="BK4" s="5"/>
      <c r="BL4" s="7"/>
      <c r="BM4" s="4" t="s">
        <v>27</v>
      </c>
      <c r="BN4" s="5"/>
      <c r="BO4" s="6"/>
      <c r="BP4" s="5"/>
      <c r="BQ4" s="126"/>
      <c r="BR4" s="95"/>
      <c r="BS4" s="95"/>
      <c r="BT4" s="5"/>
      <c r="BU4" s="105"/>
      <c r="BV4" s="5"/>
      <c r="BW4" s="7"/>
    </row>
    <row r="5" spans="1:76" s="20" customFormat="1" ht="15" customHeight="1" thickBot="1">
      <c r="A5" s="103"/>
      <c r="B5" s="50"/>
      <c r="C5" s="50"/>
      <c r="D5" s="50"/>
      <c r="E5" s="19"/>
      <c r="F5" s="64"/>
      <c r="G5" s="64"/>
      <c r="H5" s="62"/>
      <c r="I5" s="62"/>
      <c r="J5" s="62"/>
      <c r="K5" s="62"/>
      <c r="L5" s="62"/>
      <c r="M5" s="62"/>
      <c r="N5" s="62"/>
      <c r="O5" s="62"/>
      <c r="P5" s="62"/>
      <c r="Q5"/>
      <c r="R5"/>
      <c r="S5"/>
      <c r="T5"/>
      <c r="U5"/>
      <c r="V5" s="62"/>
      <c r="W5" s="62"/>
      <c r="X5" s="62"/>
      <c r="Y5" s="62"/>
      <c r="Z5" s="73"/>
      <c r="AA5" s="154"/>
      <c r="AB5" s="156"/>
      <c r="AC5" s="156"/>
      <c r="AD5" s="156"/>
      <c r="AE5" s="156"/>
      <c r="AF5" s="156"/>
      <c r="AG5" s="158"/>
      <c r="AH5" s="149"/>
      <c r="AI5" s="149"/>
      <c r="AJ5" s="73"/>
      <c r="AK5" s="73"/>
      <c r="AL5" s="73"/>
      <c r="AM5" s="62"/>
      <c r="AN5" s="19"/>
      <c r="AO5" s="136"/>
      <c r="AP5" s="118"/>
      <c r="AQ5" s="8"/>
      <c r="AR5" s="9"/>
      <c r="AS5" s="10"/>
      <c r="AT5" s="9"/>
      <c r="AU5" s="127" t="s">
        <v>28</v>
      </c>
      <c r="AV5" s="96"/>
      <c r="AW5" s="112"/>
      <c r="AX5" s="9" t="s">
        <v>29</v>
      </c>
      <c r="AY5" s="106"/>
      <c r="AZ5" s="9" t="s">
        <v>30</v>
      </c>
      <c r="BA5" s="11" t="s">
        <v>31</v>
      </c>
      <c r="BB5" s="10"/>
      <c r="BC5" s="9"/>
      <c r="BD5" s="10"/>
      <c r="BE5" s="9"/>
      <c r="BF5" s="127" t="s">
        <v>28</v>
      </c>
      <c r="BG5" s="96"/>
      <c r="BH5" s="96"/>
      <c r="BI5" s="9" t="s">
        <v>29</v>
      </c>
      <c r="BJ5" s="106"/>
      <c r="BK5" s="9" t="s">
        <v>30</v>
      </c>
      <c r="BL5" s="11" t="s">
        <v>31</v>
      </c>
      <c r="BM5" s="8"/>
      <c r="BN5" s="9"/>
      <c r="BO5" s="10"/>
      <c r="BP5" s="9"/>
      <c r="BQ5" s="127" t="s">
        <v>28</v>
      </c>
      <c r="BR5" s="96"/>
      <c r="BS5" s="96"/>
      <c r="BT5" s="9" t="s">
        <v>29</v>
      </c>
      <c r="BU5" s="106"/>
      <c r="BV5" s="9" t="s">
        <v>30</v>
      </c>
      <c r="BW5" s="11" t="s">
        <v>31</v>
      </c>
    </row>
    <row r="6" spans="1:76" s="20" customFormat="1" ht="75.75" thickBot="1">
      <c r="A6" s="103"/>
      <c r="B6" s="15" t="s">
        <v>0</v>
      </c>
      <c r="C6" s="16" t="s">
        <v>1</v>
      </c>
      <c r="D6" s="16" t="s">
        <v>2</v>
      </c>
      <c r="E6" s="17" t="s">
        <v>3</v>
      </c>
      <c r="F6" s="61" t="s">
        <v>4</v>
      </c>
      <c r="G6" s="63" t="s">
        <v>5</v>
      </c>
      <c r="H6" s="63" t="s">
        <v>6</v>
      </c>
      <c r="I6" s="63" t="s">
        <v>7</v>
      </c>
      <c r="J6" s="63" t="s">
        <v>8</v>
      </c>
      <c r="K6" s="63" t="s">
        <v>9</v>
      </c>
      <c r="L6" s="63" t="s">
        <v>10</v>
      </c>
      <c r="M6" s="63" t="s">
        <v>11</v>
      </c>
      <c r="N6" s="63" t="s">
        <v>12</v>
      </c>
      <c r="O6" s="63" t="s">
        <v>13</v>
      </c>
      <c r="P6" s="63" t="s">
        <v>14</v>
      </c>
      <c r="Q6" s="86" t="s">
        <v>53</v>
      </c>
      <c r="R6" s="86" t="s">
        <v>54</v>
      </c>
      <c r="S6" s="86" t="s">
        <v>55</v>
      </c>
      <c r="T6" s="86" t="s">
        <v>56</v>
      </c>
      <c r="U6" s="88" t="s">
        <v>57</v>
      </c>
      <c r="V6" s="59"/>
      <c r="W6" s="70"/>
      <c r="X6" s="70"/>
      <c r="Y6" s="59"/>
      <c r="Z6" s="71"/>
      <c r="AA6" s="71"/>
      <c r="AB6" s="71"/>
      <c r="AC6" s="71" t="s">
        <v>70</v>
      </c>
      <c r="AD6" s="71"/>
      <c r="AE6" s="71"/>
      <c r="AF6" s="71"/>
      <c r="AG6" s="71"/>
      <c r="AH6" s="101"/>
      <c r="AI6" s="71"/>
      <c r="AJ6" s="71"/>
      <c r="AK6" s="71"/>
      <c r="AL6" s="71"/>
      <c r="AM6" s="70"/>
      <c r="AN6" s="59"/>
      <c r="AO6" s="137"/>
      <c r="AP6" s="116"/>
      <c r="AQ6" s="12" t="s">
        <v>15</v>
      </c>
      <c r="AR6" s="1" t="s">
        <v>16</v>
      </c>
      <c r="AS6" s="13" t="s">
        <v>17</v>
      </c>
      <c r="AT6" s="1" t="s">
        <v>18</v>
      </c>
      <c r="AU6" s="128" t="s">
        <v>19</v>
      </c>
      <c r="AV6" s="130" t="s">
        <v>72</v>
      </c>
      <c r="AW6" s="143" t="s">
        <v>74</v>
      </c>
      <c r="AX6" s="1" t="s">
        <v>20</v>
      </c>
      <c r="AY6" s="129" t="s">
        <v>71</v>
      </c>
      <c r="AZ6" s="2" t="s">
        <v>21</v>
      </c>
      <c r="BA6" s="3" t="s">
        <v>22</v>
      </c>
      <c r="BB6" s="13" t="s">
        <v>15</v>
      </c>
      <c r="BC6" s="1" t="s">
        <v>16</v>
      </c>
      <c r="BD6" s="13" t="s">
        <v>17</v>
      </c>
      <c r="BE6" s="1" t="s">
        <v>18</v>
      </c>
      <c r="BF6" s="128" t="s">
        <v>19</v>
      </c>
      <c r="BG6" s="130" t="s">
        <v>72</v>
      </c>
      <c r="BH6" s="143" t="s">
        <v>74</v>
      </c>
      <c r="BI6" s="1" t="s">
        <v>20</v>
      </c>
      <c r="BJ6" s="129" t="s">
        <v>71</v>
      </c>
      <c r="BK6" s="2" t="s">
        <v>21</v>
      </c>
      <c r="BL6" s="3" t="s">
        <v>22</v>
      </c>
      <c r="BM6" s="12" t="s">
        <v>15</v>
      </c>
      <c r="BN6" s="1" t="s">
        <v>16</v>
      </c>
      <c r="BO6" s="13" t="s">
        <v>17</v>
      </c>
      <c r="BP6" s="1" t="s">
        <v>18</v>
      </c>
      <c r="BQ6" s="128" t="s">
        <v>19</v>
      </c>
      <c r="BR6" s="130" t="s">
        <v>72</v>
      </c>
      <c r="BS6" s="143" t="s">
        <v>74</v>
      </c>
      <c r="BT6" s="1" t="s">
        <v>20</v>
      </c>
      <c r="BU6" s="129" t="s">
        <v>71</v>
      </c>
      <c r="BV6" s="2" t="s">
        <v>21</v>
      </c>
      <c r="BW6" s="3" t="s">
        <v>22</v>
      </c>
    </row>
    <row r="7" spans="1:76" s="20" customFormat="1" ht="15" customHeight="1">
      <c r="A7" s="103" t="e">
        <f>CONCATENATE(#REF!,"; ",B7,"; ",C7,"; ",D7)</f>
        <v>#REF!</v>
      </c>
      <c r="B7" s="141" t="s">
        <v>37</v>
      </c>
      <c r="C7" s="142" t="s">
        <v>35</v>
      </c>
      <c r="D7" s="142" t="s">
        <v>34</v>
      </c>
      <c r="E7" s="24">
        <v>25</v>
      </c>
      <c r="F7" s="25">
        <v>44.278310395771207</v>
      </c>
      <c r="G7" s="25">
        <v>11.099905208711141</v>
      </c>
      <c r="H7" s="26">
        <v>13</v>
      </c>
      <c r="I7" s="27">
        <v>1</v>
      </c>
      <c r="J7" s="26">
        <v>1.6382974846435345</v>
      </c>
      <c r="K7" s="26">
        <v>14.638297484643534</v>
      </c>
      <c r="L7" s="26">
        <v>0</v>
      </c>
      <c r="M7" s="26">
        <v>14.638297484643534</v>
      </c>
      <c r="N7" s="26">
        <v>72.918117449433282</v>
      </c>
      <c r="O7" s="28">
        <v>0.90720000000000001</v>
      </c>
      <c r="P7" s="28">
        <v>4.9249420065746916</v>
      </c>
      <c r="Q7" s="84">
        <f>N7*O7/(O7*H7+J7)</f>
        <v>4.9249420065746916</v>
      </c>
      <c r="R7" s="85">
        <f t="shared" ref="R7:R9" si="0">Y7</f>
        <v>3.7800000000000002</v>
      </c>
      <c r="S7" s="85">
        <f t="shared" ref="S7:S9" si="1">-PV(RDR,E7,Z7)</f>
        <v>0</v>
      </c>
      <c r="T7" s="84">
        <f t="shared" ref="T7:T9" si="2">(N7+SUM(R7:S7))*O7/(O7*H7+J7)</f>
        <v>5.1802459205541247</v>
      </c>
      <c r="U7" s="87">
        <f t="shared" ref="U7:U9" si="3">(T7-Q7)/Q7</f>
        <v>5.1838968588585985E-2</v>
      </c>
      <c r="V7" s="29" t="s">
        <v>39</v>
      </c>
      <c r="W7" s="69">
        <f>3*W2</f>
        <v>3.7800000000000002</v>
      </c>
      <c r="X7" s="69"/>
      <c r="Y7" s="110">
        <f t="shared" ref="Y7" si="4">W7</f>
        <v>3.7800000000000002</v>
      </c>
      <c r="Z7" s="109">
        <v>0</v>
      </c>
      <c r="AA7" s="75">
        <v>0</v>
      </c>
      <c r="AB7" s="75">
        <v>0</v>
      </c>
      <c r="AC7" s="75">
        <v>0</v>
      </c>
      <c r="AD7" s="102">
        <v>0</v>
      </c>
      <c r="AE7" s="75">
        <v>0</v>
      </c>
      <c r="AF7" s="75">
        <f t="shared" ref="AF7" si="5">Y7</f>
        <v>3.7800000000000002</v>
      </c>
      <c r="AG7" s="75">
        <v>0</v>
      </c>
      <c r="AH7" s="78">
        <v>0</v>
      </c>
      <c r="AI7" s="75">
        <f>SUM(AA7:AH7)</f>
        <v>3.7800000000000002</v>
      </c>
      <c r="AJ7" s="75"/>
      <c r="AK7" s="75"/>
      <c r="AL7" s="75" t="s">
        <v>77</v>
      </c>
      <c r="AM7" s="80" t="s">
        <v>49</v>
      </c>
      <c r="AN7" s="60" t="s">
        <v>39</v>
      </c>
      <c r="AO7" s="75"/>
      <c r="AP7" s="30" t="s">
        <v>37</v>
      </c>
      <c r="AQ7" s="52">
        <v>1085.5759844286015</v>
      </c>
      <c r="AR7" s="53">
        <v>4330.439719341156</v>
      </c>
      <c r="AS7" s="54">
        <v>1085.5759844286015</v>
      </c>
      <c r="AT7" s="53">
        <v>4330.439719341156</v>
      </c>
      <c r="AU7" s="122">
        <v>7131426.4081035629</v>
      </c>
      <c r="AV7" s="91">
        <f>SUM(R7:S7)*O7*AY7</f>
        <v>369685.78956149361</v>
      </c>
      <c r="AW7" s="92">
        <f t="shared" ref="AW7:AW9" si="6">AU7+AV7</f>
        <v>7501112.1976650562</v>
      </c>
      <c r="AX7" s="55">
        <v>1448022.4129712111</v>
      </c>
      <c r="AY7" s="56">
        <v>107804.75466155926</v>
      </c>
      <c r="AZ7" s="55">
        <v>5683403.9951323513</v>
      </c>
      <c r="BA7" s="57">
        <v>4.9249420065746916</v>
      </c>
      <c r="BB7" s="54">
        <v>1098.7085285648832</v>
      </c>
      <c r="BC7" s="53">
        <v>4382.8263708141885</v>
      </c>
      <c r="BD7" s="54">
        <v>2184.2845129934849</v>
      </c>
      <c r="BE7" s="53">
        <v>8713.2660901553445</v>
      </c>
      <c r="BF7" s="122">
        <v>7621148.7558579007</v>
      </c>
      <c r="BG7" s="91">
        <f>SUM(R7:S7)*O7*BJ7</f>
        <v>385285.14543912379</v>
      </c>
      <c r="BH7" s="91">
        <f>BF7+BG7</f>
        <v>8006433.9012970245</v>
      </c>
      <c r="BI7" s="55">
        <v>1503807.5721893641</v>
      </c>
      <c r="BJ7" s="56">
        <v>112353.71158863243</v>
      </c>
      <c r="BK7" s="55">
        <v>6117341.1836685371</v>
      </c>
      <c r="BL7" s="57">
        <v>5.0679015698547252</v>
      </c>
      <c r="BM7" s="52">
        <v>989.32455109981095</v>
      </c>
      <c r="BN7" s="53">
        <v>3946.4859142559208</v>
      </c>
      <c r="BO7" s="54">
        <v>3173.6090640932953</v>
      </c>
      <c r="BP7" s="53">
        <v>12659.752004411264</v>
      </c>
      <c r="BQ7" s="122">
        <v>7255889.8589439634</v>
      </c>
      <c r="BR7" s="91">
        <f>SUM(R7:S7)*O7*BU7</f>
        <v>357912.92280150653</v>
      </c>
      <c r="BS7" s="91">
        <f>BQ7+BR7</f>
        <v>7613802.7817454701</v>
      </c>
      <c r="BT7" s="55">
        <v>1391874.2261553896</v>
      </c>
      <c r="BU7" s="56">
        <v>104371.64728075062</v>
      </c>
      <c r="BV7" s="55">
        <v>5864015.6327885743</v>
      </c>
      <c r="BW7" s="57">
        <v>5.2130355764874352</v>
      </c>
    </row>
    <row r="8" spans="1:76" s="20" customFormat="1" ht="15" customHeight="1">
      <c r="A8" s="103" t="e">
        <f>CONCATENATE(#REF!,"; ",B8,"; ",C8,"; ",D8)</f>
        <v>#REF!</v>
      </c>
      <c r="B8" s="141" t="s">
        <v>33</v>
      </c>
      <c r="C8" s="142" t="s">
        <v>38</v>
      </c>
      <c r="D8" s="142" t="s">
        <v>34</v>
      </c>
      <c r="E8" s="24">
        <v>15</v>
      </c>
      <c r="F8" s="25">
        <v>120.69082909796498</v>
      </c>
      <c r="G8" s="25">
        <v>19.56915923284069</v>
      </c>
      <c r="H8" s="26">
        <v>14</v>
      </c>
      <c r="I8" s="27">
        <v>1</v>
      </c>
      <c r="J8" s="26">
        <v>4.4655606766247038</v>
      </c>
      <c r="K8" s="26">
        <v>18.465560676624705</v>
      </c>
      <c r="L8" s="26">
        <v>0</v>
      </c>
      <c r="M8" s="26">
        <v>18.465560676624705</v>
      </c>
      <c r="N8" s="26">
        <v>118.76111821158784</v>
      </c>
      <c r="O8" s="28">
        <v>0.90720000000000001</v>
      </c>
      <c r="P8" s="28">
        <v>6.2762334120278211</v>
      </c>
      <c r="Q8" s="84">
        <f t="shared" ref="Q8:Q9" si="7">N8*O8/(O8*H8+J8)</f>
        <v>6.2762334120278211</v>
      </c>
      <c r="R8" s="85">
        <f t="shared" si="0"/>
        <v>0</v>
      </c>
      <c r="S8" s="85">
        <f t="shared" si="1"/>
        <v>64.579237257142196</v>
      </c>
      <c r="T8" s="84">
        <f t="shared" si="2"/>
        <v>9.6890874900302641</v>
      </c>
      <c r="U8" s="87">
        <f t="shared" si="3"/>
        <v>0.54377424387404449</v>
      </c>
      <c r="V8" s="29" t="s">
        <v>51</v>
      </c>
      <c r="W8" s="69" t="s">
        <v>52</v>
      </c>
      <c r="X8" s="69"/>
      <c r="Y8" s="108"/>
      <c r="Z8" s="107">
        <f>5.56*W2</f>
        <v>7.0055999999999994</v>
      </c>
      <c r="AA8" s="78">
        <f>Z8</f>
        <v>7.0055999999999994</v>
      </c>
      <c r="AB8" s="78">
        <v>0</v>
      </c>
      <c r="AC8" s="78">
        <v>0</v>
      </c>
      <c r="AD8" s="99">
        <f t="shared" ref="AD8:AD9" si="8">Y8</f>
        <v>0</v>
      </c>
      <c r="AE8" s="78">
        <v>0</v>
      </c>
      <c r="AF8" s="78">
        <v>0</v>
      </c>
      <c r="AG8" s="78">
        <v>0</v>
      </c>
      <c r="AH8" s="78">
        <v>0</v>
      </c>
      <c r="AI8" s="75">
        <f>AA8</f>
        <v>7.0055999999999994</v>
      </c>
      <c r="AJ8" s="78"/>
      <c r="AK8" s="78"/>
      <c r="AL8" s="78" t="s">
        <v>78</v>
      </c>
      <c r="AM8" s="79" t="s">
        <v>47</v>
      </c>
      <c r="AN8" s="60" t="s">
        <v>40</v>
      </c>
      <c r="AO8" s="78" t="s">
        <v>76</v>
      </c>
      <c r="AP8" s="30" t="s">
        <v>33</v>
      </c>
      <c r="AQ8" s="31">
        <v>154.47908151160868</v>
      </c>
      <c r="AR8" s="32">
        <v>952.7342592542102</v>
      </c>
      <c r="AS8" s="33">
        <v>154.47908151160868</v>
      </c>
      <c r="AT8" s="32">
        <v>952.7342592542102</v>
      </c>
      <c r="AU8" s="123">
        <v>937501.10785697366</v>
      </c>
      <c r="AV8" s="92">
        <f t="shared" ref="AV8:AV9" si="9">SUM(R8:S8)*O8*AY8</f>
        <v>509788.95605600486</v>
      </c>
      <c r="AW8" s="92">
        <f t="shared" si="6"/>
        <v>1447290.0639129784</v>
      </c>
      <c r="AX8" s="26">
        <v>149373.20623868759</v>
      </c>
      <c r="AY8" s="28">
        <v>8701.5069211546906</v>
      </c>
      <c r="AZ8" s="26">
        <v>788127.90161828604</v>
      </c>
      <c r="BA8" s="34">
        <v>6.2762334120278211</v>
      </c>
      <c r="BB8" s="33">
        <v>155.24763815083938</v>
      </c>
      <c r="BC8" s="32">
        <v>957.47425533139642</v>
      </c>
      <c r="BD8" s="33">
        <v>309.72671966244803</v>
      </c>
      <c r="BE8" s="32">
        <v>1910.2085145856067</v>
      </c>
      <c r="BF8" s="123">
        <v>999984.4114467653</v>
      </c>
      <c r="BG8" s="92">
        <f>SUM(R8:S8)*O8*BJ8</f>
        <v>512325.23270232795</v>
      </c>
      <c r="BH8" s="92">
        <f t="shared" ref="BH8:BH10" si="10">BF8+BG8</f>
        <v>1512309.6441490932</v>
      </c>
      <c r="BI8" s="26">
        <v>150116.3603813363</v>
      </c>
      <c r="BJ8" s="28">
        <v>8744.7982253890623</v>
      </c>
      <c r="BK8" s="26">
        <v>849868.051065429</v>
      </c>
      <c r="BL8" s="34">
        <v>6.6613952596941033</v>
      </c>
      <c r="BM8" s="31">
        <v>142.64860208016938</v>
      </c>
      <c r="BN8" s="32">
        <v>879.77096255770903</v>
      </c>
      <c r="BO8" s="33">
        <v>452.37532174261742</v>
      </c>
      <c r="BP8" s="32">
        <v>2789.9794771433158</v>
      </c>
      <c r="BQ8" s="123">
        <v>979088.68588117603</v>
      </c>
      <c r="BR8" s="92">
        <f>SUM(R8:S8)*O8*BU8</f>
        <v>470747.76225823967</v>
      </c>
      <c r="BS8" s="92">
        <f t="shared" ref="BS8:BS10" si="11">BQ8+BR8</f>
        <v>1449836.4481394156</v>
      </c>
      <c r="BT8" s="26">
        <v>137933.75031544571</v>
      </c>
      <c r="BU8" s="28">
        <v>8035.1189698157168</v>
      </c>
      <c r="BV8" s="26">
        <v>841154.93556573032</v>
      </c>
      <c r="BW8" s="34">
        <v>7.0982532095448905</v>
      </c>
      <c r="BX8" s="68"/>
    </row>
    <row r="9" spans="1:76" s="20" customFormat="1" ht="15.75" customHeight="1" thickBot="1">
      <c r="A9" s="103" t="e">
        <f>CONCATENATE(#REF!,"; ",B9,"; ",C9,"; ",D9)</f>
        <v>#REF!</v>
      </c>
      <c r="B9" s="141" t="s">
        <v>32</v>
      </c>
      <c r="C9" s="142" t="s">
        <v>38</v>
      </c>
      <c r="D9" s="142" t="s">
        <v>34</v>
      </c>
      <c r="E9" s="24">
        <v>7</v>
      </c>
      <c r="F9" s="25">
        <v>287.93152889128186</v>
      </c>
      <c r="G9" s="25">
        <v>46.686048800403604</v>
      </c>
      <c r="H9" s="26">
        <v>33</v>
      </c>
      <c r="I9" s="27">
        <v>1</v>
      </c>
      <c r="J9" s="26">
        <v>10.653466568977429</v>
      </c>
      <c r="K9" s="26">
        <v>43.653466568977429</v>
      </c>
      <c r="L9" s="26">
        <v>0</v>
      </c>
      <c r="M9" s="26">
        <v>43.653466568977429</v>
      </c>
      <c r="N9" s="26">
        <v>137.59046087752364</v>
      </c>
      <c r="O9" s="28">
        <v>0.90720000000000001</v>
      </c>
      <c r="P9" s="28">
        <v>3.075111758789983</v>
      </c>
      <c r="Q9" s="84">
        <f t="shared" si="7"/>
        <v>3.075111758789983</v>
      </c>
      <c r="R9" s="85">
        <f t="shared" si="0"/>
        <v>0</v>
      </c>
      <c r="S9" s="85">
        <f t="shared" si="1"/>
        <v>38.006589984208752</v>
      </c>
      <c r="T9" s="84">
        <f t="shared" si="2"/>
        <v>3.9245493653402357</v>
      </c>
      <c r="U9" s="87">
        <f t="shared" si="3"/>
        <v>0.27622983266289336</v>
      </c>
      <c r="V9" s="29" t="s">
        <v>51</v>
      </c>
      <c r="W9" s="69" t="s">
        <v>52</v>
      </c>
      <c r="X9" s="69"/>
      <c r="Y9" s="108"/>
      <c r="Z9" s="107">
        <f>5.56*W2</f>
        <v>7.0055999999999994</v>
      </c>
      <c r="AA9" s="78">
        <f>Z9</f>
        <v>7.0055999999999994</v>
      </c>
      <c r="AB9" s="78">
        <v>0</v>
      </c>
      <c r="AC9" s="78">
        <v>0</v>
      </c>
      <c r="AD9" s="99">
        <f t="shared" si="8"/>
        <v>0</v>
      </c>
      <c r="AE9" s="78">
        <v>0</v>
      </c>
      <c r="AF9" s="78">
        <v>0</v>
      </c>
      <c r="AG9" s="78">
        <v>0</v>
      </c>
      <c r="AH9" s="78">
        <v>0</v>
      </c>
      <c r="AI9" s="75">
        <f t="shared" ref="AI9" si="12">AA9</f>
        <v>7.0055999999999994</v>
      </c>
      <c r="AJ9" s="78"/>
      <c r="AK9" s="78"/>
      <c r="AL9" s="78" t="s">
        <v>78</v>
      </c>
      <c r="AM9" s="79" t="s">
        <v>48</v>
      </c>
      <c r="AN9" s="60"/>
      <c r="AO9" s="78" t="s">
        <v>76</v>
      </c>
      <c r="AP9" s="30" t="s">
        <v>32</v>
      </c>
      <c r="AQ9" s="31">
        <v>150.28666364786608</v>
      </c>
      <c r="AR9" s="32">
        <v>926.87794208289949</v>
      </c>
      <c r="AS9" s="33">
        <v>150.28666364786608</v>
      </c>
      <c r="AT9" s="32">
        <v>926.87794208289949</v>
      </c>
      <c r="AU9" s="123">
        <v>442916.28540808352</v>
      </c>
      <c r="AV9" s="92">
        <f t="shared" si="9"/>
        <v>122346.69140194525</v>
      </c>
      <c r="AW9" s="92">
        <f t="shared" si="6"/>
        <v>565262.97681002878</v>
      </c>
      <c r="AX9" s="26">
        <v>144032.58162635536</v>
      </c>
      <c r="AY9" s="28">
        <v>3548.3813016245126</v>
      </c>
      <c r="AZ9" s="26">
        <v>298883.70378172817</v>
      </c>
      <c r="BA9" s="34">
        <v>3.0751117587899839</v>
      </c>
      <c r="BB9" s="33">
        <v>151.59996296100198</v>
      </c>
      <c r="BC9" s="32">
        <v>934.9775840281784</v>
      </c>
      <c r="BD9" s="33">
        <v>301.88662660886803</v>
      </c>
      <c r="BE9" s="32">
        <v>1861.8555261110778</v>
      </c>
      <c r="BF9" s="123">
        <v>491963.88924152678</v>
      </c>
      <c r="BG9" s="92">
        <f>SUM(R9:S9)*O9*BJ9</f>
        <v>123415.83367899456</v>
      </c>
      <c r="BH9" s="92">
        <f t="shared" si="10"/>
        <v>615379.7229205214</v>
      </c>
      <c r="BI9" s="26">
        <v>145291.22884047072</v>
      </c>
      <c r="BJ9" s="28">
        <v>3579.3892873835593</v>
      </c>
      <c r="BK9" s="26">
        <v>346672.66040105605</v>
      </c>
      <c r="BL9" s="34">
        <v>3.3860536053535721</v>
      </c>
      <c r="BM9" s="31">
        <v>139.71984300053126</v>
      </c>
      <c r="BN9" s="32">
        <v>861.70813434194588</v>
      </c>
      <c r="BO9" s="33">
        <v>441.60646960939931</v>
      </c>
      <c r="BP9" s="32">
        <v>2723.5636604530237</v>
      </c>
      <c r="BQ9" s="123">
        <v>499215.51886241324</v>
      </c>
      <c r="BR9" s="92">
        <f>SUM(R9:S9)*O9*BU9</f>
        <v>113744.36093922137</v>
      </c>
      <c r="BS9" s="92">
        <f t="shared" si="11"/>
        <v>612959.87980163458</v>
      </c>
      <c r="BT9" s="26">
        <v>133905.49236589775</v>
      </c>
      <c r="BU9" s="28">
        <v>3298.8907088299529</v>
      </c>
      <c r="BV9" s="26">
        <v>365310.02649651549</v>
      </c>
      <c r="BW9" s="34">
        <v>3.7281183171957064</v>
      </c>
      <c r="BX9" s="67"/>
    </row>
    <row r="10" spans="1:76" s="20" customFormat="1" ht="15" customHeight="1" thickBot="1">
      <c r="A10" s="103"/>
      <c r="B10" s="35"/>
      <c r="C10" s="14"/>
      <c r="D10" s="14"/>
      <c r="E10" s="14"/>
      <c r="F10" s="35"/>
      <c r="G10" s="35"/>
      <c r="H10" s="29"/>
      <c r="I10" s="27"/>
      <c r="J10" s="26"/>
      <c r="K10" s="26"/>
      <c r="L10" s="26"/>
      <c r="M10" s="26"/>
      <c r="N10" s="26"/>
      <c r="O10" s="28"/>
      <c r="P10" s="36"/>
      <c r="Q10"/>
      <c r="R10"/>
      <c r="S10"/>
      <c r="T10"/>
      <c r="U10"/>
      <c r="V10" s="29"/>
      <c r="W10" s="29"/>
      <c r="X10" s="29"/>
      <c r="Y10" s="29"/>
      <c r="Z10" s="90"/>
      <c r="AJ10" s="90"/>
      <c r="AK10" s="90"/>
      <c r="AL10" s="90"/>
      <c r="AM10" s="29"/>
      <c r="AN10" s="29"/>
      <c r="AO10" s="89"/>
      <c r="AP10" s="37" t="s">
        <v>24</v>
      </c>
      <c r="AQ10" s="38"/>
      <c r="AR10" s="39"/>
      <c r="AS10" s="40"/>
      <c r="AT10" s="39"/>
      <c r="AU10" s="113">
        <f>SUM(AU7:AU9)</f>
        <v>8511843.8013686202</v>
      </c>
      <c r="AV10" s="93">
        <f>SUM(AV7:AV9)</f>
        <v>1001821.4370194436</v>
      </c>
      <c r="AW10" s="115">
        <f t="shared" ref="AW10" si="13">AU10+AV10</f>
        <v>9513665.2383880634</v>
      </c>
      <c r="AX10" s="41">
        <f>SUM(AX7:AX9)</f>
        <v>1741428.2008362541</v>
      </c>
      <c r="AY10" s="42"/>
      <c r="AZ10" s="41">
        <f>SUM(AZ7:AZ9)</f>
        <v>6770415.600532366</v>
      </c>
      <c r="BA10" s="43">
        <f>AU10/AX10</f>
        <v>4.8878522796869452</v>
      </c>
      <c r="BB10" s="40"/>
      <c r="BC10" s="39"/>
      <c r="BD10" s="40"/>
      <c r="BE10" s="39"/>
      <c r="BF10" s="113">
        <f>SUM(BF7:BF9)</f>
        <v>9113097.0565461926</v>
      </c>
      <c r="BG10" s="93">
        <f>SUM(BG7:BG9)</f>
        <v>1021026.2118204463</v>
      </c>
      <c r="BH10" s="115">
        <f t="shared" si="10"/>
        <v>10134123.268366639</v>
      </c>
      <c r="BI10" s="41">
        <f>SUM(BI7:BI9)</f>
        <v>1799215.1614111713</v>
      </c>
      <c r="BJ10" s="42"/>
      <c r="BK10" s="41">
        <f>SUM(BK7:BK9)</f>
        <v>7313881.8951350227</v>
      </c>
      <c r="BL10" s="43">
        <f>BF10/BI10</f>
        <v>5.0650401641783374</v>
      </c>
      <c r="BM10" s="40"/>
      <c r="BN10" s="39"/>
      <c r="BO10" s="40"/>
      <c r="BP10" s="39"/>
      <c r="BQ10" s="113">
        <f>SUM(BQ7:BQ9)</f>
        <v>8734194.0636875518</v>
      </c>
      <c r="BR10" s="93">
        <f>SUM(BR7:BR9)</f>
        <v>942405.0459989676</v>
      </c>
      <c r="BS10" s="115">
        <f t="shared" si="11"/>
        <v>9676599.10968652</v>
      </c>
      <c r="BT10" s="41">
        <f>SUM(BT7:BT9)</f>
        <v>1663713.4688367331</v>
      </c>
      <c r="BU10" s="42"/>
      <c r="BV10" s="41">
        <f>SUM(BV7:BV9)</f>
        <v>7070480.5948508205</v>
      </c>
      <c r="BW10" s="43">
        <f>BQ10/BT10</f>
        <v>5.2498186901104384</v>
      </c>
    </row>
    <row r="11" spans="1:76" s="20" customFormat="1" ht="15" customHeight="1" thickBot="1">
      <c r="A11" s="103"/>
      <c r="B11"/>
      <c r="C11" s="14"/>
      <c r="D11" s="14"/>
      <c r="E11" s="14"/>
      <c r="F11" s="35"/>
      <c r="G11" s="35"/>
      <c r="H11" s="29"/>
      <c r="I11" s="27"/>
      <c r="J11" s="26"/>
      <c r="K11" s="26"/>
      <c r="L11" s="26"/>
      <c r="M11" s="26"/>
      <c r="N11" s="26"/>
      <c r="O11" s="28"/>
      <c r="P11" s="36"/>
      <c r="Q11"/>
      <c r="R11"/>
      <c r="S11"/>
      <c r="T11"/>
      <c r="U11"/>
      <c r="V11" s="29"/>
      <c r="W11" s="29"/>
      <c r="X11" s="29"/>
      <c r="Y11" s="29"/>
      <c r="Z11" s="90"/>
      <c r="AJ11" s="90"/>
      <c r="AK11" s="90"/>
      <c r="AL11" s="90"/>
      <c r="AM11" s="29"/>
      <c r="AN11" s="29"/>
      <c r="AO11" s="89"/>
      <c r="AP11" s="44"/>
      <c r="AQ11" s="119"/>
      <c r="AR11" s="45"/>
      <c r="AS11" s="46"/>
      <c r="AT11" s="45"/>
      <c r="AU11" s="124"/>
      <c r="AV11" s="114">
        <f>SUM(AU10:AV10)/AX10</f>
        <v>5.4631395275553079</v>
      </c>
      <c r="AW11" s="92"/>
      <c r="AX11" s="47"/>
      <c r="AY11" s="48"/>
      <c r="AZ11" s="47"/>
      <c r="BA11" s="114">
        <f>BA10</f>
        <v>4.8878522796869452</v>
      </c>
      <c r="BB11" s="45"/>
      <c r="BC11" s="45"/>
      <c r="BD11" s="46"/>
      <c r="BE11" s="45"/>
      <c r="BF11" s="124"/>
      <c r="BG11" s="114">
        <f>SUM(BF10:BG10)/BI10</f>
        <v>5.6325243838086498</v>
      </c>
      <c r="BH11" s="92"/>
      <c r="BI11" s="47"/>
      <c r="BJ11" s="48"/>
      <c r="BK11" s="47"/>
      <c r="BL11" s="114">
        <f>BL10</f>
        <v>5.0650401641783374</v>
      </c>
      <c r="BM11" s="45"/>
      <c r="BN11" s="45"/>
      <c r="BO11" s="46"/>
      <c r="BP11" s="45"/>
      <c r="BQ11" s="124"/>
      <c r="BR11" s="114">
        <f>SUM(BQ10:BR10)/BT10</f>
        <v>5.8162654152534987</v>
      </c>
      <c r="BS11" s="92"/>
      <c r="BT11" s="47"/>
      <c r="BU11" s="48"/>
      <c r="BV11" s="47"/>
      <c r="BW11" s="114">
        <f>BW10</f>
        <v>5.2498186901104384</v>
      </c>
    </row>
    <row r="12" spans="1:76" s="20" customFormat="1" ht="15" customHeight="1" thickBot="1">
      <c r="A12" s="81"/>
      <c r="B12"/>
      <c r="Q12"/>
      <c r="R12"/>
      <c r="S12"/>
      <c r="T12"/>
      <c r="U12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O12" s="138"/>
      <c r="AQ12" s="58"/>
      <c r="AS12" s="58"/>
      <c r="AV12" s="131" t="s">
        <v>59</v>
      </c>
      <c r="AW12" s="65"/>
      <c r="AX12" s="65"/>
      <c r="AY12" s="65"/>
      <c r="AZ12" s="65"/>
      <c r="BA12" s="132" t="s">
        <v>75</v>
      </c>
      <c r="BB12" s="133"/>
      <c r="BC12" s="65"/>
      <c r="BD12" s="133"/>
      <c r="BE12" s="65"/>
      <c r="BG12" s="131" t="s">
        <v>59</v>
      </c>
      <c r="BH12" s="65"/>
      <c r="BI12" s="65"/>
      <c r="BJ12" s="65"/>
      <c r="BK12" s="65"/>
      <c r="BL12" s="132" t="s">
        <v>75</v>
      </c>
      <c r="BM12" s="133"/>
      <c r="BN12" s="65"/>
      <c r="BO12" s="133"/>
      <c r="BP12" s="65"/>
      <c r="BR12" s="131" t="s">
        <v>59</v>
      </c>
      <c r="BS12" s="65"/>
      <c r="BT12" s="65"/>
      <c r="BU12" s="65"/>
      <c r="BV12" s="65"/>
      <c r="BW12" s="132" t="s">
        <v>75</v>
      </c>
    </row>
    <row r="13" spans="1:76" ht="15" customHeight="1" thickBot="1">
      <c r="A13" s="65"/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97"/>
      <c r="AA13" s="97"/>
      <c r="AB13" s="97"/>
      <c r="AC13" s="97"/>
      <c r="AD13" s="97"/>
      <c r="AE13" s="97"/>
      <c r="AF13" s="97"/>
      <c r="AG13" s="97"/>
      <c r="AH13" s="97"/>
      <c r="AI13" s="97"/>
      <c r="AJ13" s="97"/>
      <c r="AK13" s="97"/>
      <c r="AL13" s="97"/>
      <c r="AM13" s="65"/>
      <c r="AN13" s="65"/>
      <c r="AO13" s="139"/>
      <c r="AP13" s="65"/>
      <c r="AQ13" s="65"/>
      <c r="AR13" s="65"/>
      <c r="AS13" s="65"/>
      <c r="AT13" s="65"/>
      <c r="AU13" s="65"/>
    </row>
    <row r="14" spans="1:76" ht="15" customHeight="1">
      <c r="A14" s="65"/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65"/>
      <c r="AN14" s="65"/>
      <c r="AO14" s="139"/>
      <c r="AP14" s="65"/>
      <c r="AQ14" s="65"/>
      <c r="AR14" s="65"/>
      <c r="AS14" s="65"/>
      <c r="AT14" s="65"/>
      <c r="AU14" s="65"/>
      <c r="AV14" s="144" t="s">
        <v>79</v>
      </c>
      <c r="AW14" s="145">
        <f>BA10</f>
        <v>4.8878522796869452</v>
      </c>
      <c r="BG14" s="144" t="s">
        <v>79</v>
      </c>
      <c r="BH14" s="145">
        <f>BL10</f>
        <v>5.0650401641783374</v>
      </c>
      <c r="BR14" s="144" t="s">
        <v>79</v>
      </c>
      <c r="BS14" s="145">
        <f>BW10</f>
        <v>5.2498186901104384</v>
      </c>
    </row>
    <row r="15" spans="1:76" ht="15" customHeight="1" thickBot="1">
      <c r="A15" s="65"/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65"/>
      <c r="AN15" s="65"/>
      <c r="AO15" s="139"/>
      <c r="AP15" s="65"/>
      <c r="AQ15" s="65"/>
      <c r="AR15" s="65"/>
      <c r="AS15" s="65"/>
      <c r="AT15" s="65"/>
      <c r="AU15" s="65"/>
      <c r="AV15" s="146" t="s">
        <v>56</v>
      </c>
      <c r="AW15" s="147">
        <f>AV11</f>
        <v>5.4631395275553079</v>
      </c>
      <c r="BF15" s="100"/>
      <c r="BG15" s="146" t="s">
        <v>56</v>
      </c>
      <c r="BH15" s="147">
        <f>BG11</f>
        <v>5.6325243838086498</v>
      </c>
      <c r="BR15" s="146" t="s">
        <v>56</v>
      </c>
      <c r="BS15" s="147">
        <f>BR11</f>
        <v>5.8162654152534987</v>
      </c>
    </row>
    <row r="16" spans="1:76" ht="15" customHeight="1">
      <c r="A16" s="65"/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  <c r="AK16" s="97"/>
      <c r="AL16" s="97"/>
      <c r="AM16" s="65"/>
      <c r="AN16" s="65"/>
      <c r="AO16" s="139"/>
      <c r="AP16" s="65"/>
      <c r="AQ16" s="65"/>
      <c r="AR16" s="65"/>
      <c r="AS16" s="65"/>
      <c r="AT16" s="65"/>
      <c r="AU16" s="65"/>
    </row>
    <row r="17" spans="1:47" ht="15" customHeight="1">
      <c r="A17" s="65"/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65"/>
      <c r="AN17" s="65"/>
      <c r="AO17" s="139"/>
      <c r="AP17" s="65"/>
      <c r="AQ17" s="65"/>
      <c r="AR17" s="65"/>
      <c r="AS17" s="65"/>
      <c r="AT17" s="65"/>
      <c r="AU17" s="65"/>
    </row>
    <row r="18" spans="1:47" ht="15" customHeight="1">
      <c r="A18" s="65"/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97"/>
      <c r="AA18" s="97"/>
      <c r="AB18" s="97"/>
      <c r="AC18" s="97"/>
      <c r="AD18" s="97"/>
      <c r="AE18" s="97"/>
      <c r="AF18" s="97"/>
      <c r="AG18" s="97"/>
      <c r="AH18" s="97"/>
      <c r="AI18" s="97"/>
      <c r="AJ18" s="97"/>
      <c r="AK18" s="97"/>
      <c r="AL18" s="97"/>
      <c r="AM18" s="65"/>
      <c r="AN18" s="65"/>
      <c r="AO18" s="139"/>
      <c r="AP18" s="65"/>
      <c r="AQ18" s="65"/>
      <c r="AR18" s="65"/>
      <c r="AS18" s="65"/>
      <c r="AT18" s="65"/>
      <c r="AU18" s="65"/>
    </row>
    <row r="19" spans="1:47" ht="15" customHeight="1">
      <c r="A19" s="65"/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65"/>
      <c r="AN19" s="65"/>
      <c r="AO19" s="139"/>
      <c r="AP19" s="65"/>
      <c r="AQ19" s="65"/>
      <c r="AR19" s="65"/>
      <c r="AS19" s="65"/>
      <c r="AT19" s="65"/>
      <c r="AU19" s="65"/>
    </row>
    <row r="20" spans="1:47" ht="15" customHeight="1">
      <c r="A20" s="65"/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97"/>
      <c r="AA20" s="97"/>
      <c r="AB20" s="97"/>
      <c r="AC20" s="97"/>
      <c r="AD20" s="97"/>
      <c r="AE20" s="97"/>
      <c r="AF20" s="97"/>
      <c r="AG20" s="97"/>
      <c r="AH20" s="97"/>
      <c r="AI20" s="97"/>
      <c r="AJ20" s="97"/>
      <c r="AK20" s="97"/>
      <c r="AL20" s="97"/>
      <c r="AM20" s="65"/>
      <c r="AN20" s="65"/>
      <c r="AO20" s="139"/>
      <c r="AP20" s="65"/>
      <c r="AQ20" s="65"/>
      <c r="AR20" s="65"/>
      <c r="AS20" s="65"/>
      <c r="AT20" s="65"/>
      <c r="AU20" s="65"/>
    </row>
    <row r="21" spans="1:47" ht="15" customHeight="1">
      <c r="A21" s="65"/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65"/>
      <c r="AN21" s="65"/>
      <c r="AO21" s="139"/>
      <c r="AP21" s="65"/>
      <c r="AQ21" s="65"/>
      <c r="AR21" s="65"/>
      <c r="AS21" s="65"/>
      <c r="AT21" s="65"/>
      <c r="AU21" s="65"/>
    </row>
    <row r="22" spans="1:47" ht="15" customHeight="1">
      <c r="A22" s="65"/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65"/>
      <c r="AN22" s="65"/>
      <c r="AO22" s="139"/>
      <c r="AP22" s="65"/>
      <c r="AQ22" s="65"/>
      <c r="AR22" s="65"/>
      <c r="AS22" s="65"/>
      <c r="AT22" s="65"/>
      <c r="AU22" s="65"/>
    </row>
    <row r="23" spans="1:47" ht="15" customHeight="1">
      <c r="A23" s="65"/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97"/>
      <c r="AA23" s="97"/>
      <c r="AB23" s="97"/>
      <c r="AC23" s="97"/>
      <c r="AD23" s="97"/>
      <c r="AE23" s="97"/>
      <c r="AF23" s="97"/>
      <c r="AG23" s="97"/>
      <c r="AH23" s="97"/>
      <c r="AI23" s="97"/>
      <c r="AJ23" s="97"/>
      <c r="AK23" s="97"/>
      <c r="AL23" s="97"/>
      <c r="AM23" s="65"/>
      <c r="AN23" s="65"/>
      <c r="AO23" s="139"/>
      <c r="AP23" s="65"/>
      <c r="AQ23" s="65"/>
      <c r="AR23" s="65"/>
      <c r="AS23" s="65"/>
      <c r="AT23" s="65"/>
      <c r="AU23" s="65"/>
    </row>
    <row r="24" spans="1:47" ht="15" customHeight="1">
      <c r="A24" s="65"/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65"/>
      <c r="AN24" s="65"/>
      <c r="AO24" s="139"/>
      <c r="AP24" s="65"/>
      <c r="AQ24" s="65"/>
      <c r="AR24" s="65"/>
      <c r="AS24" s="65"/>
      <c r="AT24" s="65"/>
      <c r="AU24" s="65"/>
    </row>
    <row r="25" spans="1:47" ht="15" customHeight="1">
      <c r="Q25"/>
      <c r="R25"/>
      <c r="S25"/>
      <c r="T25"/>
      <c r="U25"/>
    </row>
    <row r="26" spans="1:47" ht="15" customHeight="1">
      <c r="Q26"/>
      <c r="R26"/>
      <c r="S26"/>
      <c r="T26"/>
      <c r="U26"/>
    </row>
    <row r="27" spans="1:47" ht="15" customHeight="1">
      <c r="Q27"/>
      <c r="R27"/>
      <c r="S27"/>
      <c r="T27"/>
      <c r="U27"/>
    </row>
    <row r="28" spans="1:47" ht="15" customHeight="1">
      <c r="Q28"/>
      <c r="R28"/>
      <c r="S28"/>
      <c r="T28"/>
      <c r="U28"/>
    </row>
    <row r="29" spans="1:47" ht="15" customHeight="1">
      <c r="Q29"/>
      <c r="R29"/>
      <c r="S29"/>
      <c r="T29"/>
      <c r="U29"/>
    </row>
    <row r="30" spans="1:47" ht="15" customHeight="1">
      <c r="Q30"/>
      <c r="R30"/>
      <c r="S30"/>
      <c r="T30"/>
      <c r="U30"/>
    </row>
    <row r="31" spans="1:47" ht="15" customHeight="1">
      <c r="Q31"/>
      <c r="R31"/>
      <c r="S31"/>
      <c r="T31"/>
      <c r="U31"/>
    </row>
    <row r="32" spans="1:47" ht="15" customHeight="1">
      <c r="Q32"/>
      <c r="R32"/>
      <c r="S32"/>
      <c r="T32"/>
      <c r="U32"/>
    </row>
    <row r="33" spans="17:21" ht="15" customHeight="1">
      <c r="Q33"/>
      <c r="R33"/>
      <c r="S33"/>
      <c r="T33"/>
      <c r="U33"/>
    </row>
    <row r="34" spans="17:21" ht="15" customHeight="1">
      <c r="Q34"/>
      <c r="R34"/>
      <c r="S34"/>
      <c r="T34"/>
      <c r="U34"/>
    </row>
    <row r="35" spans="17:21" ht="15" customHeight="1">
      <c r="Q35"/>
      <c r="R35"/>
      <c r="S35"/>
      <c r="T35"/>
      <c r="U35"/>
    </row>
    <row r="36" spans="17:21" ht="15" customHeight="1">
      <c r="Q36"/>
      <c r="R36"/>
      <c r="S36"/>
      <c r="T36"/>
      <c r="U36"/>
    </row>
    <row r="37" spans="17:21" ht="15" customHeight="1">
      <c r="Q37"/>
      <c r="R37"/>
      <c r="S37"/>
      <c r="T37"/>
      <c r="U37"/>
    </row>
    <row r="38" spans="17:21" ht="15" customHeight="1">
      <c r="Q38"/>
      <c r="R38"/>
      <c r="S38"/>
      <c r="T38"/>
      <c r="U38"/>
    </row>
    <row r="39" spans="17:21" ht="15" customHeight="1">
      <c r="Q39"/>
      <c r="R39"/>
      <c r="S39"/>
      <c r="T39"/>
      <c r="U39"/>
    </row>
    <row r="40" spans="17:21" ht="15" customHeight="1">
      <c r="Q40"/>
      <c r="R40"/>
      <c r="S40"/>
      <c r="T40"/>
      <c r="U40"/>
    </row>
    <row r="41" spans="17:21" ht="15" customHeight="1">
      <c r="Q41"/>
      <c r="R41"/>
      <c r="S41"/>
      <c r="T41"/>
      <c r="U41"/>
    </row>
    <row r="42" spans="17:21" ht="15" customHeight="1">
      <c r="Q42"/>
      <c r="R42"/>
      <c r="S42"/>
      <c r="T42"/>
      <c r="U42"/>
    </row>
    <row r="43" spans="17:21" ht="15" customHeight="1">
      <c r="Q43"/>
      <c r="R43"/>
      <c r="S43"/>
      <c r="T43"/>
      <c r="U43"/>
    </row>
    <row r="44" spans="17:21" ht="15" customHeight="1">
      <c r="Q44"/>
      <c r="R44"/>
      <c r="S44"/>
      <c r="T44"/>
      <c r="U44"/>
    </row>
    <row r="45" spans="17:21" ht="15" customHeight="1">
      <c r="Q45"/>
      <c r="R45"/>
      <c r="S45"/>
      <c r="T45"/>
      <c r="U45"/>
    </row>
    <row r="46" spans="17:21" ht="15" customHeight="1">
      <c r="Q46"/>
      <c r="R46"/>
      <c r="S46"/>
      <c r="T46"/>
      <c r="U46"/>
    </row>
    <row r="47" spans="17:21" ht="15" customHeight="1">
      <c r="Q47"/>
      <c r="R47"/>
      <c r="S47"/>
      <c r="T47"/>
      <c r="U47"/>
    </row>
    <row r="48" spans="17:21" ht="15" customHeight="1">
      <c r="Q48"/>
      <c r="R48"/>
      <c r="S48"/>
      <c r="T48"/>
      <c r="U48"/>
    </row>
    <row r="49" spans="17:21" ht="15" customHeight="1">
      <c r="Q49"/>
      <c r="R49"/>
      <c r="S49"/>
      <c r="T49"/>
      <c r="U49"/>
    </row>
    <row r="50" spans="17:21" ht="15" customHeight="1">
      <c r="Q50"/>
      <c r="R50"/>
      <c r="S50"/>
      <c r="T50"/>
      <c r="U50"/>
    </row>
    <row r="51" spans="17:21" ht="15" customHeight="1">
      <c r="Q51"/>
      <c r="R51"/>
      <c r="S51"/>
      <c r="T51"/>
      <c r="U51"/>
    </row>
    <row r="52" spans="17:21" ht="15" customHeight="1">
      <c r="Q52"/>
      <c r="R52"/>
      <c r="S52"/>
      <c r="T52"/>
      <c r="U52"/>
    </row>
    <row r="53" spans="17:21" ht="15" customHeight="1">
      <c r="Q53"/>
      <c r="R53"/>
      <c r="S53"/>
      <c r="T53"/>
      <c r="U53"/>
    </row>
    <row r="54" spans="17:21" ht="15" customHeight="1">
      <c r="Q54"/>
      <c r="R54"/>
      <c r="S54"/>
      <c r="T54"/>
      <c r="U54"/>
    </row>
    <row r="55" spans="17:21" ht="15" customHeight="1">
      <c r="Q55"/>
      <c r="R55"/>
      <c r="S55"/>
      <c r="T55"/>
      <c r="U55"/>
    </row>
    <row r="56" spans="17:21" ht="15" customHeight="1">
      <c r="Q56"/>
      <c r="R56"/>
      <c r="S56"/>
      <c r="T56"/>
      <c r="U56"/>
    </row>
    <row r="57" spans="17:21" ht="15" customHeight="1">
      <c r="Q57"/>
      <c r="R57"/>
      <c r="S57"/>
      <c r="T57"/>
      <c r="U57"/>
    </row>
    <row r="58" spans="17:21" ht="15" customHeight="1">
      <c r="Q58"/>
      <c r="R58"/>
      <c r="S58"/>
      <c r="T58"/>
      <c r="U58"/>
    </row>
    <row r="59" spans="17:21" ht="15" customHeight="1">
      <c r="Q59"/>
      <c r="R59"/>
      <c r="S59"/>
      <c r="T59"/>
      <c r="U59"/>
    </row>
  </sheetData>
  <mergeCells count="19">
    <mergeCell ref="B1:E1"/>
    <mergeCell ref="Q1:U1"/>
    <mergeCell ref="AA2:AK2"/>
    <mergeCell ref="AU1:BW1"/>
    <mergeCell ref="AQ2:BA2"/>
    <mergeCell ref="BB2:BL2"/>
    <mergeCell ref="BM2:BW2"/>
    <mergeCell ref="Y1:AO1"/>
    <mergeCell ref="AI4:AI5"/>
    <mergeCell ref="AA3:AC3"/>
    <mergeCell ref="AE3:AH3"/>
    <mergeCell ref="AA4:AA5"/>
    <mergeCell ref="AB4:AB5"/>
    <mergeCell ref="AC4:AC5"/>
    <mergeCell ref="AD4:AD5"/>
    <mergeCell ref="AE4:AE5"/>
    <mergeCell ref="AF4:AF5"/>
    <mergeCell ref="AG4:AG5"/>
    <mergeCell ref="AH4:AH5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18614F3EFD45A799842C7240895D" ma:contentTypeVersion="18" ma:contentTypeDescription="Create a new document." ma:contentTypeScope="" ma:versionID="ed0a3ef885b30895f6a0abc1e77b7635">
  <xsd:schema xmlns:xsd="http://www.w3.org/2001/XMLSchema" xmlns:xs="http://www.w3.org/2001/XMLSchema" xmlns:p="http://schemas.microsoft.com/office/2006/metadata/properties" xmlns:ns1="http://schemas.microsoft.com/sharepoint/v3" xmlns:ns2="a7ab817b-4faa-45d5-80bc-22d50aff3ce5" xmlns:ns3="7056dff1-e55d-409b-891b-c02af02f49a4" targetNamespace="http://schemas.microsoft.com/office/2006/metadata/properties" ma:root="true" ma:fieldsID="1cf20a0235fe3c570a2363729a2bb1fe" ns1:_="" ns2:_="" ns3:_="">
    <xsd:import namespace="http://schemas.microsoft.com/sharepoint/v3"/>
    <xsd:import namespace="a7ab817b-4faa-45d5-80bc-22d50aff3ce5"/>
    <xsd:import namespace="7056dff1-e55d-409b-891b-c02af02f49a4"/>
    <xsd:element name="properties">
      <xsd:complexType>
        <xsd:sequence>
          <xsd:element name="documentManagement">
            <xsd:complexType>
              <xsd:all>
                <xsd:element ref="ns1:RatingCount" minOccurs="0"/>
                <xsd:element ref="ns2:_dlc_DocId" minOccurs="0"/>
                <xsd:element ref="ns2:_dlc_DocIdUrl" minOccurs="0"/>
                <xsd:element ref="ns2:_dlc_DocIdPersistId" minOccurs="0"/>
                <xsd:element ref="ns3:Owner"/>
                <xsd:element ref="ns3:Status"/>
                <xsd:element ref="ns3:Action"/>
                <xsd:element ref="ns3:Assigned_x0020_to0" minOccurs="0"/>
                <xsd:element ref="ns3:Refer_x0020_to_x0020_IR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  <xsd:element ref="ns1:RoutingPriority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atingCount" ma:index="8" nillable="true" ma:displayName="Number of Ratings" ma:decimals="0" ma:description="Number of ratings submitted" ma:internalName="RatingCount" ma:readOnly="true">
      <xsd:simpleType>
        <xsd:restriction base="dms:Number"/>
      </xsd:simpleType>
    </xsd:element>
    <xsd:element name="RatedBy" ma:index="18" nillable="true" ma:displayName="Rated By" ma:description="Users rated the item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19" nillable="true" ma:displayName="User ratings" ma:description="User ratings for the item" ma:hidden="true" ma:internalName="Ratings">
      <xsd:simpleType>
        <xsd:restriction base="dms:Note"/>
      </xsd:simpleType>
    </xsd:element>
    <xsd:element name="LikesCount" ma:index="20" nillable="true" ma:displayName="Number of Likes" ma:internalName="LikesCount">
      <xsd:simpleType>
        <xsd:restriction base="dms:Unknown"/>
      </xsd:simpleType>
    </xsd:element>
    <xsd:element name="LikedBy" ma:index="21" nillable="true" ma:displayName="Liked By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outingPriority" ma:index="22" ma:displayName="Priority" ma:description="" ma:internalName="RoutingPriority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ab817b-4faa-45d5-80bc-22d50aff3ce5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6dff1-e55d-409b-891b-c02af02f49a4" elementFormDefault="qualified">
    <xsd:import namespace="http://schemas.microsoft.com/office/2006/documentManagement/types"/>
    <xsd:import namespace="http://schemas.microsoft.com/office/infopath/2007/PartnerControls"/>
    <xsd:element name="Owner" ma:index="12" ma:displayName="Owner" ma:default="Emily" ma:description="The person responsible for the document." ma:format="Dropdown" ma:internalName="Owner">
      <xsd:simpleType>
        <xsd:restriction base="dms:Choice">
          <xsd:enumeration value="VEIC"/>
          <xsd:enumeration value="Emily"/>
          <xsd:enumeration value="John"/>
          <xsd:enumeration value="Matt"/>
          <xsd:enumeration value="Cora"/>
          <xsd:enumeration value="Josh"/>
          <xsd:enumeration value="Charles"/>
          <xsd:enumeration value="Mark"/>
          <xsd:enumeration value="Amelia"/>
          <xsd:enumeration value="Ryan"/>
          <xsd:enumeration value="Gina"/>
          <xsd:enumeration value="Sarah C"/>
          <xsd:enumeration value="Kate"/>
          <xsd:enumeration value="Trish"/>
          <xsd:enumeration value="QA"/>
        </xsd:restriction>
      </xsd:simpleType>
    </xsd:element>
    <xsd:element name="Status" ma:index="13" ma:displayName="Status" ma:default="Draft" ma:format="Dropdown" ma:internalName="Status">
      <xsd:simpleType>
        <xsd:restriction base="dms:Choice">
          <xsd:enumeration value="Draft"/>
          <xsd:enumeration value="Approved"/>
          <xsd:enumeration value="FINAL"/>
        </xsd:restriction>
      </xsd:simpleType>
    </xsd:element>
    <xsd:element name="Action" ma:index="14" ma:displayName="Action" ma:default="Write" ma:format="Dropdown" ma:internalName="Action">
      <xsd:simpleType>
        <xsd:restriction base="dms:Choice">
          <xsd:enumeration value="Write"/>
          <xsd:enumeration value="Review"/>
          <xsd:enumeration value="Revise"/>
          <xsd:enumeration value="Re-Write"/>
          <xsd:enumeration value="QA"/>
          <xsd:enumeration value="File with UARB"/>
          <xsd:enumeration value="Print"/>
        </xsd:restriction>
      </xsd:simpleType>
    </xsd:element>
    <xsd:element name="Assigned_x0020_to0" ma:index="15" nillable="true" ma:displayName="Assigned to" ma:description="Individual assigned next action for this document" ma:internalName="Assigned_x0020_to0" ma:requiredMultiChoice="tru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VEIC (to draft)"/>
                        <xsd:enumeration value="Kate (1st Review)"/>
                        <xsd:enumeration value="Gina (1st Review)"/>
                        <xsd:enumeration value="Amelia"/>
                        <xsd:enumeration value="Kate (Placeholder - Changes)"/>
                        <xsd:enumeration value="Matt (1st Review)"/>
                        <xsd:enumeration value="Kate (2nd Review)"/>
                        <xsd:enumeration value="Gina (2nd Review)"/>
                        <xsd:enumeration value="Steve"/>
                        <xsd:enumeration value="Kate (to approve)"/>
                        <xsd:enumeration value="Jim"/>
                        <xsd:enumeration value="Matt (with legal edits)"/>
                        <xsd:enumeration value="Kate (to approve legal edits)"/>
                        <xsd:enumeration value="QA"/>
                        <xsd:enumeration value="Kate (to finalize)"/>
                        <xsd:enumeration value="File with UARB"/>
                        <xsd:enumeration value="Emily"/>
                        <xsd:enumeration value="Cora"/>
                        <xsd:enumeration value="Josh"/>
                        <xsd:enumeration value="Mark"/>
                        <xsd:enumeration value="Ryan"/>
                        <xsd:enumeration value="Gina (to draft)"/>
                        <xsd:enumeration value="Kate (to draft)"/>
                        <xsd:enumeration value="Matt (to draft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_x0020_to_x0020_IR" ma:index="16" nillable="true" ma:displayName="Refer to IR" ma:description="List of IRs that reference each other" ma:internalName="Refer_x0020_to_x0020_IR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17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ikesCount xmlns="http://schemas.microsoft.com/sharepoint/v3" xsi:nil="true"/>
    <Status xmlns="7056dff1-e55d-409b-891b-c02af02f49a4">Approved</Status>
    <Ratings xmlns="http://schemas.microsoft.com/sharepoint/v3" xsi:nil="true"/>
    <LikedBy xmlns="http://schemas.microsoft.com/sharepoint/v3">
      <UserInfo>
        <DisplayName/>
        <AccountId xsi:nil="true"/>
        <AccountType/>
      </UserInfo>
    </LikedBy>
    <Assigned_x0020_to0 xmlns="7056dff1-e55d-409b-891b-c02af02f49a4">
      <Value>QA</Value>
    </Assigned_x0020_to0>
    <Action xmlns="7056dff1-e55d-409b-891b-c02af02f49a4">QA</Action>
    <Owner xmlns="7056dff1-e55d-409b-891b-c02af02f49a4">Cora</Owner>
    <RoutingPriority xmlns="http://schemas.microsoft.com/sharepoint/v3">-</RoutingPriority>
    <Refer_x0020_to_x0020_IR xmlns="7056dff1-e55d-409b-891b-c02af02f49a4" xsi:nil="true"/>
    <RatedBy xmlns="http://schemas.microsoft.com/sharepoint/v3">
      <UserInfo>
        <DisplayName/>
        <AccountId xsi:nil="true"/>
        <AccountType/>
      </UserInfo>
    </RatedBy>
    <_dlc_DocId xmlns="a7ab817b-4faa-45d5-80bc-22d50aff3ce5">RT4TSYFRP5F3-85-1540</_dlc_DocId>
    <_dlc_DocIdUrl xmlns="a7ab817b-4faa-45d5-80bc-22d50aff3ce5">
      <Url>https://collaboration.efficiencyns.ca/dsmplan/_layouts/15/DocIdRedir.aspx?ID=RT4TSYFRP5F3-85-1540</Url>
      <Description>RT4TSYFRP5F3-85-1540</Description>
    </_dlc_DocIdUrl>
  </documentManagement>
</p:properties>
</file>

<file path=customXml/itemProps1.xml><?xml version="1.0" encoding="utf-8"?>
<ds:datastoreItem xmlns:ds="http://schemas.openxmlformats.org/officeDocument/2006/customXml" ds:itemID="{58460E5D-A5B4-4812-803C-A80F92B8A4C5}"/>
</file>

<file path=customXml/itemProps2.xml><?xml version="1.0" encoding="utf-8"?>
<ds:datastoreItem xmlns:ds="http://schemas.openxmlformats.org/officeDocument/2006/customXml" ds:itemID="{C0AE3348-27E6-49C2-A673-9FCEB1206DA0}"/>
</file>

<file path=customXml/itemProps3.xml><?xml version="1.0" encoding="utf-8"?>
<ds:datastoreItem xmlns:ds="http://schemas.openxmlformats.org/officeDocument/2006/customXml" ds:itemID="{BF8A8C96-80D2-45E5-B02F-EB7ED0B4497E}"/>
</file>

<file path=customXml/itemProps4.xml><?xml version="1.0" encoding="utf-8"?>
<ds:datastoreItem xmlns:ds="http://schemas.openxmlformats.org/officeDocument/2006/customXml" ds:itemID="{B0CBF7E9-F8F7-46DE-9EE6-FF0C07C0101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Measure Tables</vt:lpstr>
      <vt:lpstr>RDR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Ingrid Malmgren</dc:creator>
  <cp:lastModifiedBy>Mary Sprayregen</cp:lastModifiedBy>
  <cp:lastPrinted>2017-08-09T13:01:39Z</cp:lastPrinted>
  <dcterms:created xsi:type="dcterms:W3CDTF">2017-07-19T15:07:50Z</dcterms:created>
  <dcterms:modified xsi:type="dcterms:W3CDTF">2018-11-07T20:47:13Z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0x0101002F3818614F3EFD45A799842C7240895D</vt:lpwstr>
  </property>
  <property fmtid="{D5CDD505-2E9C-101B-9397-08002B2CF9AE}" pid="3" name="_dlc_DocIdItemGuid">
    <vt:lpwstr>2ddf9ac3-81b4-4853-bc4c-8c94c4b00693</vt:lpwstr>
  </property>
</Properties>
</file>