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filterPrivacy="1" defaultThemeVersion="166925"/>
  <xr:revisionPtr revIDLastSave="0" documentId="13_ncr:1_{FD602D8F-8094-4AA7-B17A-F104A6BCFA2E}" xr6:coauthVersionLast="47" xr6:coauthVersionMax="47" xr10:uidLastSave="{00000000-0000-0000-0000-000000000000}"/>
  <bookViews>
    <workbookView xWindow="-120" yWindow="-120" windowWidth="29040" windowHeight="15840" xr2:uid="{F735CD42-017C-4CF3-AE11-81D0CE4A8622}"/>
  </bookViews>
  <sheets>
    <sheet name="2023" sheetId="1" r:id="rId1"/>
    <sheet name="2024" sheetId="2" r:id="rId2"/>
    <sheet name="2025"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L400" i="3" l="1"/>
  <c r="AI400" i="3"/>
  <c r="AJ400" i="3" s="1"/>
  <c r="AH400" i="3"/>
  <c r="AM400" i="3" s="1"/>
  <c r="V400" i="3"/>
  <c r="U400" i="3"/>
  <c r="S400" i="3"/>
  <c r="P400" i="3"/>
  <c r="AM399" i="3"/>
  <c r="AL399" i="3"/>
  <c r="AK399" i="3"/>
  <c r="AI399" i="3"/>
  <c r="AH399" i="3"/>
  <c r="AJ399" i="3" s="1"/>
  <c r="V399" i="3"/>
  <c r="U399" i="3"/>
  <c r="S399" i="3"/>
  <c r="P399" i="3"/>
  <c r="AM398" i="3"/>
  <c r="AL398" i="3"/>
  <c r="AI398" i="3"/>
  <c r="AJ398" i="3" s="1"/>
  <c r="AH398" i="3"/>
  <c r="V398" i="3"/>
  <c r="U398" i="3"/>
  <c r="S398" i="3"/>
  <c r="P398" i="3"/>
  <c r="AM397" i="3"/>
  <c r="AL397" i="3"/>
  <c r="AK397" i="3"/>
  <c r="AI397" i="3"/>
  <c r="AH397" i="3"/>
  <c r="AJ397" i="3" s="1"/>
  <c r="V397" i="3"/>
  <c r="U397" i="3"/>
  <c r="S397" i="3"/>
  <c r="P397" i="3"/>
  <c r="AM396" i="3"/>
  <c r="AL396" i="3"/>
  <c r="AI396" i="3"/>
  <c r="AJ396" i="3" s="1"/>
  <c r="AH396" i="3"/>
  <c r="V396" i="3"/>
  <c r="U396" i="3"/>
  <c r="S396" i="3"/>
  <c r="P396" i="3"/>
  <c r="AM395" i="3"/>
  <c r="AL395" i="3"/>
  <c r="AK395" i="3"/>
  <c r="AI395" i="3"/>
  <c r="AH395" i="3"/>
  <c r="AJ395" i="3" s="1"/>
  <c r="V395" i="3"/>
  <c r="U395" i="3"/>
  <c r="S395" i="3"/>
  <c r="P395" i="3"/>
  <c r="AM394" i="3"/>
  <c r="AL394" i="3"/>
  <c r="AI394" i="3"/>
  <c r="AJ394" i="3" s="1"/>
  <c r="AH394" i="3"/>
  <c r="V394" i="3"/>
  <c r="U394" i="3"/>
  <c r="S394" i="3"/>
  <c r="P394" i="3"/>
  <c r="AM393" i="3"/>
  <c r="AL393" i="3"/>
  <c r="AK393" i="3"/>
  <c r="AI393" i="3"/>
  <c r="AH393" i="3"/>
  <c r="AJ393" i="3" s="1"/>
  <c r="V393" i="3"/>
  <c r="U393" i="3"/>
  <c r="S393" i="3"/>
  <c r="P393" i="3"/>
  <c r="AM392" i="3"/>
  <c r="AL392" i="3"/>
  <c r="AI392" i="3"/>
  <c r="AJ392" i="3" s="1"/>
  <c r="AH392" i="3"/>
  <c r="V392" i="3"/>
  <c r="U392" i="3"/>
  <c r="S392" i="3"/>
  <c r="P392" i="3"/>
  <c r="AM391" i="3"/>
  <c r="AL391" i="3"/>
  <c r="AK391" i="3"/>
  <c r="AI391" i="3"/>
  <c r="AH391" i="3"/>
  <c r="AJ391" i="3" s="1"/>
  <c r="V391" i="3"/>
  <c r="U391" i="3"/>
  <c r="S391" i="3"/>
  <c r="P391" i="3"/>
  <c r="AM390" i="3"/>
  <c r="AL390" i="3"/>
  <c r="AI390" i="3"/>
  <c r="AJ390" i="3" s="1"/>
  <c r="AH390" i="3"/>
  <c r="V390" i="3"/>
  <c r="U390" i="3"/>
  <c r="S390" i="3"/>
  <c r="P390" i="3"/>
  <c r="AM389" i="3"/>
  <c r="AL389" i="3"/>
  <c r="AK389" i="3"/>
  <c r="AI389" i="3"/>
  <c r="AH389" i="3"/>
  <c r="AJ389" i="3" s="1"/>
  <c r="V389" i="3"/>
  <c r="U389" i="3"/>
  <c r="S389" i="3"/>
  <c r="P389" i="3"/>
  <c r="AM388" i="3"/>
  <c r="AL388" i="3"/>
  <c r="AI388" i="3"/>
  <c r="AJ388" i="3" s="1"/>
  <c r="AH388" i="3"/>
  <c r="V388" i="3"/>
  <c r="U388" i="3"/>
  <c r="S388" i="3"/>
  <c r="P388" i="3"/>
  <c r="AM387" i="3"/>
  <c r="AL387" i="3"/>
  <c r="AK387" i="3"/>
  <c r="AI387" i="3"/>
  <c r="AH387" i="3"/>
  <c r="AJ387" i="3" s="1"/>
  <c r="V387" i="3"/>
  <c r="U387" i="3"/>
  <c r="S387" i="3"/>
  <c r="P387" i="3"/>
  <c r="AM386" i="3"/>
  <c r="AL386" i="3"/>
  <c r="AI386" i="3"/>
  <c r="AJ386" i="3" s="1"/>
  <c r="AH386" i="3"/>
  <c r="V386" i="3"/>
  <c r="U386" i="3"/>
  <c r="S386" i="3"/>
  <c r="P386" i="3"/>
  <c r="AM385" i="3"/>
  <c r="AL385" i="3"/>
  <c r="AK385" i="3"/>
  <c r="AI385" i="3"/>
  <c r="AH385" i="3"/>
  <c r="AJ385" i="3" s="1"/>
  <c r="V385" i="3"/>
  <c r="U385" i="3"/>
  <c r="S385" i="3"/>
  <c r="P385" i="3"/>
  <c r="AM384" i="3"/>
  <c r="AL384" i="3"/>
  <c r="AI384" i="3"/>
  <c r="AJ384" i="3" s="1"/>
  <c r="AH384" i="3"/>
  <c r="V384" i="3"/>
  <c r="U384" i="3"/>
  <c r="S384" i="3"/>
  <c r="P384" i="3"/>
  <c r="AM383" i="3"/>
  <c r="AL383" i="3"/>
  <c r="AK383" i="3"/>
  <c r="AI383" i="3"/>
  <c r="AH383" i="3"/>
  <c r="AJ383" i="3" s="1"/>
  <c r="V383" i="3"/>
  <c r="U383" i="3"/>
  <c r="S383" i="3"/>
  <c r="P383" i="3"/>
  <c r="AM382" i="3"/>
  <c r="AL382" i="3"/>
  <c r="AI382" i="3"/>
  <c r="AJ382" i="3" s="1"/>
  <c r="AH382" i="3"/>
  <c r="V382" i="3"/>
  <c r="U382" i="3"/>
  <c r="S382" i="3"/>
  <c r="P382" i="3"/>
  <c r="AM381" i="3"/>
  <c r="AL381" i="3"/>
  <c r="AK381" i="3"/>
  <c r="AI381" i="3"/>
  <c r="AH381" i="3"/>
  <c r="AJ381" i="3" s="1"/>
  <c r="V381" i="3"/>
  <c r="U381" i="3"/>
  <c r="S381" i="3"/>
  <c r="P381" i="3"/>
  <c r="AM380" i="3"/>
  <c r="AL380" i="3"/>
  <c r="AI380" i="3"/>
  <c r="AJ380" i="3" s="1"/>
  <c r="AH380" i="3"/>
  <c r="V380" i="3"/>
  <c r="U380" i="3"/>
  <c r="S380" i="3"/>
  <c r="P380" i="3"/>
  <c r="AM379" i="3"/>
  <c r="AL379" i="3"/>
  <c r="AK379" i="3"/>
  <c r="AI379" i="3"/>
  <c r="AH379" i="3"/>
  <c r="AJ379" i="3" s="1"/>
  <c r="V379" i="3"/>
  <c r="U379" i="3"/>
  <c r="S379" i="3"/>
  <c r="P379" i="3"/>
  <c r="AM378" i="3"/>
  <c r="AL378" i="3"/>
  <c r="AI378" i="3"/>
  <c r="AJ378" i="3" s="1"/>
  <c r="AH378" i="3"/>
  <c r="V378" i="3"/>
  <c r="U378" i="3"/>
  <c r="S378" i="3"/>
  <c r="P378" i="3"/>
  <c r="AM377" i="3"/>
  <c r="AL377" i="3"/>
  <c r="AK377" i="3"/>
  <c r="AI377" i="3"/>
  <c r="AH377" i="3"/>
  <c r="AJ377" i="3" s="1"/>
  <c r="V377" i="3"/>
  <c r="U377" i="3"/>
  <c r="S377" i="3"/>
  <c r="P377" i="3"/>
  <c r="AM376" i="3"/>
  <c r="AL376" i="3"/>
  <c r="AI376" i="3"/>
  <c r="AJ376" i="3" s="1"/>
  <c r="AH376" i="3"/>
  <c r="V376" i="3"/>
  <c r="U376" i="3"/>
  <c r="S376" i="3"/>
  <c r="P376" i="3"/>
  <c r="AM375" i="3"/>
  <c r="AL375" i="3"/>
  <c r="AK375" i="3"/>
  <c r="AI375" i="3"/>
  <c r="AH375" i="3"/>
  <c r="AJ375" i="3" s="1"/>
  <c r="V375" i="3"/>
  <c r="U375" i="3"/>
  <c r="S375" i="3"/>
  <c r="P375" i="3"/>
  <c r="AM374" i="3"/>
  <c r="AL374" i="3"/>
  <c r="AI374" i="3"/>
  <c r="AJ374" i="3" s="1"/>
  <c r="AH374" i="3"/>
  <c r="V374" i="3"/>
  <c r="U374" i="3"/>
  <c r="S374" i="3"/>
  <c r="P374" i="3"/>
  <c r="AM373" i="3"/>
  <c r="AL373" i="3"/>
  <c r="AK373" i="3"/>
  <c r="AI373" i="3"/>
  <c r="AH373" i="3"/>
  <c r="AJ373" i="3" s="1"/>
  <c r="V373" i="3"/>
  <c r="U373" i="3"/>
  <c r="S373" i="3"/>
  <c r="P373" i="3"/>
  <c r="AM372" i="3"/>
  <c r="AL372" i="3"/>
  <c r="AI372" i="3"/>
  <c r="AJ372" i="3" s="1"/>
  <c r="AH372" i="3"/>
  <c r="V372" i="3"/>
  <c r="U372" i="3"/>
  <c r="S372" i="3"/>
  <c r="P372" i="3"/>
  <c r="AM371" i="3"/>
  <c r="AL371" i="3"/>
  <c r="AK371" i="3"/>
  <c r="AI371" i="3"/>
  <c r="AH371" i="3"/>
  <c r="AJ371" i="3" s="1"/>
  <c r="V371" i="3"/>
  <c r="U371" i="3"/>
  <c r="S371" i="3"/>
  <c r="P371" i="3"/>
  <c r="AM370" i="3"/>
  <c r="AL370" i="3"/>
  <c r="AI370" i="3"/>
  <c r="AJ370" i="3" s="1"/>
  <c r="AH370" i="3"/>
  <c r="V370" i="3"/>
  <c r="U370" i="3"/>
  <c r="S370" i="3"/>
  <c r="P370" i="3"/>
  <c r="AM369" i="3"/>
  <c r="AL369" i="3"/>
  <c r="AK369" i="3"/>
  <c r="AI369" i="3"/>
  <c r="AH369" i="3"/>
  <c r="AJ369" i="3" s="1"/>
  <c r="V369" i="3"/>
  <c r="U369" i="3"/>
  <c r="S369" i="3"/>
  <c r="P369" i="3"/>
  <c r="AM368" i="3"/>
  <c r="AL368" i="3"/>
  <c r="AI368" i="3"/>
  <c r="AJ368" i="3" s="1"/>
  <c r="AH368" i="3"/>
  <c r="V368" i="3"/>
  <c r="U368" i="3"/>
  <c r="S368" i="3"/>
  <c r="P368" i="3"/>
  <c r="AM367" i="3"/>
  <c r="AL367" i="3"/>
  <c r="AK367" i="3"/>
  <c r="AI367" i="3"/>
  <c r="AH367" i="3"/>
  <c r="AJ367" i="3" s="1"/>
  <c r="V367" i="3"/>
  <c r="U367" i="3"/>
  <c r="S367" i="3"/>
  <c r="P367" i="3"/>
  <c r="AM366" i="3"/>
  <c r="AL366" i="3"/>
  <c r="AI366" i="3"/>
  <c r="AJ366" i="3" s="1"/>
  <c r="AH366" i="3"/>
  <c r="V366" i="3"/>
  <c r="U366" i="3"/>
  <c r="S366" i="3"/>
  <c r="P366" i="3"/>
  <c r="AM365" i="3"/>
  <c r="AL365" i="3"/>
  <c r="AK365" i="3"/>
  <c r="AI365" i="3"/>
  <c r="AH365" i="3"/>
  <c r="AJ365" i="3" s="1"/>
  <c r="V365" i="3"/>
  <c r="U365" i="3"/>
  <c r="S365" i="3"/>
  <c r="P365" i="3"/>
  <c r="AM364" i="3"/>
  <c r="AL364" i="3"/>
  <c r="AI364" i="3"/>
  <c r="AJ364" i="3" s="1"/>
  <c r="AH364" i="3"/>
  <c r="V364" i="3"/>
  <c r="U364" i="3"/>
  <c r="S364" i="3"/>
  <c r="P364" i="3"/>
  <c r="AM363" i="3"/>
  <c r="AL363" i="3"/>
  <c r="AK363" i="3"/>
  <c r="AI363" i="3"/>
  <c r="AH363" i="3"/>
  <c r="AJ363" i="3" s="1"/>
  <c r="V363" i="3"/>
  <c r="U363" i="3"/>
  <c r="S363" i="3"/>
  <c r="P363" i="3"/>
  <c r="AM362" i="3"/>
  <c r="AL362" i="3"/>
  <c r="AI362" i="3"/>
  <c r="AJ362" i="3" s="1"/>
  <c r="AH362" i="3"/>
  <c r="V362" i="3"/>
  <c r="U362" i="3"/>
  <c r="S362" i="3"/>
  <c r="P362" i="3"/>
  <c r="AM361" i="3"/>
  <c r="AL361" i="3"/>
  <c r="AK361" i="3"/>
  <c r="AI361" i="3"/>
  <c r="AH361" i="3"/>
  <c r="AJ361" i="3" s="1"/>
  <c r="V361" i="3"/>
  <c r="U361" i="3"/>
  <c r="S361" i="3"/>
  <c r="P361" i="3"/>
  <c r="AM360" i="3"/>
  <c r="AL360" i="3"/>
  <c r="AI360" i="3"/>
  <c r="AJ360" i="3" s="1"/>
  <c r="AH360" i="3"/>
  <c r="V360" i="3"/>
  <c r="U360" i="3"/>
  <c r="S360" i="3"/>
  <c r="P360" i="3"/>
  <c r="AM359" i="3"/>
  <c r="AL359" i="3"/>
  <c r="AK359" i="3"/>
  <c r="AI359" i="3"/>
  <c r="AH359" i="3"/>
  <c r="AJ359" i="3" s="1"/>
  <c r="V359" i="3"/>
  <c r="U359" i="3"/>
  <c r="S359" i="3"/>
  <c r="P359" i="3"/>
  <c r="AM358" i="3"/>
  <c r="AL358" i="3"/>
  <c r="AI358" i="3"/>
  <c r="AJ358" i="3" s="1"/>
  <c r="AH358" i="3"/>
  <c r="V358" i="3"/>
  <c r="U358" i="3"/>
  <c r="S358" i="3"/>
  <c r="P358" i="3"/>
  <c r="AM357" i="3"/>
  <c r="AL357" i="3"/>
  <c r="AK357" i="3"/>
  <c r="AI357" i="3"/>
  <c r="AH357" i="3"/>
  <c r="AJ357" i="3" s="1"/>
  <c r="V357" i="3"/>
  <c r="U357" i="3"/>
  <c r="S357" i="3"/>
  <c r="P357" i="3"/>
  <c r="AM356" i="3"/>
  <c r="AL356" i="3"/>
  <c r="AI356" i="3"/>
  <c r="AJ356" i="3" s="1"/>
  <c r="AH356" i="3"/>
  <c r="V356" i="3"/>
  <c r="U356" i="3"/>
  <c r="S356" i="3"/>
  <c r="P356" i="3"/>
  <c r="AM355" i="3"/>
  <c r="AL355" i="3"/>
  <c r="AK355" i="3"/>
  <c r="AI355" i="3"/>
  <c r="AH355" i="3"/>
  <c r="AJ355" i="3" s="1"/>
  <c r="V355" i="3"/>
  <c r="U355" i="3"/>
  <c r="S355" i="3"/>
  <c r="P355" i="3"/>
  <c r="AM354" i="3"/>
  <c r="AL354" i="3"/>
  <c r="AI354" i="3"/>
  <c r="AJ354" i="3" s="1"/>
  <c r="AH354" i="3"/>
  <c r="V354" i="3"/>
  <c r="U354" i="3"/>
  <c r="S354" i="3"/>
  <c r="P354" i="3"/>
  <c r="AM353" i="3"/>
  <c r="AL353" i="3"/>
  <c r="AK353" i="3"/>
  <c r="AI353" i="3"/>
  <c r="AH353" i="3"/>
  <c r="AJ353" i="3" s="1"/>
  <c r="V353" i="3"/>
  <c r="U353" i="3"/>
  <c r="S353" i="3"/>
  <c r="P353" i="3"/>
  <c r="AM352" i="3"/>
  <c r="AL352" i="3"/>
  <c r="AI352" i="3"/>
  <c r="AJ352" i="3" s="1"/>
  <c r="AH352" i="3"/>
  <c r="V352" i="3"/>
  <c r="U352" i="3"/>
  <c r="S352" i="3"/>
  <c r="P352" i="3"/>
  <c r="AM351" i="3"/>
  <c r="AL351" i="3"/>
  <c r="AK351" i="3"/>
  <c r="AI351" i="3"/>
  <c r="AH351" i="3"/>
  <c r="AJ351" i="3" s="1"/>
  <c r="V351" i="3"/>
  <c r="U351" i="3"/>
  <c r="S351" i="3"/>
  <c r="P351" i="3"/>
  <c r="AM350" i="3"/>
  <c r="AL350" i="3"/>
  <c r="AI350" i="3"/>
  <c r="AJ350" i="3" s="1"/>
  <c r="AH350" i="3"/>
  <c r="V350" i="3"/>
  <c r="U350" i="3"/>
  <c r="S350" i="3"/>
  <c r="P350" i="3"/>
  <c r="AM349" i="3"/>
  <c r="AL349" i="3"/>
  <c r="AK349" i="3"/>
  <c r="AI349" i="3"/>
  <c r="AH349" i="3"/>
  <c r="AJ349" i="3" s="1"/>
  <c r="V349" i="3"/>
  <c r="U349" i="3"/>
  <c r="S349" i="3"/>
  <c r="P349" i="3"/>
  <c r="AM348" i="3"/>
  <c r="AL348" i="3"/>
  <c r="AI348" i="3"/>
  <c r="AJ348" i="3" s="1"/>
  <c r="AH348" i="3"/>
  <c r="V348" i="3"/>
  <c r="U348" i="3"/>
  <c r="S348" i="3"/>
  <c r="P348" i="3"/>
  <c r="AM347" i="3"/>
  <c r="AL347" i="3"/>
  <c r="AK347" i="3"/>
  <c r="AI347" i="3"/>
  <c r="AH347" i="3"/>
  <c r="AJ347" i="3" s="1"/>
  <c r="V347" i="3"/>
  <c r="U347" i="3"/>
  <c r="S347" i="3"/>
  <c r="P347" i="3"/>
  <c r="AM346" i="3"/>
  <c r="AL346" i="3"/>
  <c r="AI346" i="3"/>
  <c r="AJ346" i="3" s="1"/>
  <c r="AH346" i="3"/>
  <c r="V346" i="3"/>
  <c r="U346" i="3"/>
  <c r="S346" i="3"/>
  <c r="P346" i="3"/>
  <c r="AM345" i="3"/>
  <c r="AL345" i="3"/>
  <c r="AK345" i="3"/>
  <c r="AI345" i="3"/>
  <c r="AH345" i="3"/>
  <c r="AJ345" i="3" s="1"/>
  <c r="V345" i="3"/>
  <c r="U345" i="3"/>
  <c r="S345" i="3"/>
  <c r="P345" i="3"/>
  <c r="AM344" i="3"/>
  <c r="AL344" i="3"/>
  <c r="AI344" i="3"/>
  <c r="AJ344" i="3" s="1"/>
  <c r="AH344" i="3"/>
  <c r="V344" i="3"/>
  <c r="U344" i="3"/>
  <c r="S344" i="3"/>
  <c r="P344" i="3"/>
  <c r="AM340" i="3"/>
  <c r="AL340" i="3"/>
  <c r="AK340" i="3"/>
  <c r="AI340" i="3"/>
  <c r="AH340" i="3"/>
  <c r="AJ340" i="3" s="1"/>
  <c r="V340" i="3"/>
  <c r="U340" i="3"/>
  <c r="S340" i="3"/>
  <c r="P340" i="3"/>
  <c r="AM336" i="3"/>
  <c r="AL336" i="3"/>
  <c r="AI336" i="3"/>
  <c r="AJ336" i="3" s="1"/>
  <c r="AH336" i="3"/>
  <c r="V336" i="3"/>
  <c r="U336" i="3"/>
  <c r="S336" i="3"/>
  <c r="P336" i="3"/>
  <c r="AM332" i="3"/>
  <c r="AL332" i="3"/>
  <c r="AK332" i="3"/>
  <c r="AI332" i="3"/>
  <c r="AH332" i="3"/>
  <c r="AJ332" i="3" s="1"/>
  <c r="V332" i="3"/>
  <c r="U332" i="3"/>
  <c r="S332" i="3"/>
  <c r="P332" i="3"/>
  <c r="AM331" i="3"/>
  <c r="AL331" i="3"/>
  <c r="AK331" i="3"/>
  <c r="AI331" i="3"/>
  <c r="AJ331" i="3" s="1"/>
  <c r="AH331" i="3"/>
  <c r="V331" i="3"/>
  <c r="U331" i="3"/>
  <c r="S331" i="3"/>
  <c r="P331" i="3"/>
  <c r="AM330" i="3"/>
  <c r="AL330" i="3"/>
  <c r="AK330" i="3"/>
  <c r="AI330" i="3"/>
  <c r="AH330" i="3"/>
  <c r="AJ330" i="3" s="1"/>
  <c r="V330" i="3"/>
  <c r="U330" i="3"/>
  <c r="S330" i="3"/>
  <c r="P330" i="3"/>
  <c r="AM329" i="3"/>
  <c r="AL329" i="3"/>
  <c r="AK329" i="3"/>
  <c r="AI329" i="3"/>
  <c r="AJ329" i="3" s="1"/>
  <c r="AH329" i="3"/>
  <c r="V329" i="3"/>
  <c r="U329" i="3"/>
  <c r="S329" i="3"/>
  <c r="P329" i="3"/>
  <c r="AM328" i="3"/>
  <c r="AL328" i="3"/>
  <c r="AK328" i="3"/>
  <c r="AI328" i="3"/>
  <c r="AH328" i="3"/>
  <c r="AJ328" i="3" s="1"/>
  <c r="V328" i="3"/>
  <c r="U328" i="3"/>
  <c r="S328" i="3"/>
  <c r="P328" i="3"/>
  <c r="AM327" i="3"/>
  <c r="AL327" i="3"/>
  <c r="AK327" i="3"/>
  <c r="AI327" i="3"/>
  <c r="AJ327" i="3" s="1"/>
  <c r="AH327" i="3"/>
  <c r="V327" i="3"/>
  <c r="U327" i="3"/>
  <c r="S327" i="3"/>
  <c r="P327" i="3"/>
  <c r="AM326" i="3"/>
  <c r="AL326" i="3"/>
  <c r="AK326" i="3"/>
  <c r="AI326" i="3"/>
  <c r="AH326" i="3"/>
  <c r="AJ326" i="3" s="1"/>
  <c r="V326" i="3"/>
  <c r="U326" i="3"/>
  <c r="S326" i="3"/>
  <c r="P326" i="3"/>
  <c r="AM325" i="3"/>
  <c r="AL325" i="3"/>
  <c r="AK325" i="3"/>
  <c r="AI325" i="3"/>
  <c r="AJ325" i="3" s="1"/>
  <c r="AH325" i="3"/>
  <c r="V325" i="3"/>
  <c r="U325" i="3"/>
  <c r="S325" i="3"/>
  <c r="P325" i="3"/>
  <c r="AM321" i="3"/>
  <c r="AL321" i="3"/>
  <c r="AK321" i="3"/>
  <c r="AI321" i="3"/>
  <c r="AH321" i="3"/>
  <c r="AJ321" i="3" s="1"/>
  <c r="V321" i="3"/>
  <c r="U321" i="3"/>
  <c r="S321" i="3"/>
  <c r="P321" i="3"/>
  <c r="AM320" i="3"/>
  <c r="AL320" i="3"/>
  <c r="AI320" i="3"/>
  <c r="AJ320" i="3" s="1"/>
  <c r="AH320" i="3"/>
  <c r="V320" i="3"/>
  <c r="U320" i="3"/>
  <c r="S320" i="3"/>
  <c r="P320" i="3"/>
  <c r="AM319" i="3"/>
  <c r="AL319" i="3"/>
  <c r="AI319" i="3"/>
  <c r="AK319" i="3" s="1"/>
  <c r="AH319" i="3"/>
  <c r="AJ319" i="3" s="1"/>
  <c r="V319" i="3"/>
  <c r="U319" i="3"/>
  <c r="S319" i="3"/>
  <c r="P319" i="3"/>
  <c r="AM318" i="3"/>
  <c r="AL318" i="3"/>
  <c r="AI318" i="3"/>
  <c r="AJ318" i="3" s="1"/>
  <c r="AH318" i="3"/>
  <c r="V318" i="3"/>
  <c r="U318" i="3"/>
  <c r="S318" i="3"/>
  <c r="P318" i="3"/>
  <c r="AM317" i="3"/>
  <c r="AL317" i="3"/>
  <c r="AK317" i="3"/>
  <c r="AI317" i="3"/>
  <c r="AH317" i="3"/>
  <c r="AJ317" i="3" s="1"/>
  <c r="V317" i="3"/>
  <c r="U317" i="3"/>
  <c r="S317" i="3"/>
  <c r="P317" i="3"/>
  <c r="AM316" i="3"/>
  <c r="AL316" i="3"/>
  <c r="AI316" i="3"/>
  <c r="AJ316" i="3" s="1"/>
  <c r="AH316" i="3"/>
  <c r="V316" i="3"/>
  <c r="U316" i="3"/>
  <c r="S316" i="3"/>
  <c r="P316" i="3"/>
  <c r="AM315" i="3"/>
  <c r="AL315" i="3"/>
  <c r="AI315" i="3"/>
  <c r="AK315" i="3" s="1"/>
  <c r="AH315" i="3"/>
  <c r="AJ315" i="3" s="1"/>
  <c r="V315" i="3"/>
  <c r="U315" i="3"/>
  <c r="S315" i="3"/>
  <c r="P315" i="3"/>
  <c r="AM311" i="3"/>
  <c r="AL311" i="3"/>
  <c r="AI311" i="3"/>
  <c r="AJ311" i="3" s="1"/>
  <c r="AH311" i="3"/>
  <c r="V311" i="3"/>
  <c r="U311" i="3"/>
  <c r="S311" i="3"/>
  <c r="P311" i="3"/>
  <c r="AM310" i="3"/>
  <c r="AL310" i="3"/>
  <c r="AK310" i="3"/>
  <c r="AI310" i="3"/>
  <c r="AH310" i="3"/>
  <c r="AJ310" i="3" s="1"/>
  <c r="V310" i="3"/>
  <c r="U310" i="3"/>
  <c r="S310" i="3"/>
  <c r="P310" i="3"/>
  <c r="AM309" i="3"/>
  <c r="AL309" i="3"/>
  <c r="AI309" i="3"/>
  <c r="AJ309" i="3" s="1"/>
  <c r="AH309" i="3"/>
  <c r="V309" i="3"/>
  <c r="U309" i="3"/>
  <c r="S309" i="3"/>
  <c r="P309" i="3"/>
  <c r="AM308" i="3"/>
  <c r="AL308" i="3"/>
  <c r="AI308" i="3"/>
  <c r="AK308" i="3" s="1"/>
  <c r="AH308" i="3"/>
  <c r="AJ308" i="3" s="1"/>
  <c r="V308" i="3"/>
  <c r="U308" i="3"/>
  <c r="S308" i="3"/>
  <c r="P308" i="3"/>
  <c r="AM307" i="3"/>
  <c r="AL307" i="3"/>
  <c r="AI307" i="3"/>
  <c r="AJ307" i="3" s="1"/>
  <c r="AH307" i="3"/>
  <c r="V307" i="3"/>
  <c r="U307" i="3"/>
  <c r="S307" i="3"/>
  <c r="P307" i="3"/>
  <c r="AM306" i="3"/>
  <c r="AL306" i="3"/>
  <c r="AK306" i="3"/>
  <c r="AI306" i="3"/>
  <c r="AH306" i="3"/>
  <c r="AJ306" i="3" s="1"/>
  <c r="V306" i="3"/>
  <c r="U306" i="3"/>
  <c r="S306" i="3"/>
  <c r="P306" i="3"/>
  <c r="AM305" i="3"/>
  <c r="AL305" i="3"/>
  <c r="AI305" i="3"/>
  <c r="AJ305" i="3" s="1"/>
  <c r="AH305" i="3"/>
  <c r="V305" i="3"/>
  <c r="U305" i="3"/>
  <c r="S305" i="3"/>
  <c r="P305" i="3"/>
  <c r="AM304" i="3"/>
  <c r="AL304" i="3"/>
  <c r="AI304" i="3"/>
  <c r="AK304" i="3" s="1"/>
  <c r="AH304" i="3"/>
  <c r="AJ304" i="3" s="1"/>
  <c r="V304" i="3"/>
  <c r="U304" i="3"/>
  <c r="S304" i="3"/>
  <c r="P304" i="3"/>
  <c r="AM303" i="3"/>
  <c r="AL303" i="3"/>
  <c r="AI303" i="3"/>
  <c r="AJ303" i="3" s="1"/>
  <c r="AH303" i="3"/>
  <c r="V303" i="3"/>
  <c r="U303" i="3"/>
  <c r="S303" i="3"/>
  <c r="P303" i="3"/>
  <c r="AM302" i="3"/>
  <c r="AL302" i="3"/>
  <c r="AK302" i="3"/>
  <c r="AI302" i="3"/>
  <c r="AH302" i="3"/>
  <c r="AJ302" i="3" s="1"/>
  <c r="V302" i="3"/>
  <c r="U302" i="3"/>
  <c r="S302" i="3"/>
  <c r="P302" i="3"/>
  <c r="AM301" i="3"/>
  <c r="AL301" i="3"/>
  <c r="AI301" i="3"/>
  <c r="AJ301" i="3" s="1"/>
  <c r="AH301" i="3"/>
  <c r="V301" i="3"/>
  <c r="U301" i="3"/>
  <c r="S301" i="3"/>
  <c r="P301" i="3"/>
  <c r="AM300" i="3"/>
  <c r="AL300" i="3"/>
  <c r="AK300" i="3"/>
  <c r="AI300" i="3"/>
  <c r="AH300" i="3"/>
  <c r="AJ300" i="3" s="1"/>
  <c r="V300" i="3"/>
  <c r="U300" i="3"/>
  <c r="S300" i="3"/>
  <c r="P300" i="3"/>
  <c r="AM299" i="3"/>
  <c r="AL299" i="3"/>
  <c r="AK299" i="3"/>
  <c r="AI299" i="3"/>
  <c r="AJ299" i="3" s="1"/>
  <c r="AH299" i="3"/>
  <c r="V299" i="3"/>
  <c r="U299" i="3"/>
  <c r="S299" i="3"/>
  <c r="P299" i="3"/>
  <c r="AM298" i="3"/>
  <c r="AL298" i="3"/>
  <c r="AK298" i="3"/>
  <c r="AI298" i="3"/>
  <c r="AH298" i="3"/>
  <c r="AJ298" i="3" s="1"/>
  <c r="V298" i="3"/>
  <c r="U298" i="3"/>
  <c r="S298" i="3"/>
  <c r="P298" i="3"/>
  <c r="AM297" i="3"/>
  <c r="AL297" i="3"/>
  <c r="AI297" i="3"/>
  <c r="AJ297" i="3" s="1"/>
  <c r="AH297" i="3"/>
  <c r="V297" i="3"/>
  <c r="U297" i="3"/>
  <c r="S297" i="3"/>
  <c r="P297" i="3"/>
  <c r="AM296" i="3"/>
  <c r="AL296" i="3"/>
  <c r="AI296" i="3"/>
  <c r="AK296" i="3" s="1"/>
  <c r="AH296" i="3"/>
  <c r="AJ296" i="3" s="1"/>
  <c r="V296" i="3"/>
  <c r="U296" i="3"/>
  <c r="S296" i="3"/>
  <c r="P296" i="3"/>
  <c r="AM295" i="3"/>
  <c r="AL295" i="3"/>
  <c r="AI295" i="3"/>
  <c r="AJ295" i="3" s="1"/>
  <c r="AH295" i="3"/>
  <c r="V295" i="3"/>
  <c r="U295" i="3"/>
  <c r="S295" i="3"/>
  <c r="P295" i="3"/>
  <c r="AM294" i="3"/>
  <c r="AL294" i="3"/>
  <c r="AK294" i="3"/>
  <c r="AI294" i="3"/>
  <c r="AH294" i="3"/>
  <c r="AJ294" i="3" s="1"/>
  <c r="V294" i="3"/>
  <c r="U294" i="3"/>
  <c r="S294" i="3"/>
  <c r="P294" i="3"/>
  <c r="AM293" i="3"/>
  <c r="AL293" i="3"/>
  <c r="AI293" i="3"/>
  <c r="AJ293" i="3" s="1"/>
  <c r="AH293" i="3"/>
  <c r="V293" i="3"/>
  <c r="U293" i="3"/>
  <c r="S293" i="3"/>
  <c r="P293" i="3"/>
  <c r="AM292" i="3"/>
  <c r="AL292" i="3"/>
  <c r="AI292" i="3"/>
  <c r="AK292" i="3" s="1"/>
  <c r="AH292" i="3"/>
  <c r="AJ292" i="3" s="1"/>
  <c r="V292" i="3"/>
  <c r="U292" i="3"/>
  <c r="S292" i="3"/>
  <c r="P292" i="3"/>
  <c r="AM291" i="3"/>
  <c r="AL291" i="3"/>
  <c r="AI291" i="3"/>
  <c r="AJ291" i="3" s="1"/>
  <c r="AH291" i="3"/>
  <c r="V291" i="3"/>
  <c r="U291" i="3"/>
  <c r="S291" i="3"/>
  <c r="P291" i="3"/>
  <c r="AM290" i="3"/>
  <c r="AL290" i="3"/>
  <c r="AK290" i="3"/>
  <c r="AI290" i="3"/>
  <c r="AH290" i="3"/>
  <c r="AJ290" i="3" s="1"/>
  <c r="V290" i="3"/>
  <c r="U290" i="3"/>
  <c r="S290" i="3"/>
  <c r="P290" i="3"/>
  <c r="AM289" i="3"/>
  <c r="AL289" i="3"/>
  <c r="AI289" i="3"/>
  <c r="AJ289" i="3" s="1"/>
  <c r="AH289" i="3"/>
  <c r="V289" i="3"/>
  <c r="U289" i="3"/>
  <c r="S289" i="3"/>
  <c r="P289" i="3"/>
  <c r="AM288" i="3"/>
  <c r="AL288" i="3"/>
  <c r="AI288" i="3"/>
  <c r="AK288" i="3" s="1"/>
  <c r="AH288" i="3"/>
  <c r="AJ288" i="3" s="1"/>
  <c r="V288" i="3"/>
  <c r="U288" i="3"/>
  <c r="S288" i="3"/>
  <c r="P288" i="3"/>
  <c r="AM287" i="3"/>
  <c r="AL287" i="3"/>
  <c r="AI287" i="3"/>
  <c r="AJ287" i="3" s="1"/>
  <c r="AH287" i="3"/>
  <c r="V287" i="3"/>
  <c r="U287" i="3"/>
  <c r="S287" i="3"/>
  <c r="P287" i="3"/>
  <c r="AM286" i="3"/>
  <c r="AL286" i="3"/>
  <c r="AK286" i="3"/>
  <c r="AI286" i="3"/>
  <c r="AH286" i="3"/>
  <c r="AJ286" i="3" s="1"/>
  <c r="V286" i="3"/>
  <c r="U286" i="3"/>
  <c r="S286" i="3"/>
  <c r="P286" i="3"/>
  <c r="AM285" i="3"/>
  <c r="AL285" i="3"/>
  <c r="AI285" i="3"/>
  <c r="AJ285" i="3" s="1"/>
  <c r="AH285" i="3"/>
  <c r="V285" i="3"/>
  <c r="U285" i="3"/>
  <c r="S285" i="3"/>
  <c r="P285" i="3"/>
  <c r="AM284" i="3"/>
  <c r="AL284" i="3"/>
  <c r="AI284" i="3"/>
  <c r="AK284" i="3" s="1"/>
  <c r="AH284" i="3"/>
  <c r="AJ284" i="3" s="1"/>
  <c r="V284" i="3"/>
  <c r="U284" i="3"/>
  <c r="S284" i="3"/>
  <c r="P284" i="3"/>
  <c r="AM280" i="3"/>
  <c r="AL280" i="3"/>
  <c r="AI280" i="3"/>
  <c r="AJ280" i="3" s="1"/>
  <c r="AH280" i="3"/>
  <c r="V280" i="3"/>
  <c r="U280" i="3"/>
  <c r="S280" i="3"/>
  <c r="P280" i="3"/>
  <c r="AM279" i="3"/>
  <c r="AL279" i="3"/>
  <c r="AK279" i="3"/>
  <c r="AI279" i="3"/>
  <c r="AH279" i="3"/>
  <c r="AJ279" i="3" s="1"/>
  <c r="V279" i="3"/>
  <c r="U279" i="3"/>
  <c r="S279" i="3"/>
  <c r="P279" i="3"/>
  <c r="AM278" i="3"/>
  <c r="AL278" i="3"/>
  <c r="AI278" i="3"/>
  <c r="AJ278" i="3" s="1"/>
  <c r="AH278" i="3"/>
  <c r="V278" i="3"/>
  <c r="U278" i="3"/>
  <c r="S278" i="3"/>
  <c r="P278" i="3"/>
  <c r="AM277" i="3"/>
  <c r="AL277" i="3"/>
  <c r="AI277" i="3"/>
  <c r="AK277" i="3" s="1"/>
  <c r="AH277" i="3"/>
  <c r="AJ277" i="3" s="1"/>
  <c r="V277" i="3"/>
  <c r="U277" i="3"/>
  <c r="S277" i="3"/>
  <c r="P277" i="3"/>
  <c r="AM273" i="3"/>
  <c r="AL273" i="3"/>
  <c r="AI273" i="3"/>
  <c r="AJ273" i="3" s="1"/>
  <c r="AH273" i="3"/>
  <c r="V273" i="3"/>
  <c r="U273" i="3"/>
  <c r="S273" i="3"/>
  <c r="P273" i="3"/>
  <c r="AM272" i="3"/>
  <c r="AL272" i="3"/>
  <c r="AK272" i="3"/>
  <c r="AI272" i="3"/>
  <c r="AH272" i="3"/>
  <c r="AJ272" i="3" s="1"/>
  <c r="V272" i="3"/>
  <c r="U272" i="3"/>
  <c r="S272" i="3"/>
  <c r="P272" i="3"/>
  <c r="AM271" i="3"/>
  <c r="AL271" i="3"/>
  <c r="AI271" i="3"/>
  <c r="AJ271" i="3" s="1"/>
  <c r="AH271" i="3"/>
  <c r="V271" i="3"/>
  <c r="U271" i="3"/>
  <c r="S271" i="3"/>
  <c r="P271" i="3"/>
  <c r="AM270" i="3"/>
  <c r="AL270" i="3"/>
  <c r="AI270" i="3"/>
  <c r="AK270" i="3" s="1"/>
  <c r="AH270" i="3"/>
  <c r="AJ270" i="3" s="1"/>
  <c r="V270" i="3"/>
  <c r="U270" i="3"/>
  <c r="S270" i="3"/>
  <c r="P270" i="3"/>
  <c r="AM269" i="3"/>
  <c r="AL269" i="3"/>
  <c r="AI269" i="3"/>
  <c r="AJ269" i="3" s="1"/>
  <c r="AH269" i="3"/>
  <c r="V269" i="3"/>
  <c r="U269" i="3"/>
  <c r="S269" i="3"/>
  <c r="P269" i="3"/>
  <c r="AM268" i="3"/>
  <c r="AL268" i="3"/>
  <c r="AK268" i="3"/>
  <c r="AI268" i="3"/>
  <c r="AH268" i="3"/>
  <c r="AJ268" i="3" s="1"/>
  <c r="V268" i="3"/>
  <c r="U268" i="3"/>
  <c r="S268" i="3"/>
  <c r="P268" i="3"/>
  <c r="AM267" i="3"/>
  <c r="AL267" i="3"/>
  <c r="AK267" i="3"/>
  <c r="AI267" i="3"/>
  <c r="AJ267" i="3" s="1"/>
  <c r="AH267" i="3"/>
  <c r="V267" i="3"/>
  <c r="U267" i="3"/>
  <c r="S267" i="3"/>
  <c r="P267" i="3"/>
  <c r="AM266" i="3"/>
  <c r="AL266" i="3"/>
  <c r="AK266" i="3"/>
  <c r="AI266" i="3"/>
  <c r="AH266" i="3"/>
  <c r="AJ266" i="3" s="1"/>
  <c r="V266" i="3"/>
  <c r="U266" i="3"/>
  <c r="S266" i="3"/>
  <c r="P266" i="3"/>
  <c r="AM265" i="3"/>
  <c r="AL265" i="3"/>
  <c r="AI265" i="3"/>
  <c r="AK265" i="3" s="1"/>
  <c r="AH265" i="3"/>
  <c r="V265" i="3"/>
  <c r="U265" i="3"/>
  <c r="S265" i="3"/>
  <c r="P265" i="3"/>
  <c r="AM264" i="3"/>
  <c r="AL264" i="3"/>
  <c r="AK264" i="3"/>
  <c r="AI264" i="3"/>
  <c r="AJ264" i="3" s="1"/>
  <c r="AH264" i="3"/>
  <c r="V264" i="3"/>
  <c r="U264" i="3"/>
  <c r="S264" i="3"/>
  <c r="P264" i="3"/>
  <c r="AM263" i="3"/>
  <c r="AL263" i="3"/>
  <c r="AI263" i="3"/>
  <c r="AK263" i="3" s="1"/>
  <c r="AH263" i="3"/>
  <c r="AJ263" i="3" s="1"/>
  <c r="V263" i="3"/>
  <c r="U263" i="3"/>
  <c r="S263" i="3"/>
  <c r="P263" i="3"/>
  <c r="AM262" i="3"/>
  <c r="AL262" i="3"/>
  <c r="AI262" i="3"/>
  <c r="AJ262" i="3" s="1"/>
  <c r="AH262" i="3"/>
  <c r="V262" i="3"/>
  <c r="U262" i="3"/>
  <c r="S262" i="3"/>
  <c r="P262" i="3"/>
  <c r="AM261" i="3"/>
  <c r="AL261" i="3"/>
  <c r="AI261" i="3"/>
  <c r="AK261" i="3" s="1"/>
  <c r="AH261" i="3"/>
  <c r="V261" i="3"/>
  <c r="U261" i="3"/>
  <c r="S261" i="3"/>
  <c r="P261" i="3"/>
  <c r="AM260" i="3"/>
  <c r="AL260" i="3"/>
  <c r="AK260" i="3"/>
  <c r="AI260" i="3"/>
  <c r="AJ260" i="3" s="1"/>
  <c r="AH260" i="3"/>
  <c r="V260" i="3"/>
  <c r="U260" i="3"/>
  <c r="S260" i="3"/>
  <c r="P260" i="3"/>
  <c r="AM259" i="3"/>
  <c r="AL259" i="3"/>
  <c r="AI259" i="3"/>
  <c r="AK259" i="3" s="1"/>
  <c r="AH259" i="3"/>
  <c r="AJ259" i="3" s="1"/>
  <c r="V259" i="3"/>
  <c r="U259" i="3"/>
  <c r="S259" i="3"/>
  <c r="P259" i="3"/>
  <c r="AM258" i="3"/>
  <c r="AL258" i="3"/>
  <c r="AI258" i="3"/>
  <c r="AJ258" i="3" s="1"/>
  <c r="AH258" i="3"/>
  <c r="V258" i="3"/>
  <c r="U258" i="3"/>
  <c r="S258" i="3"/>
  <c r="P258" i="3"/>
  <c r="AM257" i="3"/>
  <c r="AL257" i="3"/>
  <c r="AI257" i="3"/>
  <c r="AK257" i="3" s="1"/>
  <c r="AH257" i="3"/>
  <c r="V257" i="3"/>
  <c r="U257" i="3"/>
  <c r="S257" i="3"/>
  <c r="P257" i="3"/>
  <c r="AM253" i="3"/>
  <c r="AL253" i="3"/>
  <c r="AK253" i="3"/>
  <c r="AI253" i="3"/>
  <c r="AJ253" i="3" s="1"/>
  <c r="AH253" i="3"/>
  <c r="V253" i="3"/>
  <c r="U253" i="3"/>
  <c r="S253" i="3"/>
  <c r="P253" i="3"/>
  <c r="AM252" i="3"/>
  <c r="AL252" i="3"/>
  <c r="AK252" i="3"/>
  <c r="AI252" i="3"/>
  <c r="AH252" i="3"/>
  <c r="AJ252" i="3" s="1"/>
  <c r="V252" i="3"/>
  <c r="U252" i="3"/>
  <c r="S252" i="3"/>
  <c r="P252" i="3"/>
  <c r="AL251" i="3"/>
  <c r="AI251" i="3"/>
  <c r="AH251" i="3"/>
  <c r="AJ251" i="3" s="1"/>
  <c r="V251" i="3"/>
  <c r="U251" i="3"/>
  <c r="S251" i="3"/>
  <c r="P251" i="3"/>
  <c r="AM250" i="3"/>
  <c r="AL250" i="3"/>
  <c r="AK250" i="3"/>
  <c r="AJ250" i="3"/>
  <c r="AI250" i="3"/>
  <c r="AH250" i="3"/>
  <c r="V250" i="3"/>
  <c r="U250" i="3"/>
  <c r="S250" i="3"/>
  <c r="P250" i="3"/>
  <c r="AL249" i="3"/>
  <c r="AI249" i="3"/>
  <c r="AH249" i="3"/>
  <c r="AJ249" i="3" s="1"/>
  <c r="V249" i="3"/>
  <c r="U249" i="3"/>
  <c r="S249" i="3"/>
  <c r="P249" i="3"/>
  <c r="AM248" i="3"/>
  <c r="AL248" i="3"/>
  <c r="AI248" i="3"/>
  <c r="AK248" i="3" s="1"/>
  <c r="AH248" i="3"/>
  <c r="V248" i="3"/>
  <c r="U248" i="3"/>
  <c r="S248" i="3"/>
  <c r="P248" i="3"/>
  <c r="AL247" i="3"/>
  <c r="AK247" i="3"/>
  <c r="AI247" i="3"/>
  <c r="AH247" i="3"/>
  <c r="V247" i="3"/>
  <c r="U247" i="3"/>
  <c r="S247" i="3"/>
  <c r="P247" i="3"/>
  <c r="AM246" i="3"/>
  <c r="AL246" i="3"/>
  <c r="AI246" i="3"/>
  <c r="AK246" i="3" s="1"/>
  <c r="AH246" i="3"/>
  <c r="V246" i="3"/>
  <c r="U246" i="3"/>
  <c r="S246" i="3"/>
  <c r="P246" i="3"/>
  <c r="AM245" i="3"/>
  <c r="AL245" i="3"/>
  <c r="AK245" i="3"/>
  <c r="AI245" i="3"/>
  <c r="AH245" i="3"/>
  <c r="V245" i="3"/>
  <c r="U245" i="3"/>
  <c r="S245" i="3"/>
  <c r="P245" i="3"/>
  <c r="AM244" i="3"/>
  <c r="AL244" i="3"/>
  <c r="AK244" i="3"/>
  <c r="AI244" i="3"/>
  <c r="AJ244" i="3" s="1"/>
  <c r="AH244" i="3"/>
  <c r="V244" i="3"/>
  <c r="U244" i="3"/>
  <c r="S244" i="3"/>
  <c r="P244" i="3"/>
  <c r="AL243" i="3"/>
  <c r="AI243" i="3"/>
  <c r="AH243" i="3"/>
  <c r="AJ243" i="3" s="1"/>
  <c r="V243" i="3"/>
  <c r="U243" i="3"/>
  <c r="S243" i="3"/>
  <c r="P243" i="3"/>
  <c r="AM242" i="3"/>
  <c r="AL242" i="3"/>
  <c r="AK242" i="3"/>
  <c r="AJ242" i="3"/>
  <c r="AI242" i="3"/>
  <c r="AH242" i="3"/>
  <c r="V242" i="3"/>
  <c r="U242" i="3"/>
  <c r="S242" i="3"/>
  <c r="P242" i="3"/>
  <c r="AL241" i="3"/>
  <c r="AI241" i="3"/>
  <c r="AH241" i="3"/>
  <c r="AJ241" i="3" s="1"/>
  <c r="V241" i="3"/>
  <c r="U241" i="3"/>
  <c r="S241" i="3"/>
  <c r="P241" i="3"/>
  <c r="AM240" i="3"/>
  <c r="AL240" i="3"/>
  <c r="AI240" i="3"/>
  <c r="AK240" i="3" s="1"/>
  <c r="AH240" i="3"/>
  <c r="V240" i="3"/>
  <c r="U240" i="3"/>
  <c r="S240" i="3"/>
  <c r="P240" i="3"/>
  <c r="AL239" i="3"/>
  <c r="AK239" i="3"/>
  <c r="AI239" i="3"/>
  <c r="AH239" i="3"/>
  <c r="AJ239" i="3" s="1"/>
  <c r="V239" i="3"/>
  <c r="U239" i="3"/>
  <c r="S239" i="3"/>
  <c r="P239" i="3"/>
  <c r="AM238" i="3"/>
  <c r="AL238" i="3"/>
  <c r="AI238" i="3"/>
  <c r="AK238" i="3" s="1"/>
  <c r="AH238" i="3"/>
  <c r="V238" i="3"/>
  <c r="U238" i="3"/>
  <c r="S238" i="3"/>
  <c r="P238" i="3"/>
  <c r="AL237" i="3"/>
  <c r="AI237" i="3"/>
  <c r="AK237" i="3" s="1"/>
  <c r="AH237" i="3"/>
  <c r="V237" i="3"/>
  <c r="U237" i="3"/>
  <c r="S237" i="3"/>
  <c r="P237" i="3"/>
  <c r="AM236" i="3"/>
  <c r="AL236" i="3"/>
  <c r="AK236" i="3"/>
  <c r="AI236" i="3"/>
  <c r="AJ236" i="3" s="1"/>
  <c r="AH236" i="3"/>
  <c r="V236" i="3"/>
  <c r="U236" i="3"/>
  <c r="S236" i="3"/>
  <c r="P236" i="3"/>
  <c r="AL235" i="3"/>
  <c r="AI235" i="3"/>
  <c r="AH235" i="3"/>
  <c r="AJ235" i="3" s="1"/>
  <c r="V235" i="3"/>
  <c r="U235" i="3"/>
  <c r="S235" i="3"/>
  <c r="P235" i="3"/>
  <c r="AM234" i="3"/>
  <c r="AL234" i="3"/>
  <c r="AK234" i="3"/>
  <c r="AJ234" i="3"/>
  <c r="AI234" i="3"/>
  <c r="AH234" i="3"/>
  <c r="V234" i="3"/>
  <c r="U234" i="3"/>
  <c r="S234" i="3"/>
  <c r="P234" i="3"/>
  <c r="AL233" i="3"/>
  <c r="AI233" i="3"/>
  <c r="AH233" i="3"/>
  <c r="AJ233" i="3" s="1"/>
  <c r="V233" i="3"/>
  <c r="U233" i="3"/>
  <c r="S233" i="3"/>
  <c r="P233" i="3"/>
  <c r="AM232" i="3"/>
  <c r="AL232" i="3"/>
  <c r="AI232" i="3"/>
  <c r="AK232" i="3" s="1"/>
  <c r="AH232" i="3"/>
  <c r="V232" i="3"/>
  <c r="U232" i="3"/>
  <c r="S232" i="3"/>
  <c r="P232" i="3"/>
  <c r="AL231" i="3"/>
  <c r="AK231" i="3"/>
  <c r="AI231" i="3"/>
  <c r="AH231" i="3"/>
  <c r="AJ231" i="3" s="1"/>
  <c r="V231" i="3"/>
  <c r="U231" i="3"/>
  <c r="S231" i="3"/>
  <c r="P231" i="3"/>
  <c r="AM230" i="3"/>
  <c r="AL230" i="3"/>
  <c r="AI230" i="3"/>
  <c r="AK230" i="3" s="1"/>
  <c r="AH230" i="3"/>
  <c r="V230" i="3"/>
  <c r="U230" i="3"/>
  <c r="S230" i="3"/>
  <c r="P230" i="3"/>
  <c r="AL229" i="3"/>
  <c r="AI229" i="3"/>
  <c r="AK229" i="3" s="1"/>
  <c r="AH229" i="3"/>
  <c r="V229" i="3"/>
  <c r="U229" i="3"/>
  <c r="S229" i="3"/>
  <c r="P229" i="3"/>
  <c r="AM228" i="3"/>
  <c r="AL228" i="3"/>
  <c r="AK228" i="3"/>
  <c r="AI228" i="3"/>
  <c r="AJ228" i="3" s="1"/>
  <c r="AH228" i="3"/>
  <c r="V228" i="3"/>
  <c r="U228" i="3"/>
  <c r="S228" i="3"/>
  <c r="P228" i="3"/>
  <c r="AL227" i="3"/>
  <c r="AI227" i="3"/>
  <c r="AH227" i="3"/>
  <c r="AJ227" i="3" s="1"/>
  <c r="V227" i="3"/>
  <c r="U227" i="3"/>
  <c r="S227" i="3"/>
  <c r="P227" i="3"/>
  <c r="AM226" i="3"/>
  <c r="AL226" i="3"/>
  <c r="AK226" i="3"/>
  <c r="AJ226" i="3"/>
  <c r="AI226" i="3"/>
  <c r="AH226" i="3"/>
  <c r="V226" i="3"/>
  <c r="U226" i="3"/>
  <c r="S226" i="3"/>
  <c r="P226" i="3"/>
  <c r="AL225" i="3"/>
  <c r="AI225" i="3"/>
  <c r="AH225" i="3"/>
  <c r="AJ225" i="3" s="1"/>
  <c r="V225" i="3"/>
  <c r="U225" i="3"/>
  <c r="S225" i="3"/>
  <c r="P225" i="3"/>
  <c r="AM224" i="3"/>
  <c r="AL224" i="3"/>
  <c r="AI224" i="3"/>
  <c r="AK224" i="3" s="1"/>
  <c r="AH224" i="3"/>
  <c r="V224" i="3"/>
  <c r="U224" i="3"/>
  <c r="S224" i="3"/>
  <c r="P224" i="3"/>
  <c r="AL223" i="3"/>
  <c r="AK223" i="3"/>
  <c r="AI223" i="3"/>
  <c r="AH223" i="3"/>
  <c r="AJ223" i="3" s="1"/>
  <c r="V223" i="3"/>
  <c r="U223" i="3"/>
  <c r="S223" i="3"/>
  <c r="P223" i="3"/>
  <c r="AM222" i="3"/>
  <c r="AL222" i="3"/>
  <c r="AI222" i="3"/>
  <c r="AK222" i="3" s="1"/>
  <c r="AH222" i="3"/>
  <c r="V222" i="3"/>
  <c r="U222" i="3"/>
  <c r="S222" i="3"/>
  <c r="P222" i="3"/>
  <c r="AL221" i="3"/>
  <c r="AI221" i="3"/>
  <c r="AK221" i="3" s="1"/>
  <c r="AH221" i="3"/>
  <c r="V221" i="3"/>
  <c r="U221" i="3"/>
  <c r="S221" i="3"/>
  <c r="P221" i="3"/>
  <c r="AM220" i="3"/>
  <c r="AL220" i="3"/>
  <c r="AK220" i="3"/>
  <c r="AI220" i="3"/>
  <c r="AJ220" i="3" s="1"/>
  <c r="AH220" i="3"/>
  <c r="V220" i="3"/>
  <c r="U220" i="3"/>
  <c r="S220" i="3"/>
  <c r="P220" i="3"/>
  <c r="AL219" i="3"/>
  <c r="AI219" i="3"/>
  <c r="AH219" i="3"/>
  <c r="AJ219" i="3" s="1"/>
  <c r="V219" i="3"/>
  <c r="U219" i="3"/>
  <c r="S219" i="3"/>
  <c r="P219" i="3"/>
  <c r="AM218" i="3"/>
  <c r="AL218" i="3"/>
  <c r="AK218" i="3"/>
  <c r="AJ218" i="3"/>
  <c r="AI218" i="3"/>
  <c r="AH218" i="3"/>
  <c r="V218" i="3"/>
  <c r="U218" i="3"/>
  <c r="S218" i="3"/>
  <c r="P218" i="3"/>
  <c r="AL217" i="3"/>
  <c r="AI217" i="3"/>
  <c r="AH217" i="3"/>
  <c r="AJ217" i="3" s="1"/>
  <c r="V217" i="3"/>
  <c r="U217" i="3"/>
  <c r="S217" i="3"/>
  <c r="P217" i="3"/>
  <c r="AM216" i="3"/>
  <c r="AL216" i="3"/>
  <c r="AK216" i="3"/>
  <c r="AI216" i="3"/>
  <c r="AJ216" i="3" s="1"/>
  <c r="AH216" i="3"/>
  <c r="V216" i="3"/>
  <c r="U216" i="3"/>
  <c r="S216" i="3"/>
  <c r="P216" i="3"/>
  <c r="AM215" i="3"/>
  <c r="AL215" i="3"/>
  <c r="AK215" i="3"/>
  <c r="AI215" i="3"/>
  <c r="AH215" i="3"/>
  <c r="AJ215" i="3" s="1"/>
  <c r="V215" i="3"/>
  <c r="U215" i="3"/>
  <c r="S215" i="3"/>
  <c r="P215" i="3"/>
  <c r="AM214" i="3"/>
  <c r="AL214" i="3"/>
  <c r="AK214" i="3"/>
  <c r="AI214" i="3"/>
  <c r="AJ214" i="3" s="1"/>
  <c r="AH214" i="3"/>
  <c r="V214" i="3"/>
  <c r="U214" i="3"/>
  <c r="S214" i="3"/>
  <c r="P214" i="3"/>
  <c r="AM213" i="3"/>
  <c r="AL213" i="3"/>
  <c r="AK213" i="3"/>
  <c r="AI213" i="3"/>
  <c r="AH213" i="3"/>
  <c r="V213" i="3"/>
  <c r="U213" i="3"/>
  <c r="S213" i="3"/>
  <c r="P213" i="3"/>
  <c r="AM212" i="3"/>
  <c r="AL212" i="3"/>
  <c r="AK212" i="3"/>
  <c r="AI212" i="3"/>
  <c r="AJ212" i="3" s="1"/>
  <c r="AH212" i="3"/>
  <c r="V212" i="3"/>
  <c r="U212" i="3"/>
  <c r="S212" i="3"/>
  <c r="P212" i="3"/>
  <c r="AM211" i="3"/>
  <c r="AL211" i="3"/>
  <c r="AK211" i="3"/>
  <c r="AI211" i="3"/>
  <c r="AH211" i="3"/>
  <c r="AJ211" i="3" s="1"/>
  <c r="V211" i="3"/>
  <c r="U211" i="3"/>
  <c r="S211" i="3"/>
  <c r="P211" i="3"/>
  <c r="AM210" i="3"/>
  <c r="AL210" i="3"/>
  <c r="AK210" i="3"/>
  <c r="AJ210" i="3"/>
  <c r="AI210" i="3"/>
  <c r="AH210" i="3"/>
  <c r="V210" i="3"/>
  <c r="U210" i="3"/>
  <c r="S210" i="3"/>
  <c r="P210" i="3"/>
  <c r="AM209" i="3"/>
  <c r="AL209" i="3"/>
  <c r="AK209" i="3"/>
  <c r="AI209" i="3"/>
  <c r="AH209" i="3"/>
  <c r="AJ209" i="3" s="1"/>
  <c r="V209" i="3"/>
  <c r="U209" i="3"/>
  <c r="S209" i="3"/>
  <c r="P209" i="3"/>
  <c r="AM208" i="3"/>
  <c r="AL208" i="3"/>
  <c r="AK208" i="3"/>
  <c r="AI208" i="3"/>
  <c r="AJ208" i="3" s="1"/>
  <c r="AH208" i="3"/>
  <c r="V208" i="3"/>
  <c r="U208" i="3"/>
  <c r="S208" i="3"/>
  <c r="P208" i="3"/>
  <c r="AL204" i="3"/>
  <c r="AK204" i="3"/>
  <c r="AI204" i="3"/>
  <c r="AH204" i="3"/>
  <c r="AJ204" i="3" s="1"/>
  <c r="V204" i="3"/>
  <c r="U204" i="3"/>
  <c r="S204" i="3"/>
  <c r="P204" i="3"/>
  <c r="AL203" i="3"/>
  <c r="AI203" i="3"/>
  <c r="AH203" i="3"/>
  <c r="AK203" i="3" s="1"/>
  <c r="V203" i="3"/>
  <c r="U203" i="3"/>
  <c r="S203" i="3"/>
  <c r="P203" i="3"/>
  <c r="AL202" i="3"/>
  <c r="AK202" i="3"/>
  <c r="AJ202" i="3"/>
  <c r="AI202" i="3"/>
  <c r="AH202" i="3"/>
  <c r="AM202" i="3" s="1"/>
  <c r="V202" i="3"/>
  <c r="U202" i="3"/>
  <c r="S202" i="3"/>
  <c r="P202" i="3"/>
  <c r="AL201" i="3"/>
  <c r="AI201" i="3"/>
  <c r="AH201" i="3"/>
  <c r="AK201" i="3" s="1"/>
  <c r="V201" i="3"/>
  <c r="U201" i="3"/>
  <c r="S201" i="3"/>
  <c r="P201" i="3"/>
  <c r="AM197" i="3"/>
  <c r="AL197" i="3"/>
  <c r="AK197" i="3"/>
  <c r="AJ197" i="3"/>
  <c r="AI197" i="3"/>
  <c r="AH197" i="3"/>
  <c r="V197" i="3"/>
  <c r="U197" i="3"/>
  <c r="S197" i="3"/>
  <c r="P197" i="3"/>
  <c r="AL196" i="3"/>
  <c r="AI196" i="3"/>
  <c r="AH196" i="3"/>
  <c r="AK196" i="3" s="1"/>
  <c r="V196" i="3"/>
  <c r="U196" i="3"/>
  <c r="S196" i="3"/>
  <c r="P196" i="3"/>
  <c r="AM195" i="3"/>
  <c r="AL195" i="3"/>
  <c r="AK195" i="3"/>
  <c r="AJ195" i="3"/>
  <c r="AI195" i="3"/>
  <c r="AH195" i="3"/>
  <c r="V195" i="3"/>
  <c r="U195" i="3"/>
  <c r="S195" i="3"/>
  <c r="P195" i="3"/>
  <c r="AL194" i="3"/>
  <c r="AI194" i="3"/>
  <c r="AH194" i="3"/>
  <c r="AK194" i="3" s="1"/>
  <c r="V194" i="3"/>
  <c r="U194" i="3"/>
  <c r="S194" i="3"/>
  <c r="P194" i="3"/>
  <c r="AM193" i="3"/>
  <c r="AL193" i="3"/>
  <c r="AK193" i="3"/>
  <c r="AJ193" i="3"/>
  <c r="AI193" i="3"/>
  <c r="AH193" i="3"/>
  <c r="V193" i="3"/>
  <c r="U193" i="3"/>
  <c r="S193" i="3"/>
  <c r="P193" i="3"/>
  <c r="AL192" i="3"/>
  <c r="AI192" i="3"/>
  <c r="AH192" i="3"/>
  <c r="AK192" i="3" s="1"/>
  <c r="V192" i="3"/>
  <c r="U192" i="3"/>
  <c r="S192" i="3"/>
  <c r="P192" i="3"/>
  <c r="AM191" i="3"/>
  <c r="AL191" i="3"/>
  <c r="AK191" i="3"/>
  <c r="AJ191" i="3"/>
  <c r="AI191" i="3"/>
  <c r="AH191" i="3"/>
  <c r="V191" i="3"/>
  <c r="U191" i="3"/>
  <c r="S191" i="3"/>
  <c r="P191" i="3"/>
  <c r="AL190" i="3"/>
  <c r="AI190" i="3"/>
  <c r="AH190" i="3"/>
  <c r="AK190" i="3" s="1"/>
  <c r="V190" i="3"/>
  <c r="U190" i="3"/>
  <c r="S190" i="3"/>
  <c r="P190" i="3"/>
  <c r="AM189" i="3"/>
  <c r="AL189" i="3"/>
  <c r="AK189" i="3"/>
  <c r="AJ189" i="3"/>
  <c r="AI189" i="3"/>
  <c r="AH189" i="3"/>
  <c r="V189" i="3"/>
  <c r="U189" i="3"/>
  <c r="S189" i="3"/>
  <c r="P189" i="3"/>
  <c r="AL188" i="3"/>
  <c r="AI188" i="3"/>
  <c r="AH188" i="3"/>
  <c r="AK188" i="3" s="1"/>
  <c r="V188" i="3"/>
  <c r="U188" i="3"/>
  <c r="S188" i="3"/>
  <c r="P188" i="3"/>
  <c r="AM187" i="3"/>
  <c r="AL187" i="3"/>
  <c r="AK187" i="3"/>
  <c r="AJ187" i="3"/>
  <c r="AI187" i="3"/>
  <c r="AH187" i="3"/>
  <c r="V187" i="3"/>
  <c r="U187" i="3"/>
  <c r="S187" i="3"/>
  <c r="P187" i="3"/>
  <c r="AL186" i="3"/>
  <c r="AI186" i="3"/>
  <c r="AH186" i="3"/>
  <c r="AK186" i="3" s="1"/>
  <c r="V186" i="3"/>
  <c r="U186" i="3"/>
  <c r="S186" i="3"/>
  <c r="P186" i="3"/>
  <c r="AM185" i="3"/>
  <c r="AL185" i="3"/>
  <c r="AK185" i="3"/>
  <c r="AJ185" i="3"/>
  <c r="AI185" i="3"/>
  <c r="AH185" i="3"/>
  <c r="V185" i="3"/>
  <c r="U185" i="3"/>
  <c r="S185" i="3"/>
  <c r="P185" i="3"/>
  <c r="AM184" i="3"/>
  <c r="AL184" i="3"/>
  <c r="AI184" i="3"/>
  <c r="AH184" i="3"/>
  <c r="AK184" i="3" s="1"/>
  <c r="V184" i="3"/>
  <c r="U184" i="3"/>
  <c r="S184" i="3"/>
  <c r="P184" i="3"/>
  <c r="AM183" i="3"/>
  <c r="AL183" i="3"/>
  <c r="AK183" i="3"/>
  <c r="AJ183" i="3"/>
  <c r="AI183" i="3"/>
  <c r="AH183" i="3"/>
  <c r="V183" i="3"/>
  <c r="U183" i="3"/>
  <c r="S183" i="3"/>
  <c r="P183" i="3"/>
  <c r="AM182" i="3"/>
  <c r="AL182" i="3"/>
  <c r="AI182" i="3"/>
  <c r="AH182" i="3"/>
  <c r="AK182" i="3" s="1"/>
  <c r="V182" i="3"/>
  <c r="U182" i="3"/>
  <c r="S182" i="3"/>
  <c r="P182" i="3"/>
  <c r="AM181" i="3"/>
  <c r="AL181" i="3"/>
  <c r="AK181" i="3"/>
  <c r="AJ181" i="3"/>
  <c r="AI181" i="3"/>
  <c r="AH181" i="3"/>
  <c r="V181" i="3"/>
  <c r="U181" i="3"/>
  <c r="S181" i="3"/>
  <c r="P181" i="3"/>
  <c r="AM180" i="3"/>
  <c r="AL180" i="3"/>
  <c r="AI180" i="3"/>
  <c r="AH180" i="3"/>
  <c r="AK180" i="3" s="1"/>
  <c r="V180" i="3"/>
  <c r="U180" i="3"/>
  <c r="S180" i="3"/>
  <c r="P180" i="3"/>
  <c r="AM179" i="3"/>
  <c r="AL179" i="3"/>
  <c r="AK179" i="3"/>
  <c r="AJ179" i="3"/>
  <c r="AI179" i="3"/>
  <c r="AH179" i="3"/>
  <c r="V179" i="3"/>
  <c r="U179" i="3"/>
  <c r="S179" i="3"/>
  <c r="P179" i="3"/>
  <c r="AM178" i="3"/>
  <c r="AL178" i="3"/>
  <c r="AI178" i="3"/>
  <c r="AH178" i="3"/>
  <c r="AK178" i="3" s="1"/>
  <c r="V178" i="3"/>
  <c r="U178" i="3"/>
  <c r="S178" i="3"/>
  <c r="P178" i="3"/>
  <c r="AM177" i="3"/>
  <c r="AL177" i="3"/>
  <c r="AK177" i="3"/>
  <c r="AJ177" i="3"/>
  <c r="AI177" i="3"/>
  <c r="AH177" i="3"/>
  <c r="V177" i="3"/>
  <c r="U177" i="3"/>
  <c r="S177" i="3"/>
  <c r="P177" i="3"/>
  <c r="AM176" i="3"/>
  <c r="AL176" i="3"/>
  <c r="AI176" i="3"/>
  <c r="AH176" i="3"/>
  <c r="AK176" i="3" s="1"/>
  <c r="V176" i="3"/>
  <c r="U176" i="3"/>
  <c r="S176" i="3"/>
  <c r="P176" i="3"/>
  <c r="AM175" i="3"/>
  <c r="AL175" i="3"/>
  <c r="AK175" i="3"/>
  <c r="AJ175" i="3"/>
  <c r="AI175" i="3"/>
  <c r="AH175" i="3"/>
  <c r="V175" i="3"/>
  <c r="U175" i="3"/>
  <c r="S175" i="3"/>
  <c r="P175" i="3"/>
  <c r="AM174" i="3"/>
  <c r="AL174" i="3"/>
  <c r="AI174" i="3"/>
  <c r="AH174" i="3"/>
  <c r="AK174" i="3" s="1"/>
  <c r="V174" i="3"/>
  <c r="U174" i="3"/>
  <c r="S174" i="3"/>
  <c r="P174" i="3"/>
  <c r="AM173" i="3"/>
  <c r="AL173" i="3"/>
  <c r="AK173" i="3"/>
  <c r="AJ173" i="3"/>
  <c r="AI173" i="3"/>
  <c r="AH173" i="3"/>
  <c r="V173" i="3"/>
  <c r="U173" i="3"/>
  <c r="S173" i="3"/>
  <c r="P173" i="3"/>
  <c r="AM172" i="3"/>
  <c r="AL172" i="3"/>
  <c r="AI172" i="3"/>
  <c r="AH172" i="3"/>
  <c r="AK172" i="3" s="1"/>
  <c r="V172" i="3"/>
  <c r="U172" i="3"/>
  <c r="S172" i="3"/>
  <c r="P172" i="3"/>
  <c r="AM171" i="3"/>
  <c r="AL171" i="3"/>
  <c r="AK171" i="3"/>
  <c r="AJ171" i="3"/>
  <c r="AI171" i="3"/>
  <c r="AH171" i="3"/>
  <c r="V171" i="3"/>
  <c r="U171" i="3"/>
  <c r="S171" i="3"/>
  <c r="P171" i="3"/>
  <c r="AM170" i="3"/>
  <c r="AL170" i="3"/>
  <c r="AI170" i="3"/>
  <c r="AH170" i="3"/>
  <c r="AK170" i="3" s="1"/>
  <c r="V170" i="3"/>
  <c r="U170" i="3"/>
  <c r="S170" i="3"/>
  <c r="P170" i="3"/>
  <c r="AM169" i="3"/>
  <c r="AL169" i="3"/>
  <c r="AK169" i="3"/>
  <c r="AJ169" i="3"/>
  <c r="AI169" i="3"/>
  <c r="AH169" i="3"/>
  <c r="V169" i="3"/>
  <c r="U169" i="3"/>
  <c r="S169" i="3"/>
  <c r="P169" i="3"/>
  <c r="AM168" i="3"/>
  <c r="AL168" i="3"/>
  <c r="AI168" i="3"/>
  <c r="AH168" i="3"/>
  <c r="AK168" i="3" s="1"/>
  <c r="V168" i="3"/>
  <c r="U168" i="3"/>
  <c r="S168" i="3"/>
  <c r="P168" i="3"/>
  <c r="AM167" i="3"/>
  <c r="AL167" i="3"/>
  <c r="AK167" i="3"/>
  <c r="AJ167" i="3"/>
  <c r="AI167" i="3"/>
  <c r="AH167" i="3"/>
  <c r="V167" i="3"/>
  <c r="U167" i="3"/>
  <c r="S167" i="3"/>
  <c r="P167" i="3"/>
  <c r="AM166" i="3"/>
  <c r="AL166" i="3"/>
  <c r="AI166" i="3"/>
  <c r="AH166" i="3"/>
  <c r="AK166" i="3" s="1"/>
  <c r="V166" i="3"/>
  <c r="U166" i="3"/>
  <c r="S166" i="3"/>
  <c r="P166" i="3"/>
  <c r="AM165" i="3"/>
  <c r="AL165" i="3"/>
  <c r="AK165" i="3"/>
  <c r="AJ165" i="3"/>
  <c r="AI165" i="3"/>
  <c r="AH165" i="3"/>
  <c r="V165" i="3"/>
  <c r="U165" i="3"/>
  <c r="S165" i="3"/>
  <c r="P165" i="3"/>
  <c r="AM164" i="3"/>
  <c r="AL164" i="3"/>
  <c r="AI164" i="3"/>
  <c r="AH164" i="3"/>
  <c r="AK164" i="3" s="1"/>
  <c r="V164" i="3"/>
  <c r="U164" i="3"/>
  <c r="S164" i="3"/>
  <c r="P164" i="3"/>
  <c r="AM163" i="3"/>
  <c r="AL163" i="3"/>
  <c r="AK163" i="3"/>
  <c r="AJ163" i="3"/>
  <c r="AI163" i="3"/>
  <c r="AH163" i="3"/>
  <c r="V163" i="3"/>
  <c r="U163" i="3"/>
  <c r="S163" i="3"/>
  <c r="P163" i="3"/>
  <c r="AM162" i="3"/>
  <c r="AL162" i="3"/>
  <c r="AI162" i="3"/>
  <c r="AH162" i="3"/>
  <c r="AK162" i="3" s="1"/>
  <c r="V162" i="3"/>
  <c r="U162" i="3"/>
  <c r="S162" i="3"/>
  <c r="P162" i="3"/>
  <c r="AM161" i="3"/>
  <c r="AL161" i="3"/>
  <c r="AK161" i="3"/>
  <c r="AJ161" i="3"/>
  <c r="AI161" i="3"/>
  <c r="AH161" i="3"/>
  <c r="V161" i="3"/>
  <c r="U161" i="3"/>
  <c r="S161" i="3"/>
  <c r="P161" i="3"/>
  <c r="AM160" i="3"/>
  <c r="AL160" i="3"/>
  <c r="AI160" i="3"/>
  <c r="AH160" i="3"/>
  <c r="AK160" i="3" s="1"/>
  <c r="V160" i="3"/>
  <c r="U160" i="3"/>
  <c r="S160" i="3"/>
  <c r="P160" i="3"/>
  <c r="AM159" i="3"/>
  <c r="AL159" i="3"/>
  <c r="AK159" i="3"/>
  <c r="AJ159" i="3"/>
  <c r="AI159" i="3"/>
  <c r="AH159" i="3"/>
  <c r="V159" i="3"/>
  <c r="U159" i="3"/>
  <c r="S159" i="3"/>
  <c r="P159" i="3"/>
  <c r="AM158" i="3"/>
  <c r="AL158" i="3"/>
  <c r="AI158" i="3"/>
  <c r="AH158" i="3"/>
  <c r="V158" i="3"/>
  <c r="U158" i="3"/>
  <c r="S158" i="3"/>
  <c r="P158" i="3"/>
  <c r="AM157" i="3"/>
  <c r="AL157" i="3"/>
  <c r="AK157" i="3"/>
  <c r="AJ157" i="3"/>
  <c r="AI157" i="3"/>
  <c r="AH157" i="3"/>
  <c r="V157" i="3"/>
  <c r="U157" i="3"/>
  <c r="S157" i="3"/>
  <c r="P157" i="3"/>
  <c r="AM156" i="3"/>
  <c r="AL156" i="3"/>
  <c r="AI156" i="3"/>
  <c r="AH156" i="3"/>
  <c r="AK156" i="3" s="1"/>
  <c r="V156" i="3"/>
  <c r="U156" i="3"/>
  <c r="S156" i="3"/>
  <c r="P156" i="3"/>
  <c r="AM155" i="3"/>
  <c r="AL155" i="3"/>
  <c r="AK155" i="3"/>
  <c r="AJ155" i="3"/>
  <c r="AI155" i="3"/>
  <c r="AH155" i="3"/>
  <c r="V155" i="3"/>
  <c r="U155" i="3"/>
  <c r="S155" i="3"/>
  <c r="P155" i="3"/>
  <c r="AM154" i="3"/>
  <c r="AL154" i="3"/>
  <c r="AI154" i="3"/>
  <c r="AH154" i="3"/>
  <c r="V154" i="3"/>
  <c r="U154" i="3"/>
  <c r="S154" i="3"/>
  <c r="P154" i="3"/>
  <c r="AM153" i="3"/>
  <c r="AL153" i="3"/>
  <c r="AK153" i="3"/>
  <c r="AJ153" i="3"/>
  <c r="AI153" i="3"/>
  <c r="AH153" i="3"/>
  <c r="V153" i="3"/>
  <c r="U153" i="3"/>
  <c r="S153" i="3"/>
  <c r="P153" i="3"/>
  <c r="AM152" i="3"/>
  <c r="AL152" i="3"/>
  <c r="AI152" i="3"/>
  <c r="AH152" i="3"/>
  <c r="V152" i="3"/>
  <c r="U152" i="3"/>
  <c r="S152" i="3"/>
  <c r="P152" i="3"/>
  <c r="AM151" i="3"/>
  <c r="AL151" i="3"/>
  <c r="AK151" i="3"/>
  <c r="AJ151" i="3"/>
  <c r="AI151" i="3"/>
  <c r="AH151" i="3"/>
  <c r="V151" i="3"/>
  <c r="U151" i="3"/>
  <c r="S151" i="3"/>
  <c r="P151" i="3"/>
  <c r="AL150" i="3"/>
  <c r="AI150" i="3"/>
  <c r="AH150" i="3"/>
  <c r="AM150" i="3" s="1"/>
  <c r="V150" i="3"/>
  <c r="U150" i="3"/>
  <c r="S150" i="3"/>
  <c r="P150" i="3"/>
  <c r="AM149" i="3"/>
  <c r="AL149" i="3"/>
  <c r="AK149" i="3"/>
  <c r="AJ149" i="3"/>
  <c r="AI149" i="3"/>
  <c r="AH149" i="3"/>
  <c r="V149" i="3"/>
  <c r="U149" i="3"/>
  <c r="S149" i="3"/>
  <c r="P149" i="3"/>
  <c r="AM148" i="3"/>
  <c r="AL148" i="3"/>
  <c r="AI148" i="3"/>
  <c r="AH148" i="3"/>
  <c r="V148" i="3"/>
  <c r="U148" i="3"/>
  <c r="S148" i="3"/>
  <c r="P148" i="3"/>
  <c r="AM147" i="3"/>
  <c r="AL147" i="3"/>
  <c r="AK147" i="3"/>
  <c r="AJ147" i="3"/>
  <c r="AI147" i="3"/>
  <c r="AH147" i="3"/>
  <c r="V147" i="3"/>
  <c r="U147" i="3"/>
  <c r="S147" i="3"/>
  <c r="P147" i="3"/>
  <c r="AL146" i="3"/>
  <c r="AI146" i="3"/>
  <c r="AH146" i="3"/>
  <c r="AM146" i="3" s="1"/>
  <c r="V146" i="3"/>
  <c r="U146" i="3"/>
  <c r="S146" i="3"/>
  <c r="P146" i="3"/>
  <c r="AM145" i="3"/>
  <c r="AL145" i="3"/>
  <c r="AK145" i="3"/>
  <c r="AJ145" i="3"/>
  <c r="AI145" i="3"/>
  <c r="AH145" i="3"/>
  <c r="V145" i="3"/>
  <c r="U145" i="3"/>
  <c r="S145" i="3"/>
  <c r="P145" i="3"/>
  <c r="AM144" i="3"/>
  <c r="AL144" i="3"/>
  <c r="AI144" i="3"/>
  <c r="AH144" i="3"/>
  <c r="V144" i="3"/>
  <c r="U144" i="3"/>
  <c r="S144" i="3"/>
  <c r="P144" i="3"/>
  <c r="AM143" i="3"/>
  <c r="AL143" i="3"/>
  <c r="AK143" i="3"/>
  <c r="AJ143" i="3"/>
  <c r="AI143" i="3"/>
  <c r="AH143" i="3"/>
  <c r="V143" i="3"/>
  <c r="U143" i="3"/>
  <c r="S143" i="3"/>
  <c r="P143" i="3"/>
  <c r="AL142" i="3"/>
  <c r="AI142" i="3"/>
  <c r="AH142" i="3"/>
  <c r="AM142" i="3" s="1"/>
  <c r="V142" i="3"/>
  <c r="U142" i="3"/>
  <c r="S142" i="3"/>
  <c r="P142" i="3"/>
  <c r="AM141" i="3"/>
  <c r="AL141" i="3"/>
  <c r="AK141" i="3"/>
  <c r="AJ141" i="3"/>
  <c r="AI141" i="3"/>
  <c r="AH141" i="3"/>
  <c r="V141" i="3"/>
  <c r="U141" i="3"/>
  <c r="S141" i="3"/>
  <c r="P141" i="3"/>
  <c r="AM140" i="3"/>
  <c r="AL140" i="3"/>
  <c r="AI140" i="3"/>
  <c r="AH140" i="3"/>
  <c r="V140" i="3"/>
  <c r="U140" i="3"/>
  <c r="S140" i="3"/>
  <c r="P140" i="3"/>
  <c r="AM139" i="3"/>
  <c r="AL139" i="3"/>
  <c r="AK139" i="3"/>
  <c r="AJ139" i="3"/>
  <c r="AI139" i="3"/>
  <c r="AH139" i="3"/>
  <c r="V139" i="3"/>
  <c r="U139" i="3"/>
  <c r="S139" i="3"/>
  <c r="P139" i="3"/>
  <c r="AM138" i="3"/>
  <c r="AL138" i="3"/>
  <c r="AI138" i="3"/>
  <c r="AH138" i="3"/>
  <c r="V138" i="3"/>
  <c r="U138" i="3"/>
  <c r="S138" i="3"/>
  <c r="P138" i="3"/>
  <c r="AM137" i="3"/>
  <c r="AL137" i="3"/>
  <c r="AK137" i="3"/>
  <c r="AI137" i="3"/>
  <c r="AJ137" i="3" s="1"/>
  <c r="AH137" i="3"/>
  <c r="V137" i="3"/>
  <c r="U137" i="3"/>
  <c r="S137" i="3"/>
  <c r="P137" i="3"/>
  <c r="AL136" i="3"/>
  <c r="AI136" i="3"/>
  <c r="AH136" i="3"/>
  <c r="AJ136" i="3" s="1"/>
  <c r="V136" i="3"/>
  <c r="U136" i="3"/>
  <c r="S136" i="3"/>
  <c r="P136" i="3"/>
  <c r="AM135" i="3"/>
  <c r="AL135" i="3"/>
  <c r="AJ135" i="3"/>
  <c r="AI135" i="3"/>
  <c r="AK135" i="3" s="1"/>
  <c r="AH135" i="3"/>
  <c r="V135" i="3"/>
  <c r="U135" i="3"/>
  <c r="S135" i="3"/>
  <c r="P135" i="3"/>
  <c r="AL134" i="3"/>
  <c r="AK134" i="3"/>
  <c r="AI134" i="3"/>
  <c r="AH134" i="3"/>
  <c r="AJ134" i="3" s="1"/>
  <c r="V134" i="3"/>
  <c r="U134" i="3"/>
  <c r="S134" i="3"/>
  <c r="P134" i="3"/>
  <c r="AM133" i="3"/>
  <c r="AL133" i="3"/>
  <c r="AI133" i="3"/>
  <c r="AK133" i="3" s="1"/>
  <c r="AH133" i="3"/>
  <c r="V133" i="3"/>
  <c r="U133" i="3"/>
  <c r="S133" i="3"/>
  <c r="P133" i="3"/>
  <c r="AL132" i="3"/>
  <c r="AK132" i="3"/>
  <c r="AI132" i="3"/>
  <c r="AH132" i="3"/>
  <c r="AJ132" i="3" s="1"/>
  <c r="V132" i="3"/>
  <c r="U132" i="3"/>
  <c r="S132" i="3"/>
  <c r="P132" i="3"/>
  <c r="AM131" i="3"/>
  <c r="AL131" i="3"/>
  <c r="AI131" i="3"/>
  <c r="AK131" i="3" s="1"/>
  <c r="AH131" i="3"/>
  <c r="V131" i="3"/>
  <c r="U131" i="3"/>
  <c r="S131" i="3"/>
  <c r="P131" i="3"/>
  <c r="AL130" i="3"/>
  <c r="AI130" i="3"/>
  <c r="AK130" i="3" s="1"/>
  <c r="AH130" i="3"/>
  <c r="V130" i="3"/>
  <c r="U130" i="3"/>
  <c r="S130" i="3"/>
  <c r="P130" i="3"/>
  <c r="AM129" i="3"/>
  <c r="AL129" i="3"/>
  <c r="AK129" i="3"/>
  <c r="AI129" i="3"/>
  <c r="AJ129" i="3" s="1"/>
  <c r="AH129" i="3"/>
  <c r="V129" i="3"/>
  <c r="U129" i="3"/>
  <c r="S129" i="3"/>
  <c r="P129" i="3"/>
  <c r="AL128" i="3"/>
  <c r="AI128" i="3"/>
  <c r="AH128" i="3"/>
  <c r="AJ128" i="3" s="1"/>
  <c r="V128" i="3"/>
  <c r="U128" i="3"/>
  <c r="S128" i="3"/>
  <c r="P128" i="3"/>
  <c r="AM127" i="3"/>
  <c r="AL127" i="3"/>
  <c r="AJ127" i="3"/>
  <c r="AI127" i="3"/>
  <c r="AK127" i="3" s="1"/>
  <c r="AH127" i="3"/>
  <c r="V127" i="3"/>
  <c r="U127" i="3"/>
  <c r="S127" i="3"/>
  <c r="P127" i="3"/>
  <c r="AL126" i="3"/>
  <c r="AI126" i="3"/>
  <c r="AH126" i="3"/>
  <c r="AJ126" i="3" s="1"/>
  <c r="V126" i="3"/>
  <c r="U126" i="3"/>
  <c r="S126" i="3"/>
  <c r="P126" i="3"/>
  <c r="AM125" i="3"/>
  <c r="AL125" i="3"/>
  <c r="AI125" i="3"/>
  <c r="AK125" i="3" s="1"/>
  <c r="AH125" i="3"/>
  <c r="V125" i="3"/>
  <c r="U125" i="3"/>
  <c r="S125" i="3"/>
  <c r="P125" i="3"/>
  <c r="AL124" i="3"/>
  <c r="AK124" i="3"/>
  <c r="AI124" i="3"/>
  <c r="AH124" i="3"/>
  <c r="AJ124" i="3" s="1"/>
  <c r="V124" i="3"/>
  <c r="U124" i="3"/>
  <c r="S124" i="3"/>
  <c r="P124" i="3"/>
  <c r="AM123" i="3"/>
  <c r="AL123" i="3"/>
  <c r="AI123" i="3"/>
  <c r="AK123" i="3" s="1"/>
  <c r="AH123" i="3"/>
  <c r="V123" i="3"/>
  <c r="U123" i="3"/>
  <c r="S123" i="3"/>
  <c r="P123" i="3"/>
  <c r="AL122" i="3"/>
  <c r="AI122" i="3"/>
  <c r="AK122" i="3" s="1"/>
  <c r="AH122" i="3"/>
  <c r="V122" i="3"/>
  <c r="U122" i="3"/>
  <c r="S122" i="3"/>
  <c r="P122" i="3"/>
  <c r="AM121" i="3"/>
  <c r="AL121" i="3"/>
  <c r="AK121" i="3"/>
  <c r="AI121" i="3"/>
  <c r="AJ121" i="3" s="1"/>
  <c r="AH121" i="3"/>
  <c r="V121" i="3"/>
  <c r="U121" i="3"/>
  <c r="S121" i="3"/>
  <c r="P121" i="3"/>
  <c r="AL120" i="3"/>
  <c r="AI120" i="3"/>
  <c r="AH120" i="3"/>
  <c r="AJ120" i="3" s="1"/>
  <c r="V120" i="3"/>
  <c r="U120" i="3"/>
  <c r="S120" i="3"/>
  <c r="P120" i="3"/>
  <c r="AM119" i="3"/>
  <c r="AL119" i="3"/>
  <c r="AK119" i="3"/>
  <c r="AJ119" i="3"/>
  <c r="AI119" i="3"/>
  <c r="AH119" i="3"/>
  <c r="V119" i="3"/>
  <c r="U119" i="3"/>
  <c r="S119" i="3"/>
  <c r="P119" i="3"/>
  <c r="AL118" i="3"/>
  <c r="AI118" i="3"/>
  <c r="AH118" i="3"/>
  <c r="AJ118" i="3" s="1"/>
  <c r="V118" i="3"/>
  <c r="U118" i="3"/>
  <c r="S118" i="3"/>
  <c r="P118" i="3"/>
  <c r="AM117" i="3"/>
  <c r="AL117" i="3"/>
  <c r="AI117" i="3"/>
  <c r="AJ117" i="3" s="1"/>
  <c r="AH117" i="3"/>
  <c r="AK117" i="3" s="1"/>
  <c r="V117" i="3"/>
  <c r="U117" i="3"/>
  <c r="S117" i="3"/>
  <c r="P117" i="3"/>
  <c r="AL116" i="3"/>
  <c r="AK116" i="3"/>
  <c r="AI116" i="3"/>
  <c r="AH116" i="3"/>
  <c r="AJ116" i="3" s="1"/>
  <c r="V116" i="3"/>
  <c r="U116" i="3"/>
  <c r="S116" i="3"/>
  <c r="P116" i="3"/>
  <c r="AM115" i="3"/>
  <c r="AL115" i="3"/>
  <c r="AI115" i="3"/>
  <c r="AJ115" i="3" s="1"/>
  <c r="AH115" i="3"/>
  <c r="AK115" i="3" s="1"/>
  <c r="V115" i="3"/>
  <c r="U115" i="3"/>
  <c r="S115" i="3"/>
  <c r="P115" i="3"/>
  <c r="AL114" i="3"/>
  <c r="AK114" i="3"/>
  <c r="AI114" i="3"/>
  <c r="AH114" i="3"/>
  <c r="AJ114" i="3" s="1"/>
  <c r="V114" i="3"/>
  <c r="U114" i="3"/>
  <c r="S114" i="3"/>
  <c r="P114" i="3"/>
  <c r="AM113" i="3"/>
  <c r="AL113" i="3"/>
  <c r="AI113" i="3"/>
  <c r="AK113" i="3" s="1"/>
  <c r="AH113" i="3"/>
  <c r="V113" i="3"/>
  <c r="U113" i="3"/>
  <c r="S113" i="3"/>
  <c r="P113" i="3"/>
  <c r="AL112" i="3"/>
  <c r="AK112" i="3"/>
  <c r="AI112" i="3"/>
  <c r="AH112" i="3"/>
  <c r="AJ112" i="3" s="1"/>
  <c r="V112" i="3"/>
  <c r="U112" i="3"/>
  <c r="S112" i="3"/>
  <c r="P112" i="3"/>
  <c r="AM111" i="3"/>
  <c r="AL111" i="3"/>
  <c r="AI111" i="3"/>
  <c r="AK111" i="3" s="1"/>
  <c r="AH111" i="3"/>
  <c r="V111" i="3"/>
  <c r="U111" i="3"/>
  <c r="S111" i="3"/>
  <c r="P111" i="3"/>
  <c r="AL110" i="3"/>
  <c r="AK110" i="3"/>
  <c r="AI110" i="3"/>
  <c r="AH110" i="3"/>
  <c r="AJ110" i="3" s="1"/>
  <c r="V110" i="3"/>
  <c r="U110" i="3"/>
  <c r="S110" i="3"/>
  <c r="P110" i="3"/>
  <c r="AM109" i="3"/>
  <c r="AL109" i="3"/>
  <c r="AI109" i="3"/>
  <c r="AK109" i="3" s="1"/>
  <c r="AH109" i="3"/>
  <c r="V109" i="3"/>
  <c r="U109" i="3"/>
  <c r="S109" i="3"/>
  <c r="P109" i="3"/>
  <c r="AL108" i="3"/>
  <c r="AK108" i="3"/>
  <c r="AI108" i="3"/>
  <c r="AH108" i="3"/>
  <c r="AJ108" i="3" s="1"/>
  <c r="V108" i="3"/>
  <c r="U108" i="3"/>
  <c r="S108" i="3"/>
  <c r="P108" i="3"/>
  <c r="AM107" i="3"/>
  <c r="AL107" i="3"/>
  <c r="AI107" i="3"/>
  <c r="AK107" i="3" s="1"/>
  <c r="AH107" i="3"/>
  <c r="V107" i="3"/>
  <c r="U107" i="3"/>
  <c r="S107" i="3"/>
  <c r="P107" i="3"/>
  <c r="AM106" i="3"/>
  <c r="AL106" i="3"/>
  <c r="AK106" i="3"/>
  <c r="AI106" i="3"/>
  <c r="AH106" i="3"/>
  <c r="AJ106" i="3" s="1"/>
  <c r="V106" i="3"/>
  <c r="U106" i="3"/>
  <c r="S106" i="3"/>
  <c r="P106" i="3"/>
  <c r="AM105" i="3"/>
  <c r="AL105" i="3"/>
  <c r="AI105" i="3"/>
  <c r="AK105" i="3" s="1"/>
  <c r="AH105" i="3"/>
  <c r="V105" i="3"/>
  <c r="U105" i="3"/>
  <c r="S105" i="3"/>
  <c r="P105" i="3"/>
  <c r="AM104" i="3"/>
  <c r="AL104" i="3"/>
  <c r="AK104" i="3"/>
  <c r="AI104" i="3"/>
  <c r="AH104" i="3"/>
  <c r="AJ104" i="3" s="1"/>
  <c r="V104" i="3"/>
  <c r="U104" i="3"/>
  <c r="S104" i="3"/>
  <c r="P104" i="3"/>
  <c r="AM103" i="3"/>
  <c r="AL103" i="3"/>
  <c r="AI103" i="3"/>
  <c r="AK103" i="3" s="1"/>
  <c r="AH103" i="3"/>
  <c r="V103" i="3"/>
  <c r="U103" i="3"/>
  <c r="S103" i="3"/>
  <c r="P103" i="3"/>
  <c r="AM102" i="3"/>
  <c r="AL102" i="3"/>
  <c r="AK102" i="3"/>
  <c r="AI102" i="3"/>
  <c r="AH102" i="3"/>
  <c r="AJ102" i="3" s="1"/>
  <c r="V102" i="3"/>
  <c r="U102" i="3"/>
  <c r="S102" i="3"/>
  <c r="P102" i="3"/>
  <c r="AM101" i="3"/>
  <c r="AL101" i="3"/>
  <c r="AI101" i="3"/>
  <c r="AK101" i="3" s="1"/>
  <c r="AH101" i="3"/>
  <c r="V101" i="3"/>
  <c r="U101" i="3"/>
  <c r="S101" i="3"/>
  <c r="P101" i="3"/>
  <c r="AM100" i="3"/>
  <c r="AL100" i="3"/>
  <c r="AK100" i="3"/>
  <c r="AI100" i="3"/>
  <c r="AH100" i="3"/>
  <c r="AJ100" i="3" s="1"/>
  <c r="V100" i="3"/>
  <c r="U100" i="3"/>
  <c r="S100" i="3"/>
  <c r="P100" i="3"/>
  <c r="AM99" i="3"/>
  <c r="AL99" i="3"/>
  <c r="AI99" i="3"/>
  <c r="AK99" i="3" s="1"/>
  <c r="AH99" i="3"/>
  <c r="V99" i="3"/>
  <c r="U99" i="3"/>
  <c r="S99" i="3"/>
  <c r="P99" i="3"/>
  <c r="AM98" i="3"/>
  <c r="AL98" i="3"/>
  <c r="AK98" i="3"/>
  <c r="AI98" i="3"/>
  <c r="AH98" i="3"/>
  <c r="AJ98" i="3" s="1"/>
  <c r="V98" i="3"/>
  <c r="U98" i="3"/>
  <c r="S98" i="3"/>
  <c r="P98" i="3"/>
  <c r="AM97" i="3"/>
  <c r="AL97" i="3"/>
  <c r="AI97" i="3"/>
  <c r="AK97" i="3" s="1"/>
  <c r="AH97" i="3"/>
  <c r="V97" i="3"/>
  <c r="U97" i="3"/>
  <c r="S97" i="3"/>
  <c r="P97" i="3"/>
  <c r="AM96" i="3"/>
  <c r="AL96" i="3"/>
  <c r="AK96" i="3"/>
  <c r="AI96" i="3"/>
  <c r="AH96" i="3"/>
  <c r="AJ96" i="3" s="1"/>
  <c r="V96" i="3"/>
  <c r="U96" i="3"/>
  <c r="S96" i="3"/>
  <c r="P96" i="3"/>
  <c r="AM95" i="3"/>
  <c r="AL95" i="3"/>
  <c r="AI95" i="3"/>
  <c r="AK95" i="3" s="1"/>
  <c r="AH95" i="3"/>
  <c r="V95" i="3"/>
  <c r="U95" i="3"/>
  <c r="S95" i="3"/>
  <c r="P95" i="3"/>
  <c r="AM94" i="3"/>
  <c r="AL94" i="3"/>
  <c r="AK94" i="3"/>
  <c r="AI94" i="3"/>
  <c r="AH94" i="3"/>
  <c r="AJ94" i="3" s="1"/>
  <c r="V94" i="3"/>
  <c r="U94" i="3"/>
  <c r="S94" i="3"/>
  <c r="P94" i="3"/>
  <c r="AM93" i="3"/>
  <c r="AL93" i="3"/>
  <c r="AI93" i="3"/>
  <c r="AK93" i="3" s="1"/>
  <c r="AH93" i="3"/>
  <c r="V93" i="3"/>
  <c r="U93" i="3"/>
  <c r="S93" i="3"/>
  <c r="P93" i="3"/>
  <c r="AM92" i="3"/>
  <c r="AL92" i="3"/>
  <c r="AK92" i="3"/>
  <c r="AI92" i="3"/>
  <c r="AH92" i="3"/>
  <c r="AJ92" i="3" s="1"/>
  <c r="V92" i="3"/>
  <c r="U92" i="3"/>
  <c r="S92" i="3"/>
  <c r="P92" i="3"/>
  <c r="AM91" i="3"/>
  <c r="AL91" i="3"/>
  <c r="AI91" i="3"/>
  <c r="AK91" i="3" s="1"/>
  <c r="AH91" i="3"/>
  <c r="V91" i="3"/>
  <c r="U91" i="3"/>
  <c r="S91" i="3"/>
  <c r="P91" i="3"/>
  <c r="AM90" i="3"/>
  <c r="AL90" i="3"/>
  <c r="AK90" i="3"/>
  <c r="AI90" i="3"/>
  <c r="AH90" i="3"/>
  <c r="AJ90" i="3" s="1"/>
  <c r="V90" i="3"/>
  <c r="U90" i="3"/>
  <c r="S90" i="3"/>
  <c r="P90" i="3"/>
  <c r="AM89" i="3"/>
  <c r="AL89" i="3"/>
  <c r="AI89" i="3"/>
  <c r="AK89" i="3" s="1"/>
  <c r="AH89" i="3"/>
  <c r="V89" i="3"/>
  <c r="U89" i="3"/>
  <c r="S89" i="3"/>
  <c r="P89" i="3"/>
  <c r="AM88" i="3"/>
  <c r="AL88" i="3"/>
  <c r="AK88" i="3"/>
  <c r="AI88" i="3"/>
  <c r="AH88" i="3"/>
  <c r="AJ88" i="3" s="1"/>
  <c r="V88" i="3"/>
  <c r="U88" i="3"/>
  <c r="S88" i="3"/>
  <c r="P88" i="3"/>
  <c r="AM87" i="3"/>
  <c r="AL87" i="3"/>
  <c r="AI87" i="3"/>
  <c r="AK87" i="3" s="1"/>
  <c r="AH87" i="3"/>
  <c r="V87" i="3"/>
  <c r="U87" i="3"/>
  <c r="S87" i="3"/>
  <c r="P87" i="3"/>
  <c r="AM86" i="3"/>
  <c r="AL86" i="3"/>
  <c r="AK86" i="3"/>
  <c r="AI86" i="3"/>
  <c r="AH86" i="3"/>
  <c r="AJ86" i="3" s="1"/>
  <c r="V86" i="3"/>
  <c r="U86" i="3"/>
  <c r="S86" i="3"/>
  <c r="P86" i="3"/>
  <c r="AM85" i="3"/>
  <c r="AL85" i="3"/>
  <c r="AI85" i="3"/>
  <c r="AK85" i="3" s="1"/>
  <c r="AH85" i="3"/>
  <c r="V85" i="3"/>
  <c r="U85" i="3"/>
  <c r="S85" i="3"/>
  <c r="P85" i="3"/>
  <c r="AM84" i="3"/>
  <c r="AL84" i="3"/>
  <c r="AK84" i="3"/>
  <c r="AI84" i="3"/>
  <c r="AH84" i="3"/>
  <c r="AJ84" i="3" s="1"/>
  <c r="V84" i="3"/>
  <c r="U84" i="3"/>
  <c r="S84" i="3"/>
  <c r="P84" i="3"/>
  <c r="AM83" i="3"/>
  <c r="AL83" i="3"/>
  <c r="AI83" i="3"/>
  <c r="AK83" i="3" s="1"/>
  <c r="AH83" i="3"/>
  <c r="V83" i="3"/>
  <c r="U83" i="3"/>
  <c r="S83" i="3"/>
  <c r="P83" i="3"/>
  <c r="AM82" i="3"/>
  <c r="AL82" i="3"/>
  <c r="AK82" i="3"/>
  <c r="AI82" i="3"/>
  <c r="AH82" i="3"/>
  <c r="AJ82" i="3" s="1"/>
  <c r="V82" i="3"/>
  <c r="U82" i="3"/>
  <c r="S82" i="3"/>
  <c r="P82" i="3"/>
  <c r="AM81" i="3"/>
  <c r="AL81" i="3"/>
  <c r="AI81" i="3"/>
  <c r="AK81" i="3" s="1"/>
  <c r="AH81" i="3"/>
  <c r="V81" i="3"/>
  <c r="U81" i="3"/>
  <c r="S81" i="3"/>
  <c r="P81" i="3"/>
  <c r="AM80" i="3"/>
  <c r="AL80" i="3"/>
  <c r="AK80" i="3"/>
  <c r="AI80" i="3"/>
  <c r="AH80" i="3"/>
  <c r="AJ80" i="3" s="1"/>
  <c r="V80" i="3"/>
  <c r="U80" i="3"/>
  <c r="S80" i="3"/>
  <c r="P80" i="3"/>
  <c r="AM79" i="3"/>
  <c r="AL79" i="3"/>
  <c r="AI79" i="3"/>
  <c r="AK79" i="3" s="1"/>
  <c r="AH79" i="3"/>
  <c r="V79" i="3"/>
  <c r="U79" i="3"/>
  <c r="S79" i="3"/>
  <c r="P79" i="3"/>
  <c r="AM78" i="3"/>
  <c r="AL78" i="3"/>
  <c r="AK78" i="3"/>
  <c r="AI78" i="3"/>
  <c r="AH78" i="3"/>
  <c r="AJ78" i="3" s="1"/>
  <c r="V78" i="3"/>
  <c r="U78" i="3"/>
  <c r="S78" i="3"/>
  <c r="P78" i="3"/>
  <c r="AM77" i="3"/>
  <c r="AL77" i="3"/>
  <c r="AI77" i="3"/>
  <c r="AK77" i="3" s="1"/>
  <c r="AH77" i="3"/>
  <c r="V77" i="3"/>
  <c r="U77" i="3"/>
  <c r="S77" i="3"/>
  <c r="P77" i="3"/>
  <c r="AM76" i="3"/>
  <c r="AL76" i="3"/>
  <c r="AK76" i="3"/>
  <c r="AI76" i="3"/>
  <c r="AH76" i="3"/>
  <c r="AJ76" i="3" s="1"/>
  <c r="V76" i="3"/>
  <c r="U76" i="3"/>
  <c r="S76" i="3"/>
  <c r="P76" i="3"/>
  <c r="AM75" i="3"/>
  <c r="AL75" i="3"/>
  <c r="AI75" i="3"/>
  <c r="AK75" i="3" s="1"/>
  <c r="AH75" i="3"/>
  <c r="V75" i="3"/>
  <c r="U75" i="3"/>
  <c r="S75" i="3"/>
  <c r="P75" i="3"/>
  <c r="AM74" i="3"/>
  <c r="AL74" i="3"/>
  <c r="AK74" i="3"/>
  <c r="AI74" i="3"/>
  <c r="AH74" i="3"/>
  <c r="AJ74" i="3" s="1"/>
  <c r="V74" i="3"/>
  <c r="U74" i="3"/>
  <c r="S74" i="3"/>
  <c r="P74" i="3"/>
  <c r="AM73" i="3"/>
  <c r="AL73" i="3"/>
  <c r="AI73" i="3"/>
  <c r="AK73" i="3" s="1"/>
  <c r="AH73" i="3"/>
  <c r="V73" i="3"/>
  <c r="U73" i="3"/>
  <c r="S73" i="3"/>
  <c r="P73" i="3"/>
  <c r="AM72" i="3"/>
  <c r="AL72" i="3"/>
  <c r="AK72" i="3"/>
  <c r="AI72" i="3"/>
  <c r="AH72" i="3"/>
  <c r="AJ72" i="3" s="1"/>
  <c r="V72" i="3"/>
  <c r="U72" i="3"/>
  <c r="S72" i="3"/>
  <c r="P72" i="3"/>
  <c r="AM71" i="3"/>
  <c r="AL71" i="3"/>
  <c r="AI71" i="3"/>
  <c r="AK71" i="3" s="1"/>
  <c r="AH71" i="3"/>
  <c r="V71" i="3"/>
  <c r="U71" i="3"/>
  <c r="S71" i="3"/>
  <c r="P71" i="3"/>
  <c r="AM70" i="3"/>
  <c r="AL70" i="3"/>
  <c r="AK70" i="3"/>
  <c r="AI70" i="3"/>
  <c r="AH70" i="3"/>
  <c r="AJ70" i="3" s="1"/>
  <c r="V70" i="3"/>
  <c r="U70" i="3"/>
  <c r="S70" i="3"/>
  <c r="P70" i="3"/>
  <c r="AM69" i="3"/>
  <c r="AL69" i="3"/>
  <c r="AI69" i="3"/>
  <c r="AK69" i="3" s="1"/>
  <c r="AH69" i="3"/>
  <c r="V69" i="3"/>
  <c r="U69" i="3"/>
  <c r="S69" i="3"/>
  <c r="P69" i="3"/>
  <c r="AM68" i="3"/>
  <c r="AL68" i="3"/>
  <c r="AK68" i="3"/>
  <c r="AI68" i="3"/>
  <c r="AH68" i="3"/>
  <c r="AJ68" i="3" s="1"/>
  <c r="V68" i="3"/>
  <c r="U68" i="3"/>
  <c r="S68" i="3"/>
  <c r="P68" i="3"/>
  <c r="AM67" i="3"/>
  <c r="AL67" i="3"/>
  <c r="AI67" i="3"/>
  <c r="AK67" i="3" s="1"/>
  <c r="AH67" i="3"/>
  <c r="V67" i="3"/>
  <c r="U67" i="3"/>
  <c r="S67" i="3"/>
  <c r="P67" i="3"/>
  <c r="AM66" i="3"/>
  <c r="AL66" i="3"/>
  <c r="AK66" i="3"/>
  <c r="AI66" i="3"/>
  <c r="AH66" i="3"/>
  <c r="AJ66" i="3" s="1"/>
  <c r="V66" i="3"/>
  <c r="U66" i="3"/>
  <c r="S66" i="3"/>
  <c r="P66" i="3"/>
  <c r="AM65" i="3"/>
  <c r="AL65" i="3"/>
  <c r="AI65" i="3"/>
  <c r="AK65" i="3" s="1"/>
  <c r="AH65" i="3"/>
  <c r="V65" i="3"/>
  <c r="U65" i="3"/>
  <c r="S65" i="3"/>
  <c r="P65" i="3"/>
  <c r="AM64" i="3"/>
  <c r="AL64" i="3"/>
  <c r="AK64" i="3"/>
  <c r="AI64" i="3"/>
  <c r="AH64" i="3"/>
  <c r="AJ64" i="3" s="1"/>
  <c r="V64" i="3"/>
  <c r="U64" i="3"/>
  <c r="S64" i="3"/>
  <c r="P64" i="3"/>
  <c r="AM63" i="3"/>
  <c r="AL63" i="3"/>
  <c r="AI63" i="3"/>
  <c r="AK63" i="3" s="1"/>
  <c r="AH63" i="3"/>
  <c r="V63" i="3"/>
  <c r="U63" i="3"/>
  <c r="S63" i="3"/>
  <c r="P63" i="3"/>
  <c r="AM62" i="3"/>
  <c r="AL62" i="3"/>
  <c r="AK62" i="3"/>
  <c r="AI62" i="3"/>
  <c r="AH62" i="3"/>
  <c r="AJ62" i="3" s="1"/>
  <c r="V62" i="3"/>
  <c r="U62" i="3"/>
  <c r="S62" i="3"/>
  <c r="P62" i="3"/>
  <c r="AM61" i="3"/>
  <c r="AL61" i="3"/>
  <c r="AI61" i="3"/>
  <c r="AK61" i="3" s="1"/>
  <c r="AH61" i="3"/>
  <c r="V61" i="3"/>
  <c r="U61" i="3"/>
  <c r="S61" i="3"/>
  <c r="P61" i="3"/>
  <c r="AM60" i="3"/>
  <c r="AL60" i="3"/>
  <c r="AK60" i="3"/>
  <c r="AI60" i="3"/>
  <c r="AH60" i="3"/>
  <c r="AJ60" i="3" s="1"/>
  <c r="V60" i="3"/>
  <c r="U60" i="3"/>
  <c r="S60" i="3"/>
  <c r="P60" i="3"/>
  <c r="AM59" i="3"/>
  <c r="AL59" i="3"/>
  <c r="AI59" i="3"/>
  <c r="AK59" i="3" s="1"/>
  <c r="AH59" i="3"/>
  <c r="V59" i="3"/>
  <c r="U59" i="3"/>
  <c r="S59" i="3"/>
  <c r="P59" i="3"/>
  <c r="AM58" i="3"/>
  <c r="AL58" i="3"/>
  <c r="AK58" i="3"/>
  <c r="AI58" i="3"/>
  <c r="AH58" i="3"/>
  <c r="AJ58" i="3" s="1"/>
  <c r="V58" i="3"/>
  <c r="U58" i="3"/>
  <c r="S58" i="3"/>
  <c r="P58" i="3"/>
  <c r="AM57" i="3"/>
  <c r="AL57" i="3"/>
  <c r="AI57" i="3"/>
  <c r="AK57" i="3" s="1"/>
  <c r="AH57" i="3"/>
  <c r="V57" i="3"/>
  <c r="U57" i="3"/>
  <c r="S57" i="3"/>
  <c r="P57" i="3"/>
  <c r="AM56" i="3"/>
  <c r="AL56" i="3"/>
  <c r="AK56" i="3"/>
  <c r="AI56" i="3"/>
  <c r="AH56" i="3"/>
  <c r="AJ56" i="3" s="1"/>
  <c r="V56" i="3"/>
  <c r="U56" i="3"/>
  <c r="S56" i="3"/>
  <c r="P56" i="3"/>
  <c r="AM55" i="3"/>
  <c r="AL55" i="3"/>
  <c r="AI55" i="3"/>
  <c r="AK55" i="3" s="1"/>
  <c r="AH55" i="3"/>
  <c r="V55" i="3"/>
  <c r="U55" i="3"/>
  <c r="S55" i="3"/>
  <c r="P55" i="3"/>
  <c r="AM54" i="3"/>
  <c r="AL54" i="3"/>
  <c r="AK54" i="3"/>
  <c r="AI54" i="3"/>
  <c r="AH54" i="3"/>
  <c r="AJ54" i="3" s="1"/>
  <c r="V54" i="3"/>
  <c r="U54" i="3"/>
  <c r="S54" i="3"/>
  <c r="P54" i="3"/>
  <c r="AM53" i="3"/>
  <c r="AL53" i="3"/>
  <c r="AI53" i="3"/>
  <c r="AK53" i="3" s="1"/>
  <c r="AH53" i="3"/>
  <c r="V53" i="3"/>
  <c r="U53" i="3"/>
  <c r="S53" i="3"/>
  <c r="P53" i="3"/>
  <c r="AM52" i="3"/>
  <c r="AL52" i="3"/>
  <c r="AK52" i="3"/>
  <c r="AI52" i="3"/>
  <c r="AH52" i="3"/>
  <c r="AJ52" i="3" s="1"/>
  <c r="V52" i="3"/>
  <c r="U52" i="3"/>
  <c r="S52" i="3"/>
  <c r="P52" i="3"/>
  <c r="AM51" i="3"/>
  <c r="AL51" i="3"/>
  <c r="AI51" i="3"/>
  <c r="AK51" i="3" s="1"/>
  <c r="AH51" i="3"/>
  <c r="V51" i="3"/>
  <c r="U51" i="3"/>
  <c r="S51" i="3"/>
  <c r="P51" i="3"/>
  <c r="AM50" i="3"/>
  <c r="AL50" i="3"/>
  <c r="AK50" i="3"/>
  <c r="AI50" i="3"/>
  <c r="AH50" i="3"/>
  <c r="AJ50" i="3" s="1"/>
  <c r="V50" i="3"/>
  <c r="U50" i="3"/>
  <c r="S50" i="3"/>
  <c r="P50" i="3"/>
  <c r="AM49" i="3"/>
  <c r="AL49" i="3"/>
  <c r="AI49" i="3"/>
  <c r="AK49" i="3" s="1"/>
  <c r="AH49" i="3"/>
  <c r="V49" i="3"/>
  <c r="U49" i="3"/>
  <c r="S49" i="3"/>
  <c r="P49" i="3"/>
  <c r="AM48" i="3"/>
  <c r="AL48" i="3"/>
  <c r="AK48" i="3"/>
  <c r="AI48" i="3"/>
  <c r="AH48" i="3"/>
  <c r="AJ48" i="3" s="1"/>
  <c r="V48" i="3"/>
  <c r="U48" i="3"/>
  <c r="S48" i="3"/>
  <c r="P48" i="3"/>
  <c r="AM47" i="3"/>
  <c r="AL47" i="3"/>
  <c r="AI47" i="3"/>
  <c r="AK47" i="3" s="1"/>
  <c r="AH47" i="3"/>
  <c r="AJ47" i="3" s="1"/>
  <c r="V47" i="3"/>
  <c r="U47" i="3"/>
  <c r="S47" i="3"/>
  <c r="P47" i="3"/>
  <c r="AM46" i="3"/>
  <c r="AL46" i="3"/>
  <c r="AK46" i="3"/>
  <c r="AI46" i="3"/>
  <c r="AH46" i="3"/>
  <c r="AJ46" i="3" s="1"/>
  <c r="V46" i="3"/>
  <c r="U46" i="3"/>
  <c r="S46" i="3"/>
  <c r="P46" i="3"/>
  <c r="AM45" i="3"/>
  <c r="AL45" i="3"/>
  <c r="AI45" i="3"/>
  <c r="AK45" i="3" s="1"/>
  <c r="AH45" i="3"/>
  <c r="AJ45" i="3" s="1"/>
  <c r="V45" i="3"/>
  <c r="U45" i="3"/>
  <c r="S45" i="3"/>
  <c r="P45" i="3"/>
  <c r="AM44" i="3"/>
  <c r="AL44" i="3"/>
  <c r="AK44" i="3"/>
  <c r="AI44" i="3"/>
  <c r="AH44" i="3"/>
  <c r="AJ44" i="3" s="1"/>
  <c r="V44" i="3"/>
  <c r="U44" i="3"/>
  <c r="S44" i="3"/>
  <c r="P44" i="3"/>
  <c r="AM43" i="3"/>
  <c r="AL43" i="3"/>
  <c r="AI43" i="3"/>
  <c r="AK43" i="3" s="1"/>
  <c r="AH43" i="3"/>
  <c r="AJ43" i="3" s="1"/>
  <c r="V43" i="3"/>
  <c r="U43" i="3"/>
  <c r="S43" i="3"/>
  <c r="P43" i="3"/>
  <c r="AM42" i="3"/>
  <c r="AL42" i="3"/>
  <c r="AK42" i="3"/>
  <c r="AI42" i="3"/>
  <c r="AH42" i="3"/>
  <c r="AJ42" i="3" s="1"/>
  <c r="V42" i="3"/>
  <c r="U42" i="3"/>
  <c r="S42" i="3"/>
  <c r="P42" i="3"/>
  <c r="AM41" i="3"/>
  <c r="AL41" i="3"/>
  <c r="AI41" i="3"/>
  <c r="AK41" i="3" s="1"/>
  <c r="AH41" i="3"/>
  <c r="AJ41" i="3" s="1"/>
  <c r="V41" i="3"/>
  <c r="U41" i="3"/>
  <c r="S41" i="3"/>
  <c r="P41" i="3"/>
  <c r="AM40" i="3"/>
  <c r="AL40" i="3"/>
  <c r="AK40" i="3"/>
  <c r="AI40" i="3"/>
  <c r="AH40" i="3"/>
  <c r="AJ40" i="3" s="1"/>
  <c r="V40" i="3"/>
  <c r="U40" i="3"/>
  <c r="S40" i="3"/>
  <c r="P40" i="3"/>
  <c r="AM39" i="3"/>
  <c r="AL39" i="3"/>
  <c r="AI39" i="3"/>
  <c r="AK39" i="3" s="1"/>
  <c r="AH39" i="3"/>
  <c r="AJ39" i="3" s="1"/>
  <c r="V39" i="3"/>
  <c r="U39" i="3"/>
  <c r="S39" i="3"/>
  <c r="P39" i="3"/>
  <c r="AM35" i="3"/>
  <c r="AL35" i="3"/>
  <c r="AK35" i="3"/>
  <c r="AI35" i="3"/>
  <c r="AH35" i="3"/>
  <c r="AJ35" i="3" s="1"/>
  <c r="V35" i="3"/>
  <c r="U35" i="3"/>
  <c r="S35" i="3"/>
  <c r="P35" i="3"/>
  <c r="AM34" i="3"/>
  <c r="AL34" i="3"/>
  <c r="AI34" i="3"/>
  <c r="AK34" i="3" s="1"/>
  <c r="AH34" i="3"/>
  <c r="AJ34" i="3" s="1"/>
  <c r="V34" i="3"/>
  <c r="U34" i="3"/>
  <c r="S34" i="3"/>
  <c r="P34" i="3"/>
  <c r="AM33" i="3"/>
  <c r="AL33" i="3"/>
  <c r="AK33" i="3"/>
  <c r="AI33" i="3"/>
  <c r="AH33" i="3"/>
  <c r="AJ33" i="3" s="1"/>
  <c r="V33" i="3"/>
  <c r="U33" i="3"/>
  <c r="S33" i="3"/>
  <c r="P33" i="3"/>
  <c r="AM32" i="3"/>
  <c r="AL32" i="3"/>
  <c r="AI32" i="3"/>
  <c r="AK32" i="3" s="1"/>
  <c r="AH32" i="3"/>
  <c r="AJ32" i="3" s="1"/>
  <c r="V32" i="3"/>
  <c r="U32" i="3"/>
  <c r="S32" i="3"/>
  <c r="P32" i="3"/>
  <c r="AM31" i="3"/>
  <c r="AL31" i="3"/>
  <c r="AK31" i="3"/>
  <c r="AI31" i="3"/>
  <c r="AH31" i="3"/>
  <c r="AJ31" i="3" s="1"/>
  <c r="V31" i="3"/>
  <c r="U31" i="3"/>
  <c r="S31" i="3"/>
  <c r="P31" i="3"/>
  <c r="AM30" i="3"/>
  <c r="AL30" i="3"/>
  <c r="AI30" i="3"/>
  <c r="AK30" i="3" s="1"/>
  <c r="AH30" i="3"/>
  <c r="AJ30" i="3" s="1"/>
  <c r="V30" i="3"/>
  <c r="U30" i="3"/>
  <c r="S30" i="3"/>
  <c r="P30" i="3"/>
  <c r="AM29" i="3"/>
  <c r="AL29" i="3"/>
  <c r="AK29" i="3"/>
  <c r="AI29" i="3"/>
  <c r="AH29" i="3"/>
  <c r="AJ29" i="3" s="1"/>
  <c r="V29" i="3"/>
  <c r="U29" i="3"/>
  <c r="S29" i="3"/>
  <c r="P29" i="3"/>
  <c r="AM28" i="3"/>
  <c r="AL28" i="3"/>
  <c r="AI28" i="3"/>
  <c r="AK28" i="3" s="1"/>
  <c r="AH28" i="3"/>
  <c r="AJ28" i="3" s="1"/>
  <c r="V28" i="3"/>
  <c r="U28" i="3"/>
  <c r="S28" i="3"/>
  <c r="P28" i="3"/>
  <c r="AM27" i="3"/>
  <c r="AL27" i="3"/>
  <c r="AK27" i="3"/>
  <c r="AI27" i="3"/>
  <c r="AH27" i="3"/>
  <c r="AJ27" i="3" s="1"/>
  <c r="V27" i="3"/>
  <c r="U27" i="3"/>
  <c r="S27" i="3"/>
  <c r="P27" i="3"/>
  <c r="AM26" i="3"/>
  <c r="AL26" i="3"/>
  <c r="AI26" i="3"/>
  <c r="AK26" i="3" s="1"/>
  <c r="AH26" i="3"/>
  <c r="AJ26" i="3" s="1"/>
  <c r="V26" i="3"/>
  <c r="U26" i="3"/>
  <c r="S26" i="3"/>
  <c r="P26" i="3"/>
  <c r="AM25" i="3"/>
  <c r="AL25" i="3"/>
  <c r="AK25" i="3"/>
  <c r="AI25" i="3"/>
  <c r="AH25" i="3"/>
  <c r="AJ25" i="3" s="1"/>
  <c r="V25" i="3"/>
  <c r="U25" i="3"/>
  <c r="S25" i="3"/>
  <c r="P25" i="3"/>
  <c r="AM24" i="3"/>
  <c r="AL24" i="3"/>
  <c r="AI24" i="3"/>
  <c r="AK24" i="3" s="1"/>
  <c r="AH24" i="3"/>
  <c r="AJ24" i="3" s="1"/>
  <c r="V24" i="3"/>
  <c r="U24" i="3"/>
  <c r="S24" i="3"/>
  <c r="P24" i="3"/>
  <c r="AM23" i="3"/>
  <c r="AL23" i="3"/>
  <c r="AK23" i="3"/>
  <c r="AI23" i="3"/>
  <c r="AH23" i="3"/>
  <c r="AJ23" i="3" s="1"/>
  <c r="V23" i="3"/>
  <c r="U23" i="3"/>
  <c r="S23" i="3"/>
  <c r="P23" i="3"/>
  <c r="AM22" i="3"/>
  <c r="AL22" i="3"/>
  <c r="AI22" i="3"/>
  <c r="AK22" i="3" s="1"/>
  <c r="AH22" i="3"/>
  <c r="AJ22" i="3" s="1"/>
  <c r="V22" i="3"/>
  <c r="U22" i="3"/>
  <c r="S22" i="3"/>
  <c r="P22" i="3"/>
  <c r="AM21" i="3"/>
  <c r="AL21" i="3"/>
  <c r="AK21" i="3"/>
  <c r="AI21" i="3"/>
  <c r="AH21" i="3"/>
  <c r="AJ21" i="3" s="1"/>
  <c r="V21" i="3"/>
  <c r="U21" i="3"/>
  <c r="S21" i="3"/>
  <c r="P21" i="3"/>
  <c r="AM17" i="3"/>
  <c r="AL17" i="3"/>
  <c r="AI17" i="3"/>
  <c r="AK17" i="3" s="1"/>
  <c r="AH17" i="3"/>
  <c r="AJ17" i="3" s="1"/>
  <c r="V17" i="3"/>
  <c r="U17" i="3"/>
  <c r="S17" i="3"/>
  <c r="P17" i="3"/>
  <c r="AM16" i="3"/>
  <c r="AL16" i="3"/>
  <c r="AK16" i="3"/>
  <c r="AI16" i="3"/>
  <c r="AH16" i="3"/>
  <c r="AJ16" i="3" s="1"/>
  <c r="V16" i="3"/>
  <c r="U16" i="3"/>
  <c r="S16" i="3"/>
  <c r="P16" i="3"/>
  <c r="AM15" i="3"/>
  <c r="AL15" i="3"/>
  <c r="AI15" i="3"/>
  <c r="AK15" i="3" s="1"/>
  <c r="AH15" i="3"/>
  <c r="AJ15" i="3" s="1"/>
  <c r="V15" i="3"/>
  <c r="U15" i="3"/>
  <c r="S15" i="3"/>
  <c r="P15" i="3"/>
  <c r="AM14" i="3"/>
  <c r="AL14" i="3"/>
  <c r="AK14" i="3"/>
  <c r="AI14" i="3"/>
  <c r="AH14" i="3"/>
  <c r="AJ14" i="3" s="1"/>
  <c r="V14" i="3"/>
  <c r="U14" i="3"/>
  <c r="S14" i="3"/>
  <c r="P14" i="3"/>
  <c r="AM10" i="3"/>
  <c r="AL10" i="3"/>
  <c r="AI10" i="3"/>
  <c r="AK10" i="3" s="1"/>
  <c r="AH10" i="3"/>
  <c r="AJ10" i="3" s="1"/>
  <c r="V10" i="3"/>
  <c r="U10" i="3"/>
  <c r="S10" i="3"/>
  <c r="P10" i="3"/>
  <c r="AM9" i="3"/>
  <c r="AL9" i="3"/>
  <c r="AK9" i="3"/>
  <c r="AI9" i="3"/>
  <c r="AH9" i="3"/>
  <c r="AJ9" i="3" s="1"/>
  <c r="V9" i="3"/>
  <c r="U9" i="3"/>
  <c r="S9" i="3"/>
  <c r="P9" i="3"/>
  <c r="AM8" i="3"/>
  <c r="AL8" i="3"/>
  <c r="AI8" i="3"/>
  <c r="AK8" i="3" s="1"/>
  <c r="AH8" i="3"/>
  <c r="AJ8" i="3" s="1"/>
  <c r="V8" i="3"/>
  <c r="U8" i="3"/>
  <c r="S8" i="3"/>
  <c r="P8" i="3"/>
  <c r="AM7" i="3"/>
  <c r="AL7" i="3"/>
  <c r="AK7" i="3"/>
  <c r="AI7" i="3"/>
  <c r="AH7" i="3"/>
  <c r="AJ7" i="3" s="1"/>
  <c r="V7" i="3"/>
  <c r="U7" i="3"/>
  <c r="S7" i="3"/>
  <c r="P7" i="3"/>
  <c r="AM6" i="3"/>
  <c r="AL6" i="3"/>
  <c r="AI6" i="3"/>
  <c r="AK6" i="3" s="1"/>
  <c r="AH6" i="3"/>
  <c r="AJ6" i="3" s="1"/>
  <c r="V6" i="3"/>
  <c r="U6" i="3"/>
  <c r="S6" i="3"/>
  <c r="P6" i="3"/>
  <c r="AM400" i="2"/>
  <c r="AL400" i="2"/>
  <c r="AK400" i="2"/>
  <c r="AI400" i="2"/>
  <c r="AH400" i="2"/>
  <c r="AJ400" i="2" s="1"/>
  <c r="V400" i="2"/>
  <c r="U400" i="2"/>
  <c r="S400" i="2"/>
  <c r="P400" i="2"/>
  <c r="AM399" i="2"/>
  <c r="AL399" i="2"/>
  <c r="AI399" i="2"/>
  <c r="AK399" i="2" s="1"/>
  <c r="AH399" i="2"/>
  <c r="AJ399" i="2" s="1"/>
  <c r="V399" i="2"/>
  <c r="U399" i="2"/>
  <c r="S399" i="2"/>
  <c r="P399" i="2"/>
  <c r="AM398" i="2"/>
  <c r="AL398" i="2"/>
  <c r="AK398" i="2"/>
  <c r="AI398" i="2"/>
  <c r="AH398" i="2"/>
  <c r="AJ398" i="2" s="1"/>
  <c r="V398" i="2"/>
  <c r="U398" i="2"/>
  <c r="S398" i="2"/>
  <c r="P398" i="2"/>
  <c r="AM397" i="2"/>
  <c r="AL397" i="2"/>
  <c r="AI397" i="2"/>
  <c r="AK397" i="2" s="1"/>
  <c r="AH397" i="2"/>
  <c r="AJ397" i="2" s="1"/>
  <c r="V397" i="2"/>
  <c r="U397" i="2"/>
  <c r="S397" i="2"/>
  <c r="P397" i="2"/>
  <c r="AM396" i="2"/>
  <c r="AL396" i="2"/>
  <c r="AK396" i="2"/>
  <c r="AI396" i="2"/>
  <c r="AH396" i="2"/>
  <c r="AJ396" i="2" s="1"/>
  <c r="V396" i="2"/>
  <c r="U396" i="2"/>
  <c r="S396" i="2"/>
  <c r="P396" i="2"/>
  <c r="AM395" i="2"/>
  <c r="AL395" i="2"/>
  <c r="AI395" i="2"/>
  <c r="AK395" i="2" s="1"/>
  <c r="AH395" i="2"/>
  <c r="AJ395" i="2" s="1"/>
  <c r="V395" i="2"/>
  <c r="U395" i="2"/>
  <c r="S395" i="2"/>
  <c r="P395" i="2"/>
  <c r="AM394" i="2"/>
  <c r="AL394" i="2"/>
  <c r="AK394" i="2"/>
  <c r="AI394" i="2"/>
  <c r="AH394" i="2"/>
  <c r="AJ394" i="2" s="1"/>
  <c r="V394" i="2"/>
  <c r="U394" i="2"/>
  <c r="S394" i="2"/>
  <c r="P394" i="2"/>
  <c r="AM393" i="2"/>
  <c r="AL393" i="2"/>
  <c r="AI393" i="2"/>
  <c r="AK393" i="2" s="1"/>
  <c r="AH393" i="2"/>
  <c r="AJ393" i="2" s="1"/>
  <c r="V393" i="2"/>
  <c r="U393" i="2"/>
  <c r="S393" i="2"/>
  <c r="P393" i="2"/>
  <c r="AM392" i="2"/>
  <c r="AL392" i="2"/>
  <c r="AK392" i="2"/>
  <c r="AI392" i="2"/>
  <c r="AH392" i="2"/>
  <c r="AJ392" i="2" s="1"/>
  <c r="V392" i="2"/>
  <c r="U392" i="2"/>
  <c r="S392" i="2"/>
  <c r="P392" i="2"/>
  <c r="AM391" i="2"/>
  <c r="AL391" i="2"/>
  <c r="AI391" i="2"/>
  <c r="AK391" i="2" s="1"/>
  <c r="AH391" i="2"/>
  <c r="AJ391" i="2" s="1"/>
  <c r="V391" i="2"/>
  <c r="U391" i="2"/>
  <c r="S391" i="2"/>
  <c r="P391" i="2"/>
  <c r="AM390" i="2"/>
  <c r="AL390" i="2"/>
  <c r="AK390" i="2"/>
  <c r="AI390" i="2"/>
  <c r="AH390" i="2"/>
  <c r="AJ390" i="2" s="1"/>
  <c r="V390" i="2"/>
  <c r="U390" i="2"/>
  <c r="S390" i="2"/>
  <c r="P390" i="2"/>
  <c r="AM389" i="2"/>
  <c r="AL389" i="2"/>
  <c r="AI389" i="2"/>
  <c r="AK389" i="2" s="1"/>
  <c r="AH389" i="2"/>
  <c r="V389" i="2"/>
  <c r="U389" i="2"/>
  <c r="S389" i="2"/>
  <c r="P389" i="2"/>
  <c r="AM388" i="2"/>
  <c r="AL388" i="2"/>
  <c r="AK388" i="2"/>
  <c r="AI388" i="2"/>
  <c r="AH388" i="2"/>
  <c r="AJ388" i="2" s="1"/>
  <c r="V388" i="2"/>
  <c r="U388" i="2"/>
  <c r="S388" i="2"/>
  <c r="P388" i="2"/>
  <c r="AM387" i="2"/>
  <c r="AL387" i="2"/>
  <c r="AI387" i="2"/>
  <c r="AK387" i="2" s="1"/>
  <c r="AH387" i="2"/>
  <c r="V387" i="2"/>
  <c r="U387" i="2"/>
  <c r="S387" i="2"/>
  <c r="P387" i="2"/>
  <c r="AM386" i="2"/>
  <c r="AL386" i="2"/>
  <c r="AK386" i="2"/>
  <c r="AI386" i="2"/>
  <c r="AH386" i="2"/>
  <c r="AJ386" i="2" s="1"/>
  <c r="V386" i="2"/>
  <c r="U386" i="2"/>
  <c r="S386" i="2"/>
  <c r="P386" i="2"/>
  <c r="AM385" i="2"/>
  <c r="AL385" i="2"/>
  <c r="AI385" i="2"/>
  <c r="AK385" i="2" s="1"/>
  <c r="AH385" i="2"/>
  <c r="AJ385" i="2" s="1"/>
  <c r="V385" i="2"/>
  <c r="U385" i="2"/>
  <c r="S385" i="2"/>
  <c r="P385" i="2"/>
  <c r="AM384" i="2"/>
  <c r="AL384" i="2"/>
  <c r="AK384" i="2"/>
  <c r="AI384" i="2"/>
  <c r="AH384" i="2"/>
  <c r="AJ384" i="2" s="1"/>
  <c r="V384" i="2"/>
  <c r="U384" i="2"/>
  <c r="S384" i="2"/>
  <c r="P384" i="2"/>
  <c r="AM383" i="2"/>
  <c r="AL383" i="2"/>
  <c r="AI383" i="2"/>
  <c r="AK383" i="2" s="1"/>
  <c r="AH383" i="2"/>
  <c r="AJ383" i="2" s="1"/>
  <c r="V383" i="2"/>
  <c r="U383" i="2"/>
  <c r="S383" i="2"/>
  <c r="P383" i="2"/>
  <c r="AM382" i="2"/>
  <c r="AL382" i="2"/>
  <c r="AK382" i="2"/>
  <c r="AI382" i="2"/>
  <c r="AH382" i="2"/>
  <c r="AJ382" i="2" s="1"/>
  <c r="V382" i="2"/>
  <c r="U382" i="2"/>
  <c r="S382" i="2"/>
  <c r="P382" i="2"/>
  <c r="AM381" i="2"/>
  <c r="AL381" i="2"/>
  <c r="AI381" i="2"/>
  <c r="AK381" i="2" s="1"/>
  <c r="AH381" i="2"/>
  <c r="V381" i="2"/>
  <c r="U381" i="2"/>
  <c r="S381" i="2"/>
  <c r="P381" i="2"/>
  <c r="AM380" i="2"/>
  <c r="AL380" i="2"/>
  <c r="AK380" i="2"/>
  <c r="AI380" i="2"/>
  <c r="AH380" i="2"/>
  <c r="AJ380" i="2" s="1"/>
  <c r="V380" i="2"/>
  <c r="U380" i="2"/>
  <c r="S380" i="2"/>
  <c r="P380" i="2"/>
  <c r="AM379" i="2"/>
  <c r="AL379" i="2"/>
  <c r="AI379" i="2"/>
  <c r="AK379" i="2" s="1"/>
  <c r="AH379" i="2"/>
  <c r="AJ379" i="2" s="1"/>
  <c r="V379" i="2"/>
  <c r="U379" i="2"/>
  <c r="S379" i="2"/>
  <c r="P379" i="2"/>
  <c r="AM378" i="2"/>
  <c r="AL378" i="2"/>
  <c r="AI378" i="2"/>
  <c r="AK378" i="2" s="1"/>
  <c r="AH378" i="2"/>
  <c r="AJ378" i="2" s="1"/>
  <c r="V378" i="2"/>
  <c r="U378" i="2"/>
  <c r="S378" i="2"/>
  <c r="P378" i="2"/>
  <c r="AM377" i="2"/>
  <c r="AL377" i="2"/>
  <c r="AI377" i="2"/>
  <c r="AK377" i="2" s="1"/>
  <c r="AH377" i="2"/>
  <c r="V377" i="2"/>
  <c r="U377" i="2"/>
  <c r="S377" i="2"/>
  <c r="P377" i="2"/>
  <c r="AM376" i="2"/>
  <c r="AL376" i="2"/>
  <c r="AK376" i="2"/>
  <c r="AI376" i="2"/>
  <c r="AH376" i="2"/>
  <c r="AJ376" i="2" s="1"/>
  <c r="V376" i="2"/>
  <c r="U376" i="2"/>
  <c r="S376" i="2"/>
  <c r="P376" i="2"/>
  <c r="AM375" i="2"/>
  <c r="AL375" i="2"/>
  <c r="AI375" i="2"/>
  <c r="AK375" i="2" s="1"/>
  <c r="AH375" i="2"/>
  <c r="AJ375" i="2" s="1"/>
  <c r="V375" i="2"/>
  <c r="U375" i="2"/>
  <c r="S375" i="2"/>
  <c r="P375" i="2"/>
  <c r="AM374" i="2"/>
  <c r="AL374" i="2"/>
  <c r="AI374" i="2"/>
  <c r="AK374" i="2" s="1"/>
  <c r="AH374" i="2"/>
  <c r="AJ374" i="2" s="1"/>
  <c r="V374" i="2"/>
  <c r="U374" i="2"/>
  <c r="S374" i="2"/>
  <c r="P374" i="2"/>
  <c r="AM373" i="2"/>
  <c r="AL373" i="2"/>
  <c r="AI373" i="2"/>
  <c r="AK373" i="2" s="1"/>
  <c r="AH373" i="2"/>
  <c r="V373" i="2"/>
  <c r="U373" i="2"/>
  <c r="S373" i="2"/>
  <c r="P373" i="2"/>
  <c r="AM372" i="2"/>
  <c r="AL372" i="2"/>
  <c r="AK372" i="2"/>
  <c r="AI372" i="2"/>
  <c r="AH372" i="2"/>
  <c r="AJ372" i="2" s="1"/>
  <c r="V372" i="2"/>
  <c r="U372" i="2"/>
  <c r="S372" i="2"/>
  <c r="P372" i="2"/>
  <c r="AM371" i="2"/>
  <c r="AL371" i="2"/>
  <c r="AI371" i="2"/>
  <c r="AK371" i="2" s="1"/>
  <c r="AH371" i="2"/>
  <c r="AJ371" i="2" s="1"/>
  <c r="V371" i="2"/>
  <c r="U371" i="2"/>
  <c r="S371" i="2"/>
  <c r="P371" i="2"/>
  <c r="AM370" i="2"/>
  <c r="AL370" i="2"/>
  <c r="AI370" i="2"/>
  <c r="AK370" i="2" s="1"/>
  <c r="AH370" i="2"/>
  <c r="AJ370" i="2" s="1"/>
  <c r="V370" i="2"/>
  <c r="U370" i="2"/>
  <c r="S370" i="2"/>
  <c r="P370" i="2"/>
  <c r="AM369" i="2"/>
  <c r="AL369" i="2"/>
  <c r="AI369" i="2"/>
  <c r="AK369" i="2" s="1"/>
  <c r="AH369" i="2"/>
  <c r="V369" i="2"/>
  <c r="U369" i="2"/>
  <c r="S369" i="2"/>
  <c r="P369" i="2"/>
  <c r="AM368" i="2"/>
  <c r="AL368" i="2"/>
  <c r="AK368" i="2"/>
  <c r="AI368" i="2"/>
  <c r="AH368" i="2"/>
  <c r="AJ368" i="2" s="1"/>
  <c r="V368" i="2"/>
  <c r="U368" i="2"/>
  <c r="S368" i="2"/>
  <c r="P368" i="2"/>
  <c r="AM367" i="2"/>
  <c r="AL367" i="2"/>
  <c r="AI367" i="2"/>
  <c r="AK367" i="2" s="1"/>
  <c r="AH367" i="2"/>
  <c r="AJ367" i="2" s="1"/>
  <c r="V367" i="2"/>
  <c r="U367" i="2"/>
  <c r="S367" i="2"/>
  <c r="P367" i="2"/>
  <c r="AM366" i="2"/>
  <c r="AL366" i="2"/>
  <c r="AI366" i="2"/>
  <c r="AK366" i="2" s="1"/>
  <c r="AH366" i="2"/>
  <c r="AJ366" i="2" s="1"/>
  <c r="V366" i="2"/>
  <c r="U366" i="2"/>
  <c r="S366" i="2"/>
  <c r="P366" i="2"/>
  <c r="AM365" i="2"/>
  <c r="AL365" i="2"/>
  <c r="AI365" i="2"/>
  <c r="AK365" i="2" s="1"/>
  <c r="AH365" i="2"/>
  <c r="V365" i="2"/>
  <c r="U365" i="2"/>
  <c r="S365" i="2"/>
  <c r="P365" i="2"/>
  <c r="AM364" i="2"/>
  <c r="AL364" i="2"/>
  <c r="AK364" i="2"/>
  <c r="AI364" i="2"/>
  <c r="AH364" i="2"/>
  <c r="AJ364" i="2" s="1"/>
  <c r="V364" i="2"/>
  <c r="U364" i="2"/>
  <c r="S364" i="2"/>
  <c r="P364" i="2"/>
  <c r="AM363" i="2"/>
  <c r="AL363" i="2"/>
  <c r="AI363" i="2"/>
  <c r="AK363" i="2" s="1"/>
  <c r="AH363" i="2"/>
  <c r="AJ363" i="2" s="1"/>
  <c r="V363" i="2"/>
  <c r="U363" i="2"/>
  <c r="S363" i="2"/>
  <c r="P363" i="2"/>
  <c r="AM362" i="2"/>
  <c r="AL362" i="2"/>
  <c r="AI362" i="2"/>
  <c r="AK362" i="2" s="1"/>
  <c r="AH362" i="2"/>
  <c r="AJ362" i="2" s="1"/>
  <c r="V362" i="2"/>
  <c r="U362" i="2"/>
  <c r="S362" i="2"/>
  <c r="P362" i="2"/>
  <c r="AM361" i="2"/>
  <c r="AL361" i="2"/>
  <c r="AI361" i="2"/>
  <c r="AK361" i="2" s="1"/>
  <c r="AH361" i="2"/>
  <c r="V361" i="2"/>
  <c r="U361" i="2"/>
  <c r="S361" i="2"/>
  <c r="P361" i="2"/>
  <c r="AM360" i="2"/>
  <c r="AL360" i="2"/>
  <c r="AK360" i="2"/>
  <c r="AI360" i="2"/>
  <c r="AH360" i="2"/>
  <c r="AJ360" i="2" s="1"/>
  <c r="V360" i="2"/>
  <c r="U360" i="2"/>
  <c r="S360" i="2"/>
  <c r="P360" i="2"/>
  <c r="AM359" i="2"/>
  <c r="AL359" i="2"/>
  <c r="AI359" i="2"/>
  <c r="AK359" i="2" s="1"/>
  <c r="AH359" i="2"/>
  <c r="AJ359" i="2" s="1"/>
  <c r="V359" i="2"/>
  <c r="U359" i="2"/>
  <c r="S359" i="2"/>
  <c r="P359" i="2"/>
  <c r="AM358" i="2"/>
  <c r="AL358" i="2"/>
  <c r="AI358" i="2"/>
  <c r="AK358" i="2" s="1"/>
  <c r="AH358" i="2"/>
  <c r="AJ358" i="2" s="1"/>
  <c r="V358" i="2"/>
  <c r="U358" i="2"/>
  <c r="S358" i="2"/>
  <c r="P358" i="2"/>
  <c r="AM357" i="2"/>
  <c r="AL357" i="2"/>
  <c r="AI357" i="2"/>
  <c r="AK357" i="2" s="1"/>
  <c r="AH357" i="2"/>
  <c r="V357" i="2"/>
  <c r="U357" i="2"/>
  <c r="S357" i="2"/>
  <c r="P357" i="2"/>
  <c r="AM356" i="2"/>
  <c r="AL356" i="2"/>
  <c r="AK356" i="2"/>
  <c r="AI356" i="2"/>
  <c r="AH356" i="2"/>
  <c r="AJ356" i="2" s="1"/>
  <c r="V356" i="2"/>
  <c r="U356" i="2"/>
  <c r="S356" i="2"/>
  <c r="P356" i="2"/>
  <c r="AL355" i="2"/>
  <c r="AI355" i="2"/>
  <c r="AH355" i="2"/>
  <c r="AJ355" i="2" s="1"/>
  <c r="V355" i="2"/>
  <c r="U355" i="2"/>
  <c r="S355" i="2"/>
  <c r="P355" i="2"/>
  <c r="AM354" i="2"/>
  <c r="AL354" i="2"/>
  <c r="AI354" i="2"/>
  <c r="AJ354" i="2" s="1"/>
  <c r="AH354" i="2"/>
  <c r="V354" i="2"/>
  <c r="U354" i="2"/>
  <c r="S354" i="2"/>
  <c r="P354" i="2"/>
  <c r="AL353" i="2"/>
  <c r="AK353" i="2"/>
  <c r="AI353" i="2"/>
  <c r="AH353" i="2"/>
  <c r="AJ353" i="2" s="1"/>
  <c r="V353" i="2"/>
  <c r="U353" i="2"/>
  <c r="S353" i="2"/>
  <c r="P353" i="2"/>
  <c r="AM352" i="2"/>
  <c r="AL352" i="2"/>
  <c r="AI352" i="2"/>
  <c r="AJ352" i="2" s="1"/>
  <c r="AH352" i="2"/>
  <c r="V352" i="2"/>
  <c r="U352" i="2"/>
  <c r="S352" i="2"/>
  <c r="P352" i="2"/>
  <c r="AL351" i="2"/>
  <c r="AK351" i="2"/>
  <c r="AI351" i="2"/>
  <c r="AH351" i="2"/>
  <c r="AJ351" i="2" s="1"/>
  <c r="V351" i="2"/>
  <c r="U351" i="2"/>
  <c r="S351" i="2"/>
  <c r="P351" i="2"/>
  <c r="AM350" i="2"/>
  <c r="AL350" i="2"/>
  <c r="AI350" i="2"/>
  <c r="AJ350" i="2" s="1"/>
  <c r="AH350" i="2"/>
  <c r="V350" i="2"/>
  <c r="U350" i="2"/>
  <c r="S350" i="2"/>
  <c r="P350" i="2"/>
  <c r="AL349" i="2"/>
  <c r="AK349" i="2"/>
  <c r="AI349" i="2"/>
  <c r="AH349" i="2"/>
  <c r="AJ349" i="2" s="1"/>
  <c r="V349" i="2"/>
  <c r="U349" i="2"/>
  <c r="S349" i="2"/>
  <c r="P349" i="2"/>
  <c r="AM348" i="2"/>
  <c r="AL348" i="2"/>
  <c r="AI348" i="2"/>
  <c r="AJ348" i="2" s="1"/>
  <c r="AH348" i="2"/>
  <c r="V348" i="2"/>
  <c r="U348" i="2"/>
  <c r="S348" i="2"/>
  <c r="P348" i="2"/>
  <c r="AL347" i="2"/>
  <c r="AK347" i="2"/>
  <c r="AI347" i="2"/>
  <c r="AH347" i="2"/>
  <c r="AJ347" i="2" s="1"/>
  <c r="V347" i="2"/>
  <c r="U347" i="2"/>
  <c r="S347" i="2"/>
  <c r="P347" i="2"/>
  <c r="AM346" i="2"/>
  <c r="AL346" i="2"/>
  <c r="AI346" i="2"/>
  <c r="AJ346" i="2" s="1"/>
  <c r="AH346" i="2"/>
  <c r="V346" i="2"/>
  <c r="U346" i="2"/>
  <c r="S346" i="2"/>
  <c r="P346" i="2"/>
  <c r="AL345" i="2"/>
  <c r="AK345" i="2"/>
  <c r="AI345" i="2"/>
  <c r="AH345" i="2"/>
  <c r="AJ345" i="2" s="1"/>
  <c r="V345" i="2"/>
  <c r="U345" i="2"/>
  <c r="S345" i="2"/>
  <c r="P345" i="2"/>
  <c r="AM344" i="2"/>
  <c r="AL344" i="2"/>
  <c r="AI344" i="2"/>
  <c r="AJ344" i="2" s="1"/>
  <c r="AH344" i="2"/>
  <c r="V344" i="2"/>
  <c r="U344" i="2"/>
  <c r="S344" i="2"/>
  <c r="P344" i="2"/>
  <c r="AL340" i="2"/>
  <c r="AK340" i="2"/>
  <c r="AI340" i="2"/>
  <c r="AH340" i="2"/>
  <c r="AJ340" i="2" s="1"/>
  <c r="V340" i="2"/>
  <c r="U340" i="2"/>
  <c r="S340" i="2"/>
  <c r="P340" i="2"/>
  <c r="AM336" i="2"/>
  <c r="AL336" i="2"/>
  <c r="AI336" i="2"/>
  <c r="AJ336" i="2" s="1"/>
  <c r="AH336" i="2"/>
  <c r="V336" i="2"/>
  <c r="U336" i="2"/>
  <c r="S336" i="2"/>
  <c r="P336" i="2"/>
  <c r="AM332" i="2"/>
  <c r="AL332" i="2"/>
  <c r="AK332" i="2"/>
  <c r="AI332" i="2"/>
  <c r="AH332" i="2"/>
  <c r="AJ332" i="2" s="1"/>
  <c r="V332" i="2"/>
  <c r="U332" i="2"/>
  <c r="S332" i="2"/>
  <c r="P332" i="2"/>
  <c r="AM331" i="2"/>
  <c r="AL331" i="2"/>
  <c r="AK331" i="2"/>
  <c r="AI331" i="2"/>
  <c r="AJ331" i="2" s="1"/>
  <c r="AH331" i="2"/>
  <c r="V331" i="2"/>
  <c r="U331" i="2"/>
  <c r="S331" i="2"/>
  <c r="P331" i="2"/>
  <c r="AM330" i="2"/>
  <c r="AL330" i="2"/>
  <c r="AK330" i="2"/>
  <c r="AI330" i="2"/>
  <c r="AH330" i="2"/>
  <c r="AJ330" i="2" s="1"/>
  <c r="V330" i="2"/>
  <c r="U330" i="2"/>
  <c r="S330" i="2"/>
  <c r="P330" i="2"/>
  <c r="AM329" i="2"/>
  <c r="AL329" i="2"/>
  <c r="AK329" i="2"/>
  <c r="AI329" i="2"/>
  <c r="AJ329" i="2" s="1"/>
  <c r="AH329" i="2"/>
  <c r="V329" i="2"/>
  <c r="U329" i="2"/>
  <c r="S329" i="2"/>
  <c r="P329" i="2"/>
  <c r="AM328" i="2"/>
  <c r="AL328" i="2"/>
  <c r="AK328" i="2"/>
  <c r="AI328" i="2"/>
  <c r="AH328" i="2"/>
  <c r="AJ328" i="2" s="1"/>
  <c r="V328" i="2"/>
  <c r="U328" i="2"/>
  <c r="S328" i="2"/>
  <c r="P328" i="2"/>
  <c r="AM327" i="2"/>
  <c r="AL327" i="2"/>
  <c r="AK327" i="2"/>
  <c r="AI327" i="2"/>
  <c r="AJ327" i="2" s="1"/>
  <c r="AH327" i="2"/>
  <c r="V327" i="2"/>
  <c r="U327" i="2"/>
  <c r="S327" i="2"/>
  <c r="P327" i="2"/>
  <c r="AM326" i="2"/>
  <c r="AL326" i="2"/>
  <c r="AK326" i="2"/>
  <c r="AI326" i="2"/>
  <c r="AH326" i="2"/>
  <c r="AJ326" i="2" s="1"/>
  <c r="V326" i="2"/>
  <c r="U326" i="2"/>
  <c r="S326" i="2"/>
  <c r="P326" i="2"/>
  <c r="AM325" i="2"/>
  <c r="AL325" i="2"/>
  <c r="AK325" i="2"/>
  <c r="AI325" i="2"/>
  <c r="AJ325" i="2" s="1"/>
  <c r="AH325" i="2"/>
  <c r="V325" i="2"/>
  <c r="U325" i="2"/>
  <c r="S325" i="2"/>
  <c r="P325" i="2"/>
  <c r="AL321" i="2"/>
  <c r="AK321" i="2"/>
  <c r="AI321" i="2"/>
  <c r="AH321" i="2"/>
  <c r="AJ321" i="2" s="1"/>
  <c r="V321" i="2"/>
  <c r="U321" i="2"/>
  <c r="S321" i="2"/>
  <c r="P321" i="2"/>
  <c r="AM320" i="2"/>
  <c r="AL320" i="2"/>
  <c r="AI320" i="2"/>
  <c r="AJ320" i="2" s="1"/>
  <c r="AH320" i="2"/>
  <c r="V320" i="2"/>
  <c r="U320" i="2"/>
  <c r="S320" i="2"/>
  <c r="P320" i="2"/>
  <c r="AL319" i="2"/>
  <c r="AK319" i="2"/>
  <c r="AI319" i="2"/>
  <c r="AH319" i="2"/>
  <c r="AJ319" i="2" s="1"/>
  <c r="V319" i="2"/>
  <c r="U319" i="2"/>
  <c r="S319" i="2"/>
  <c r="P319" i="2"/>
  <c r="AM318" i="2"/>
  <c r="AL318" i="2"/>
  <c r="AI318" i="2"/>
  <c r="AJ318" i="2" s="1"/>
  <c r="AH318" i="2"/>
  <c r="V318" i="2"/>
  <c r="U318" i="2"/>
  <c r="S318" i="2"/>
  <c r="P318" i="2"/>
  <c r="AL317" i="2"/>
  <c r="AK317" i="2"/>
  <c r="AI317" i="2"/>
  <c r="AH317" i="2"/>
  <c r="AJ317" i="2" s="1"/>
  <c r="V317" i="2"/>
  <c r="U317" i="2"/>
  <c r="S317" i="2"/>
  <c r="P317" i="2"/>
  <c r="AM316" i="2"/>
  <c r="AL316" i="2"/>
  <c r="AI316" i="2"/>
  <c r="AJ316" i="2" s="1"/>
  <c r="AH316" i="2"/>
  <c r="V316" i="2"/>
  <c r="U316" i="2"/>
  <c r="S316" i="2"/>
  <c r="P316" i="2"/>
  <c r="AL315" i="2"/>
  <c r="AK315" i="2"/>
  <c r="AI315" i="2"/>
  <c r="AH315" i="2"/>
  <c r="AJ315" i="2" s="1"/>
  <c r="V315" i="2"/>
  <c r="U315" i="2"/>
  <c r="S315" i="2"/>
  <c r="P315" i="2"/>
  <c r="AM311" i="2"/>
  <c r="AL311" i="2"/>
  <c r="AI311" i="2"/>
  <c r="AJ311" i="2" s="1"/>
  <c r="AH311" i="2"/>
  <c r="V311" i="2"/>
  <c r="U311" i="2"/>
  <c r="S311" i="2"/>
  <c r="P311" i="2"/>
  <c r="AL310" i="2"/>
  <c r="AK310" i="2"/>
  <c r="AI310" i="2"/>
  <c r="AH310" i="2"/>
  <c r="AJ310" i="2" s="1"/>
  <c r="V310" i="2"/>
  <c r="U310" i="2"/>
  <c r="S310" i="2"/>
  <c r="P310" i="2"/>
  <c r="AM309" i="2"/>
  <c r="AL309" i="2"/>
  <c r="AI309" i="2"/>
  <c r="AJ309" i="2" s="1"/>
  <c r="AH309" i="2"/>
  <c r="V309" i="2"/>
  <c r="U309" i="2"/>
  <c r="S309" i="2"/>
  <c r="P309" i="2"/>
  <c r="AL308" i="2"/>
  <c r="AK308" i="2"/>
  <c r="AI308" i="2"/>
  <c r="AH308" i="2"/>
  <c r="AJ308" i="2" s="1"/>
  <c r="V308" i="2"/>
  <c r="U308" i="2"/>
  <c r="S308" i="2"/>
  <c r="P308" i="2"/>
  <c r="AM307" i="2"/>
  <c r="AL307" i="2"/>
  <c r="AI307" i="2"/>
  <c r="AJ307" i="2" s="1"/>
  <c r="AH307" i="2"/>
  <c r="V307" i="2"/>
  <c r="U307" i="2"/>
  <c r="S307" i="2"/>
  <c r="P307" i="2"/>
  <c r="AL306" i="2"/>
  <c r="AK306" i="2"/>
  <c r="AI306" i="2"/>
  <c r="AH306" i="2"/>
  <c r="AJ306" i="2" s="1"/>
  <c r="V306" i="2"/>
  <c r="U306" i="2"/>
  <c r="S306" i="2"/>
  <c r="P306" i="2"/>
  <c r="AM305" i="2"/>
  <c r="AL305" i="2"/>
  <c r="AI305" i="2"/>
  <c r="AJ305" i="2" s="1"/>
  <c r="AH305" i="2"/>
  <c r="V305" i="2"/>
  <c r="U305" i="2"/>
  <c r="S305" i="2"/>
  <c r="P305" i="2"/>
  <c r="AL304" i="2"/>
  <c r="AK304" i="2"/>
  <c r="AI304" i="2"/>
  <c r="AH304" i="2"/>
  <c r="AJ304" i="2" s="1"/>
  <c r="V304" i="2"/>
  <c r="U304" i="2"/>
  <c r="S304" i="2"/>
  <c r="P304" i="2"/>
  <c r="AM303" i="2"/>
  <c r="AL303" i="2"/>
  <c r="AI303" i="2"/>
  <c r="AJ303" i="2" s="1"/>
  <c r="AH303" i="2"/>
  <c r="V303" i="2"/>
  <c r="U303" i="2"/>
  <c r="S303" i="2"/>
  <c r="P303" i="2"/>
  <c r="AL302" i="2"/>
  <c r="AK302" i="2"/>
  <c r="AI302" i="2"/>
  <c r="AH302" i="2"/>
  <c r="AJ302" i="2" s="1"/>
  <c r="V302" i="2"/>
  <c r="U302" i="2"/>
  <c r="S302" i="2"/>
  <c r="P302" i="2"/>
  <c r="AM301" i="2"/>
  <c r="AL301" i="2"/>
  <c r="AI301" i="2"/>
  <c r="AJ301" i="2" s="1"/>
  <c r="AH301" i="2"/>
  <c r="V301" i="2"/>
  <c r="U301" i="2"/>
  <c r="S301" i="2"/>
  <c r="P301" i="2"/>
  <c r="AL300" i="2"/>
  <c r="AK300" i="2"/>
  <c r="AI300" i="2"/>
  <c r="AH300" i="2"/>
  <c r="AJ300" i="2" s="1"/>
  <c r="V300" i="2"/>
  <c r="U300" i="2"/>
  <c r="S300" i="2"/>
  <c r="P300" i="2"/>
  <c r="AM299" i="2"/>
  <c r="AL299" i="2"/>
  <c r="AI299" i="2"/>
  <c r="AJ299" i="2" s="1"/>
  <c r="AH299" i="2"/>
  <c r="V299" i="2"/>
  <c r="U299" i="2"/>
  <c r="S299" i="2"/>
  <c r="P299" i="2"/>
  <c r="AL298" i="2"/>
  <c r="AK298" i="2"/>
  <c r="AI298" i="2"/>
  <c r="AH298" i="2"/>
  <c r="AJ298" i="2" s="1"/>
  <c r="V298" i="2"/>
  <c r="U298" i="2"/>
  <c r="S298" i="2"/>
  <c r="P298" i="2"/>
  <c r="AM297" i="2"/>
  <c r="AL297" i="2"/>
  <c r="AI297" i="2"/>
  <c r="AJ297" i="2" s="1"/>
  <c r="AH297" i="2"/>
  <c r="V297" i="2"/>
  <c r="U297" i="2"/>
  <c r="S297" i="2"/>
  <c r="P297" i="2"/>
  <c r="AL296" i="2"/>
  <c r="AK296" i="2"/>
  <c r="AI296" i="2"/>
  <c r="AH296" i="2"/>
  <c r="AJ296" i="2" s="1"/>
  <c r="V296" i="2"/>
  <c r="U296" i="2"/>
  <c r="S296" i="2"/>
  <c r="P296" i="2"/>
  <c r="AM295" i="2"/>
  <c r="AL295" i="2"/>
  <c r="AI295" i="2"/>
  <c r="AJ295" i="2" s="1"/>
  <c r="AH295" i="2"/>
  <c r="V295" i="2"/>
  <c r="U295" i="2"/>
  <c r="S295" i="2"/>
  <c r="P295" i="2"/>
  <c r="AL294" i="2"/>
  <c r="AK294" i="2"/>
  <c r="AI294" i="2"/>
  <c r="AH294" i="2"/>
  <c r="AJ294" i="2" s="1"/>
  <c r="V294" i="2"/>
  <c r="U294" i="2"/>
  <c r="S294" i="2"/>
  <c r="P294" i="2"/>
  <c r="AM293" i="2"/>
  <c r="AL293" i="2"/>
  <c r="AI293" i="2"/>
  <c r="AJ293" i="2" s="1"/>
  <c r="AH293" i="2"/>
  <c r="V293" i="2"/>
  <c r="U293" i="2"/>
  <c r="S293" i="2"/>
  <c r="P293" i="2"/>
  <c r="AL292" i="2"/>
  <c r="AK292" i="2"/>
  <c r="AI292" i="2"/>
  <c r="AH292" i="2"/>
  <c r="AJ292" i="2" s="1"/>
  <c r="V292" i="2"/>
  <c r="U292" i="2"/>
  <c r="S292" i="2"/>
  <c r="P292" i="2"/>
  <c r="AM291" i="2"/>
  <c r="AL291" i="2"/>
  <c r="AI291" i="2"/>
  <c r="AJ291" i="2" s="1"/>
  <c r="AH291" i="2"/>
  <c r="V291" i="2"/>
  <c r="U291" i="2"/>
  <c r="S291" i="2"/>
  <c r="P291" i="2"/>
  <c r="AL290" i="2"/>
  <c r="AK290" i="2"/>
  <c r="AI290" i="2"/>
  <c r="AH290" i="2"/>
  <c r="AJ290" i="2" s="1"/>
  <c r="V290" i="2"/>
  <c r="U290" i="2"/>
  <c r="S290" i="2"/>
  <c r="P290" i="2"/>
  <c r="AM289" i="2"/>
  <c r="AL289" i="2"/>
  <c r="AI289" i="2"/>
  <c r="AJ289" i="2" s="1"/>
  <c r="AH289" i="2"/>
  <c r="V289" i="2"/>
  <c r="U289" i="2"/>
  <c r="S289" i="2"/>
  <c r="P289" i="2"/>
  <c r="AL288" i="2"/>
  <c r="AK288" i="2"/>
  <c r="AI288" i="2"/>
  <c r="AH288" i="2"/>
  <c r="AJ288" i="2" s="1"/>
  <c r="V288" i="2"/>
  <c r="U288" i="2"/>
  <c r="S288" i="2"/>
  <c r="P288" i="2"/>
  <c r="AM287" i="2"/>
  <c r="AL287" i="2"/>
  <c r="AI287" i="2"/>
  <c r="AJ287" i="2" s="1"/>
  <c r="AH287" i="2"/>
  <c r="V287" i="2"/>
  <c r="U287" i="2"/>
  <c r="S287" i="2"/>
  <c r="P287" i="2"/>
  <c r="AL286" i="2"/>
  <c r="AK286" i="2"/>
  <c r="AI286" i="2"/>
  <c r="AH286" i="2"/>
  <c r="AJ286" i="2" s="1"/>
  <c r="V286" i="2"/>
  <c r="U286" i="2"/>
  <c r="S286" i="2"/>
  <c r="P286" i="2"/>
  <c r="AM285" i="2"/>
  <c r="AL285" i="2"/>
  <c r="AI285" i="2"/>
  <c r="AH285" i="2"/>
  <c r="V285" i="2"/>
  <c r="U285" i="2"/>
  <c r="S285" i="2"/>
  <c r="P285" i="2"/>
  <c r="AL284" i="2"/>
  <c r="AK284" i="2"/>
  <c r="AI284" i="2"/>
  <c r="AH284" i="2"/>
  <c r="AJ284" i="2" s="1"/>
  <c r="V284" i="2"/>
  <c r="U284" i="2"/>
  <c r="S284" i="2"/>
  <c r="P284" i="2"/>
  <c r="AM280" i="2"/>
  <c r="AL280" i="2"/>
  <c r="AI280" i="2"/>
  <c r="AH280" i="2"/>
  <c r="V280" i="2"/>
  <c r="U280" i="2"/>
  <c r="S280" i="2"/>
  <c r="P280" i="2"/>
  <c r="AL279" i="2"/>
  <c r="AK279" i="2"/>
  <c r="AI279" i="2"/>
  <c r="AH279" i="2"/>
  <c r="AJ279" i="2" s="1"/>
  <c r="V279" i="2"/>
  <c r="U279" i="2"/>
  <c r="S279" i="2"/>
  <c r="P279" i="2"/>
  <c r="AM278" i="2"/>
  <c r="AL278" i="2"/>
  <c r="AI278" i="2"/>
  <c r="AH278" i="2"/>
  <c r="V278" i="2"/>
  <c r="U278" i="2"/>
  <c r="S278" i="2"/>
  <c r="P278" i="2"/>
  <c r="AL277" i="2"/>
  <c r="AK277" i="2"/>
  <c r="AI277" i="2"/>
  <c r="AH277" i="2"/>
  <c r="AJ277" i="2" s="1"/>
  <c r="V277" i="2"/>
  <c r="U277" i="2"/>
  <c r="S277" i="2"/>
  <c r="P277" i="2"/>
  <c r="AM273" i="2"/>
  <c r="AL273" i="2"/>
  <c r="AI273" i="2"/>
  <c r="AH273" i="2"/>
  <c r="V273" i="2"/>
  <c r="U273" i="2"/>
  <c r="S273" i="2"/>
  <c r="P273" i="2"/>
  <c r="AL272" i="2"/>
  <c r="AK272" i="2"/>
  <c r="AI272" i="2"/>
  <c r="AH272" i="2"/>
  <c r="AJ272" i="2" s="1"/>
  <c r="V272" i="2"/>
  <c r="U272" i="2"/>
  <c r="S272" i="2"/>
  <c r="P272" i="2"/>
  <c r="AM271" i="2"/>
  <c r="AL271" i="2"/>
  <c r="AI271" i="2"/>
  <c r="AH271" i="2"/>
  <c r="V271" i="2"/>
  <c r="U271" i="2"/>
  <c r="S271" i="2"/>
  <c r="P271" i="2"/>
  <c r="AL270" i="2"/>
  <c r="AK270" i="2"/>
  <c r="AI270" i="2"/>
  <c r="AH270" i="2"/>
  <c r="AJ270" i="2" s="1"/>
  <c r="V270" i="2"/>
  <c r="U270" i="2"/>
  <c r="S270" i="2"/>
  <c r="P270" i="2"/>
  <c r="AM269" i="2"/>
  <c r="AL269" i="2"/>
  <c r="AI269" i="2"/>
  <c r="AH269" i="2"/>
  <c r="V269" i="2"/>
  <c r="U269" i="2"/>
  <c r="S269" i="2"/>
  <c r="P269" i="2"/>
  <c r="AL268" i="2"/>
  <c r="AK268" i="2"/>
  <c r="AI268" i="2"/>
  <c r="AH268" i="2"/>
  <c r="AJ268" i="2" s="1"/>
  <c r="V268" i="2"/>
  <c r="U268" i="2"/>
  <c r="S268" i="2"/>
  <c r="P268" i="2"/>
  <c r="AM267" i="2"/>
  <c r="AL267" i="2"/>
  <c r="AK267" i="2"/>
  <c r="AI267" i="2"/>
  <c r="AJ267" i="2" s="1"/>
  <c r="AH267" i="2"/>
  <c r="V267" i="2"/>
  <c r="U267" i="2"/>
  <c r="S267" i="2"/>
  <c r="P267" i="2"/>
  <c r="AM266" i="2"/>
  <c r="AL266" i="2"/>
  <c r="AK266" i="2"/>
  <c r="AI266" i="2"/>
  <c r="AH266" i="2"/>
  <c r="AJ266" i="2" s="1"/>
  <c r="V266" i="2"/>
  <c r="U266" i="2"/>
  <c r="S266" i="2"/>
  <c r="P266" i="2"/>
  <c r="AM265" i="2"/>
  <c r="AL265" i="2"/>
  <c r="AI265" i="2"/>
  <c r="AH265" i="2"/>
  <c r="V265" i="2"/>
  <c r="U265" i="2"/>
  <c r="S265" i="2"/>
  <c r="P265" i="2"/>
  <c r="AL264" i="2"/>
  <c r="AK264" i="2"/>
  <c r="AI264" i="2"/>
  <c r="AH264" i="2"/>
  <c r="AJ264" i="2" s="1"/>
  <c r="V264" i="2"/>
  <c r="U264" i="2"/>
  <c r="S264" i="2"/>
  <c r="P264" i="2"/>
  <c r="AM263" i="2"/>
  <c r="AL263" i="2"/>
  <c r="AI263" i="2"/>
  <c r="AH263" i="2"/>
  <c r="V263" i="2"/>
  <c r="U263" i="2"/>
  <c r="S263" i="2"/>
  <c r="P263" i="2"/>
  <c r="AL262" i="2"/>
  <c r="AK262" i="2"/>
  <c r="AI262" i="2"/>
  <c r="AH262" i="2"/>
  <c r="AJ262" i="2" s="1"/>
  <c r="V262" i="2"/>
  <c r="U262" i="2"/>
  <c r="S262" i="2"/>
  <c r="P262" i="2"/>
  <c r="AM261" i="2"/>
  <c r="AL261" i="2"/>
  <c r="AI261" i="2"/>
  <c r="AH261" i="2"/>
  <c r="V261" i="2"/>
  <c r="U261" i="2"/>
  <c r="S261" i="2"/>
  <c r="P261" i="2"/>
  <c r="AL260" i="2"/>
  <c r="AK260" i="2"/>
  <c r="AI260" i="2"/>
  <c r="AH260" i="2"/>
  <c r="AJ260" i="2" s="1"/>
  <c r="V260" i="2"/>
  <c r="U260" i="2"/>
  <c r="S260" i="2"/>
  <c r="P260" i="2"/>
  <c r="AM259" i="2"/>
  <c r="AL259" i="2"/>
  <c r="AI259" i="2"/>
  <c r="AH259" i="2"/>
  <c r="V259" i="2"/>
  <c r="U259" i="2"/>
  <c r="S259" i="2"/>
  <c r="P259" i="2"/>
  <c r="AL258" i="2"/>
  <c r="AK258" i="2"/>
  <c r="AI258" i="2"/>
  <c r="AH258" i="2"/>
  <c r="AJ258" i="2" s="1"/>
  <c r="V258" i="2"/>
  <c r="U258" i="2"/>
  <c r="S258" i="2"/>
  <c r="P258" i="2"/>
  <c r="AM257" i="2"/>
  <c r="AL257" i="2"/>
  <c r="AI257" i="2"/>
  <c r="AH257" i="2"/>
  <c r="V257" i="2"/>
  <c r="U257" i="2"/>
  <c r="S257" i="2"/>
  <c r="P257" i="2"/>
  <c r="AL253" i="2"/>
  <c r="AK253" i="2"/>
  <c r="AI253" i="2"/>
  <c r="AH253" i="2"/>
  <c r="AJ253" i="2" s="1"/>
  <c r="V253" i="2"/>
  <c r="U253" i="2"/>
  <c r="S253" i="2"/>
  <c r="P253" i="2"/>
  <c r="AM252" i="2"/>
  <c r="AL252" i="2"/>
  <c r="AI252" i="2"/>
  <c r="AH252" i="2"/>
  <c r="V252" i="2"/>
  <c r="U252" i="2"/>
  <c r="S252" i="2"/>
  <c r="P252" i="2"/>
  <c r="AL251" i="2"/>
  <c r="AK251" i="2"/>
  <c r="AI251" i="2"/>
  <c r="AH251" i="2"/>
  <c r="AJ251" i="2" s="1"/>
  <c r="V251" i="2"/>
  <c r="U251" i="2"/>
  <c r="S251" i="2"/>
  <c r="P251" i="2"/>
  <c r="AM250" i="2"/>
  <c r="AL250" i="2"/>
  <c r="AI250" i="2"/>
  <c r="AH250" i="2"/>
  <c r="V250" i="2"/>
  <c r="U250" i="2"/>
  <c r="S250" i="2"/>
  <c r="P250" i="2"/>
  <c r="AL249" i="2"/>
  <c r="AK249" i="2"/>
  <c r="AI249" i="2"/>
  <c r="AH249" i="2"/>
  <c r="AJ249" i="2" s="1"/>
  <c r="V249" i="2"/>
  <c r="U249" i="2"/>
  <c r="S249" i="2"/>
  <c r="P249" i="2"/>
  <c r="AM248" i="2"/>
  <c r="AL248" i="2"/>
  <c r="AI248" i="2"/>
  <c r="AH248" i="2"/>
  <c r="V248" i="2"/>
  <c r="U248" i="2"/>
  <c r="S248" i="2"/>
  <c r="P248" i="2"/>
  <c r="AL247" i="2"/>
  <c r="AK247" i="2"/>
  <c r="AI247" i="2"/>
  <c r="AH247" i="2"/>
  <c r="AJ247" i="2" s="1"/>
  <c r="V247" i="2"/>
  <c r="U247" i="2"/>
  <c r="S247" i="2"/>
  <c r="P247" i="2"/>
  <c r="AM246" i="2"/>
  <c r="AL246" i="2"/>
  <c r="AJ246" i="2"/>
  <c r="AI246" i="2"/>
  <c r="AK246" i="2" s="1"/>
  <c r="AH246" i="2"/>
  <c r="V246" i="2"/>
  <c r="U246" i="2"/>
  <c r="S246" i="2"/>
  <c r="P246" i="2"/>
  <c r="AL245" i="2"/>
  <c r="AI245" i="2"/>
  <c r="AH245" i="2"/>
  <c r="V245" i="2"/>
  <c r="U245" i="2"/>
  <c r="S245" i="2"/>
  <c r="P245" i="2"/>
  <c r="AM244" i="2"/>
  <c r="AL244" i="2"/>
  <c r="AI244" i="2"/>
  <c r="AK244" i="2" s="1"/>
  <c r="AH244" i="2"/>
  <c r="V244" i="2"/>
  <c r="U244" i="2"/>
  <c r="S244" i="2"/>
  <c r="P244" i="2"/>
  <c r="AL243" i="2"/>
  <c r="AI243" i="2"/>
  <c r="AH243" i="2"/>
  <c r="V243" i="2"/>
  <c r="U243" i="2"/>
  <c r="S243" i="2"/>
  <c r="P243" i="2"/>
  <c r="AM242" i="2"/>
  <c r="AL242" i="2"/>
  <c r="AJ242" i="2"/>
  <c r="AI242" i="2"/>
  <c r="AK242" i="2" s="1"/>
  <c r="AH242" i="2"/>
  <c r="V242" i="2"/>
  <c r="U242" i="2"/>
  <c r="S242" i="2"/>
  <c r="P242" i="2"/>
  <c r="AL241" i="2"/>
  <c r="AK241" i="2"/>
  <c r="AI241" i="2"/>
  <c r="AH241" i="2"/>
  <c r="V241" i="2"/>
  <c r="U241" i="2"/>
  <c r="S241" i="2"/>
  <c r="P241" i="2"/>
  <c r="AM240" i="2"/>
  <c r="AL240" i="2"/>
  <c r="AI240" i="2"/>
  <c r="AK240" i="2" s="1"/>
  <c r="AH240" i="2"/>
  <c r="V240" i="2"/>
  <c r="U240" i="2"/>
  <c r="S240" i="2"/>
  <c r="P240" i="2"/>
  <c r="AL239" i="2"/>
  <c r="AK239" i="2"/>
  <c r="AI239" i="2"/>
  <c r="AH239" i="2"/>
  <c r="V239" i="2"/>
  <c r="U239" i="2"/>
  <c r="S239" i="2"/>
  <c r="P239" i="2"/>
  <c r="AM238" i="2"/>
  <c r="AL238" i="2"/>
  <c r="AK238" i="2"/>
  <c r="AJ238" i="2"/>
  <c r="AI238" i="2"/>
  <c r="AH238" i="2"/>
  <c r="V238" i="2"/>
  <c r="U238" i="2"/>
  <c r="S238" i="2"/>
  <c r="P238" i="2"/>
  <c r="AL237" i="2"/>
  <c r="AI237" i="2"/>
  <c r="AH237" i="2"/>
  <c r="V237" i="2"/>
  <c r="U237" i="2"/>
  <c r="S237" i="2"/>
  <c r="P237" i="2"/>
  <c r="AM236" i="2"/>
  <c r="AL236" i="2"/>
  <c r="AK236" i="2"/>
  <c r="AJ236" i="2"/>
  <c r="AI236" i="2"/>
  <c r="AH236" i="2"/>
  <c r="V236" i="2"/>
  <c r="U236" i="2"/>
  <c r="S236" i="2"/>
  <c r="P236" i="2"/>
  <c r="AL235" i="2"/>
  <c r="AI235" i="2"/>
  <c r="AH235" i="2"/>
  <c r="AJ235" i="2" s="1"/>
  <c r="V235" i="2"/>
  <c r="U235" i="2"/>
  <c r="S235" i="2"/>
  <c r="P235" i="2"/>
  <c r="AM234" i="2"/>
  <c r="AL234" i="2"/>
  <c r="AJ234" i="2"/>
  <c r="AI234" i="2"/>
  <c r="AK234" i="2" s="1"/>
  <c r="AH234" i="2"/>
  <c r="V234" i="2"/>
  <c r="U234" i="2"/>
  <c r="S234" i="2"/>
  <c r="P234" i="2"/>
  <c r="AL233" i="2"/>
  <c r="AI233" i="2"/>
  <c r="AH233" i="2"/>
  <c r="AJ233" i="2" s="1"/>
  <c r="V233" i="2"/>
  <c r="U233" i="2"/>
  <c r="S233" i="2"/>
  <c r="P233" i="2"/>
  <c r="AM232" i="2"/>
  <c r="AL232" i="2"/>
  <c r="AJ232" i="2"/>
  <c r="AI232" i="2"/>
  <c r="AH232" i="2"/>
  <c r="AK232" i="2" s="1"/>
  <c r="V232" i="2"/>
  <c r="U232" i="2"/>
  <c r="S232" i="2"/>
  <c r="P232" i="2"/>
  <c r="AL231" i="2"/>
  <c r="AI231" i="2"/>
  <c r="AH231" i="2"/>
  <c r="AJ231" i="2" s="1"/>
  <c r="V231" i="2"/>
  <c r="U231" i="2"/>
  <c r="S231" i="2"/>
  <c r="P231" i="2"/>
  <c r="AM230" i="2"/>
  <c r="AL230" i="2"/>
  <c r="AJ230" i="2"/>
  <c r="AI230" i="2"/>
  <c r="AH230" i="2"/>
  <c r="AK230" i="2" s="1"/>
  <c r="V230" i="2"/>
  <c r="U230" i="2"/>
  <c r="S230" i="2"/>
  <c r="P230" i="2"/>
  <c r="AL229" i="2"/>
  <c r="AI229" i="2"/>
  <c r="AH229" i="2"/>
  <c r="AJ229" i="2" s="1"/>
  <c r="V229" i="2"/>
  <c r="U229" i="2"/>
  <c r="S229" i="2"/>
  <c r="P229" i="2"/>
  <c r="AM228" i="2"/>
  <c r="AL228" i="2"/>
  <c r="AJ228" i="2"/>
  <c r="AI228" i="2"/>
  <c r="AH228" i="2"/>
  <c r="AK228" i="2" s="1"/>
  <c r="V228" i="2"/>
  <c r="U228" i="2"/>
  <c r="S228" i="2"/>
  <c r="P228" i="2"/>
  <c r="AL227" i="2"/>
  <c r="AI227" i="2"/>
  <c r="AH227" i="2"/>
  <c r="AJ227" i="2" s="1"/>
  <c r="V227" i="2"/>
  <c r="U227" i="2"/>
  <c r="S227" i="2"/>
  <c r="P227" i="2"/>
  <c r="AM226" i="2"/>
  <c r="AL226" i="2"/>
  <c r="AJ226" i="2"/>
  <c r="AI226" i="2"/>
  <c r="AH226" i="2"/>
  <c r="AK226" i="2" s="1"/>
  <c r="V226" i="2"/>
  <c r="U226" i="2"/>
  <c r="S226" i="2"/>
  <c r="P226" i="2"/>
  <c r="AL225" i="2"/>
  <c r="AI225" i="2"/>
  <c r="AH225" i="2"/>
  <c r="AJ225" i="2" s="1"/>
  <c r="V225" i="2"/>
  <c r="U225" i="2"/>
  <c r="S225" i="2"/>
  <c r="P225" i="2"/>
  <c r="AM224" i="2"/>
  <c r="AL224" i="2"/>
  <c r="AJ224" i="2"/>
  <c r="AI224" i="2"/>
  <c r="AH224" i="2"/>
  <c r="AK224" i="2" s="1"/>
  <c r="V224" i="2"/>
  <c r="U224" i="2"/>
  <c r="S224" i="2"/>
  <c r="P224" i="2"/>
  <c r="AL223" i="2"/>
  <c r="AI223" i="2"/>
  <c r="AH223" i="2"/>
  <c r="AJ223" i="2" s="1"/>
  <c r="V223" i="2"/>
  <c r="U223" i="2"/>
  <c r="S223" i="2"/>
  <c r="P223" i="2"/>
  <c r="AM222" i="2"/>
  <c r="AL222" i="2"/>
  <c r="AJ222" i="2"/>
  <c r="AI222" i="2"/>
  <c r="AH222" i="2"/>
  <c r="AK222" i="2" s="1"/>
  <c r="V222" i="2"/>
  <c r="U222" i="2"/>
  <c r="S222" i="2"/>
  <c r="P222" i="2"/>
  <c r="AL221" i="2"/>
  <c r="AI221" i="2"/>
  <c r="AH221" i="2"/>
  <c r="AJ221" i="2" s="1"/>
  <c r="V221" i="2"/>
  <c r="U221" i="2"/>
  <c r="S221" i="2"/>
  <c r="P221" i="2"/>
  <c r="AM220" i="2"/>
  <c r="AL220" i="2"/>
  <c r="AJ220" i="2"/>
  <c r="AI220" i="2"/>
  <c r="AH220" i="2"/>
  <c r="AK220" i="2" s="1"/>
  <c r="V220" i="2"/>
  <c r="U220" i="2"/>
  <c r="S220" i="2"/>
  <c r="P220" i="2"/>
  <c r="AL219" i="2"/>
  <c r="AI219" i="2"/>
  <c r="AH219" i="2"/>
  <c r="AJ219" i="2" s="1"/>
  <c r="V219" i="2"/>
  <c r="U219" i="2"/>
  <c r="S219" i="2"/>
  <c r="P219" i="2"/>
  <c r="AM218" i="2"/>
  <c r="AL218" i="2"/>
  <c r="AI218" i="2"/>
  <c r="AJ218" i="2" s="1"/>
  <c r="AH218" i="2"/>
  <c r="AK218" i="2" s="1"/>
  <c r="V218" i="2"/>
  <c r="U218" i="2"/>
  <c r="S218" i="2"/>
  <c r="P218" i="2"/>
  <c r="AL217" i="2"/>
  <c r="AI217" i="2"/>
  <c r="AH217" i="2"/>
  <c r="AJ217" i="2" s="1"/>
  <c r="V217" i="2"/>
  <c r="U217" i="2"/>
  <c r="S217" i="2"/>
  <c r="P217" i="2"/>
  <c r="AM216" i="2"/>
  <c r="AL216" i="2"/>
  <c r="AI216" i="2"/>
  <c r="AJ216" i="2" s="1"/>
  <c r="AH216" i="2"/>
  <c r="AK216" i="2" s="1"/>
  <c r="V216" i="2"/>
  <c r="U216" i="2"/>
  <c r="S216" i="2"/>
  <c r="P216" i="2"/>
  <c r="AL215" i="2"/>
  <c r="AK215" i="2"/>
  <c r="AI215" i="2"/>
  <c r="AH215" i="2"/>
  <c r="AJ215" i="2" s="1"/>
  <c r="V215" i="2"/>
  <c r="U215" i="2"/>
  <c r="S215" i="2"/>
  <c r="P215" i="2"/>
  <c r="AM214" i="2"/>
  <c r="AL214" i="2"/>
  <c r="AI214" i="2"/>
  <c r="AJ214" i="2" s="1"/>
  <c r="AH214" i="2"/>
  <c r="AK214" i="2" s="1"/>
  <c r="V214" i="2"/>
  <c r="U214" i="2"/>
  <c r="S214" i="2"/>
  <c r="P214" i="2"/>
  <c r="AL213" i="2"/>
  <c r="AK213" i="2"/>
  <c r="AI213" i="2"/>
  <c r="AH213" i="2"/>
  <c r="AJ213" i="2" s="1"/>
  <c r="V213" i="2"/>
  <c r="U213" i="2"/>
  <c r="S213" i="2"/>
  <c r="P213" i="2"/>
  <c r="AM212" i="2"/>
  <c r="AL212" i="2"/>
  <c r="AI212" i="2"/>
  <c r="AJ212" i="2" s="1"/>
  <c r="AH212" i="2"/>
  <c r="AK212" i="2" s="1"/>
  <c r="V212" i="2"/>
  <c r="U212" i="2"/>
  <c r="S212" i="2"/>
  <c r="P212" i="2"/>
  <c r="AL211" i="2"/>
  <c r="AK211" i="2"/>
  <c r="AI211" i="2"/>
  <c r="AH211" i="2"/>
  <c r="AJ211" i="2" s="1"/>
  <c r="V211" i="2"/>
  <c r="U211" i="2"/>
  <c r="S211" i="2"/>
  <c r="P211" i="2"/>
  <c r="AM210" i="2"/>
  <c r="AL210" i="2"/>
  <c r="AI210" i="2"/>
  <c r="AJ210" i="2" s="1"/>
  <c r="AH210" i="2"/>
  <c r="AK210" i="2" s="1"/>
  <c r="V210" i="2"/>
  <c r="U210" i="2"/>
  <c r="S210" i="2"/>
  <c r="P210" i="2"/>
  <c r="AL209" i="2"/>
  <c r="AK209" i="2"/>
  <c r="AI209" i="2"/>
  <c r="AH209" i="2"/>
  <c r="AJ209" i="2" s="1"/>
  <c r="V209" i="2"/>
  <c r="U209" i="2"/>
  <c r="S209" i="2"/>
  <c r="P209" i="2"/>
  <c r="AM208" i="2"/>
  <c r="AL208" i="2"/>
  <c r="AI208" i="2"/>
  <c r="AK208" i="2" s="1"/>
  <c r="AH208" i="2"/>
  <c r="V208" i="2"/>
  <c r="U208" i="2"/>
  <c r="S208" i="2"/>
  <c r="P208" i="2"/>
  <c r="AL204" i="2"/>
  <c r="AK204" i="2"/>
  <c r="AI204" i="2"/>
  <c r="AH204" i="2"/>
  <c r="AJ204" i="2" s="1"/>
  <c r="V204" i="2"/>
  <c r="U204" i="2"/>
  <c r="S204" i="2"/>
  <c r="P204" i="2"/>
  <c r="AM203" i="2"/>
  <c r="AL203" i="2"/>
  <c r="AI203" i="2"/>
  <c r="AK203" i="2" s="1"/>
  <c r="AH203" i="2"/>
  <c r="V203" i="2"/>
  <c r="U203" i="2"/>
  <c r="S203" i="2"/>
  <c r="P203" i="2"/>
  <c r="AL202" i="2"/>
  <c r="AK202" i="2"/>
  <c r="AI202" i="2"/>
  <c r="AH202" i="2"/>
  <c r="AJ202" i="2" s="1"/>
  <c r="V202" i="2"/>
  <c r="U202" i="2"/>
  <c r="S202" i="2"/>
  <c r="P202" i="2"/>
  <c r="AM201" i="2"/>
  <c r="AL201" i="2"/>
  <c r="AI201" i="2"/>
  <c r="AK201" i="2" s="1"/>
  <c r="AH201" i="2"/>
  <c r="V201" i="2"/>
  <c r="U201" i="2"/>
  <c r="S201" i="2"/>
  <c r="P201" i="2"/>
  <c r="AL197" i="2"/>
  <c r="AK197" i="2"/>
  <c r="AI197" i="2"/>
  <c r="AH197" i="2"/>
  <c r="AJ197" i="2" s="1"/>
  <c r="V197" i="2"/>
  <c r="U197" i="2"/>
  <c r="S197" i="2"/>
  <c r="P197" i="2"/>
  <c r="AM196" i="2"/>
  <c r="AL196" i="2"/>
  <c r="AI196" i="2"/>
  <c r="AK196" i="2" s="1"/>
  <c r="AH196" i="2"/>
  <c r="V196" i="2"/>
  <c r="U196" i="2"/>
  <c r="S196" i="2"/>
  <c r="P196" i="2"/>
  <c r="AL195" i="2"/>
  <c r="AK195" i="2"/>
  <c r="AI195" i="2"/>
  <c r="AH195" i="2"/>
  <c r="AJ195" i="2" s="1"/>
  <c r="V195" i="2"/>
  <c r="U195" i="2"/>
  <c r="S195" i="2"/>
  <c r="P195" i="2"/>
  <c r="AM194" i="2"/>
  <c r="AL194" i="2"/>
  <c r="AI194" i="2"/>
  <c r="AK194" i="2" s="1"/>
  <c r="AH194" i="2"/>
  <c r="V194" i="2"/>
  <c r="U194" i="2"/>
  <c r="S194" i="2"/>
  <c r="P194" i="2"/>
  <c r="AL193" i="2"/>
  <c r="AK193" i="2"/>
  <c r="AI193" i="2"/>
  <c r="AH193" i="2"/>
  <c r="AJ193" i="2" s="1"/>
  <c r="V193" i="2"/>
  <c r="U193" i="2"/>
  <c r="S193" i="2"/>
  <c r="P193" i="2"/>
  <c r="AM192" i="2"/>
  <c r="AL192" i="2"/>
  <c r="AI192" i="2"/>
  <c r="AK192" i="2" s="1"/>
  <c r="AH192" i="2"/>
  <c r="V192" i="2"/>
  <c r="U192" i="2"/>
  <c r="S192" i="2"/>
  <c r="P192" i="2"/>
  <c r="AL191" i="2"/>
  <c r="AK191" i="2"/>
  <c r="AI191" i="2"/>
  <c r="AH191" i="2"/>
  <c r="AJ191" i="2" s="1"/>
  <c r="V191" i="2"/>
  <c r="U191" i="2"/>
  <c r="S191" i="2"/>
  <c r="P191" i="2"/>
  <c r="AM190" i="2"/>
  <c r="AL190" i="2"/>
  <c r="AI190" i="2"/>
  <c r="AK190" i="2" s="1"/>
  <c r="AH190" i="2"/>
  <c r="V190" i="2"/>
  <c r="U190" i="2"/>
  <c r="S190" i="2"/>
  <c r="P190" i="2"/>
  <c r="AL189" i="2"/>
  <c r="AK189" i="2"/>
  <c r="AI189" i="2"/>
  <c r="AH189" i="2"/>
  <c r="AJ189" i="2" s="1"/>
  <c r="V189" i="2"/>
  <c r="U189" i="2"/>
  <c r="S189" i="2"/>
  <c r="P189" i="2"/>
  <c r="AM188" i="2"/>
  <c r="AL188" i="2"/>
  <c r="AI188" i="2"/>
  <c r="AK188" i="2" s="1"/>
  <c r="AH188" i="2"/>
  <c r="V188" i="2"/>
  <c r="U188" i="2"/>
  <c r="S188" i="2"/>
  <c r="P188" i="2"/>
  <c r="AL187" i="2"/>
  <c r="AK187" i="2"/>
  <c r="AI187" i="2"/>
  <c r="AH187" i="2"/>
  <c r="AJ187" i="2" s="1"/>
  <c r="V187" i="2"/>
  <c r="U187" i="2"/>
  <c r="S187" i="2"/>
  <c r="P187" i="2"/>
  <c r="AM186" i="2"/>
  <c r="AL186" i="2"/>
  <c r="AI186" i="2"/>
  <c r="AK186" i="2" s="1"/>
  <c r="AH186" i="2"/>
  <c r="V186" i="2"/>
  <c r="U186" i="2"/>
  <c r="S186" i="2"/>
  <c r="P186" i="2"/>
  <c r="AL185" i="2"/>
  <c r="AK185" i="2"/>
  <c r="AI185" i="2"/>
  <c r="AH185" i="2"/>
  <c r="AJ185" i="2" s="1"/>
  <c r="V185" i="2"/>
  <c r="U185" i="2"/>
  <c r="S185" i="2"/>
  <c r="P185" i="2"/>
  <c r="AM184" i="2"/>
  <c r="AL184" i="2"/>
  <c r="AI184" i="2"/>
  <c r="AK184" i="2" s="1"/>
  <c r="AH184" i="2"/>
  <c r="V184" i="2"/>
  <c r="U184" i="2"/>
  <c r="S184" i="2"/>
  <c r="P184" i="2"/>
  <c r="AL183" i="2"/>
  <c r="AK183" i="2"/>
  <c r="AI183" i="2"/>
  <c r="AH183" i="2"/>
  <c r="AJ183" i="2" s="1"/>
  <c r="V183" i="2"/>
  <c r="U183" i="2"/>
  <c r="S183" i="2"/>
  <c r="P183" i="2"/>
  <c r="AM182" i="2"/>
  <c r="AL182" i="2"/>
  <c r="AI182" i="2"/>
  <c r="AK182" i="2" s="1"/>
  <c r="AH182" i="2"/>
  <c r="V182" i="2"/>
  <c r="U182" i="2"/>
  <c r="S182" i="2"/>
  <c r="P182" i="2"/>
  <c r="AL181" i="2"/>
  <c r="AK181" i="2"/>
  <c r="AI181" i="2"/>
  <c r="AH181" i="2"/>
  <c r="AJ181" i="2" s="1"/>
  <c r="V181" i="2"/>
  <c r="U181" i="2"/>
  <c r="S181" i="2"/>
  <c r="P181" i="2"/>
  <c r="AM180" i="2"/>
  <c r="AL180" i="2"/>
  <c r="AI180" i="2"/>
  <c r="AK180" i="2" s="1"/>
  <c r="AH180" i="2"/>
  <c r="V180" i="2"/>
  <c r="U180" i="2"/>
  <c r="S180" i="2"/>
  <c r="P180" i="2"/>
  <c r="AL179" i="2"/>
  <c r="AK179" i="2"/>
  <c r="AI179" i="2"/>
  <c r="AH179" i="2"/>
  <c r="AJ179" i="2" s="1"/>
  <c r="V179" i="2"/>
  <c r="U179" i="2"/>
  <c r="S179" i="2"/>
  <c r="P179" i="2"/>
  <c r="AM178" i="2"/>
  <c r="AL178" i="2"/>
  <c r="AI178" i="2"/>
  <c r="AK178" i="2" s="1"/>
  <c r="AH178" i="2"/>
  <c r="V178" i="2"/>
  <c r="U178" i="2"/>
  <c r="S178" i="2"/>
  <c r="P178" i="2"/>
  <c r="AL177" i="2"/>
  <c r="AK177" i="2"/>
  <c r="AI177" i="2"/>
  <c r="AH177" i="2"/>
  <c r="AJ177" i="2" s="1"/>
  <c r="V177" i="2"/>
  <c r="U177" i="2"/>
  <c r="S177" i="2"/>
  <c r="P177" i="2"/>
  <c r="AM176" i="2"/>
  <c r="AL176" i="2"/>
  <c r="AI176" i="2"/>
  <c r="AK176" i="2" s="1"/>
  <c r="AH176" i="2"/>
  <c r="V176" i="2"/>
  <c r="U176" i="2"/>
  <c r="S176" i="2"/>
  <c r="P176" i="2"/>
  <c r="AL175" i="2"/>
  <c r="AK175" i="2"/>
  <c r="AI175" i="2"/>
  <c r="AH175" i="2"/>
  <c r="AJ175" i="2" s="1"/>
  <c r="V175" i="2"/>
  <c r="U175" i="2"/>
  <c r="S175" i="2"/>
  <c r="P175" i="2"/>
  <c r="AM174" i="2"/>
  <c r="AL174" i="2"/>
  <c r="AI174" i="2"/>
  <c r="AK174" i="2" s="1"/>
  <c r="AH174" i="2"/>
  <c r="V174" i="2"/>
  <c r="U174" i="2"/>
  <c r="S174" i="2"/>
  <c r="P174" i="2"/>
  <c r="AL173" i="2"/>
  <c r="AK173" i="2"/>
  <c r="AI173" i="2"/>
  <c r="AH173" i="2"/>
  <c r="AJ173" i="2" s="1"/>
  <c r="V173" i="2"/>
  <c r="U173" i="2"/>
  <c r="S173" i="2"/>
  <c r="P173" i="2"/>
  <c r="AM172" i="2"/>
  <c r="AL172" i="2"/>
  <c r="AI172" i="2"/>
  <c r="AK172" i="2" s="1"/>
  <c r="AH172" i="2"/>
  <c r="V172" i="2"/>
  <c r="U172" i="2"/>
  <c r="S172" i="2"/>
  <c r="P172" i="2"/>
  <c r="AL171" i="2"/>
  <c r="AK171" i="2"/>
  <c r="AI171" i="2"/>
  <c r="AH171" i="2"/>
  <c r="AJ171" i="2" s="1"/>
  <c r="V171" i="2"/>
  <c r="U171" i="2"/>
  <c r="S171" i="2"/>
  <c r="P171" i="2"/>
  <c r="AM170" i="2"/>
  <c r="AL170" i="2"/>
  <c r="AI170" i="2"/>
  <c r="AK170" i="2" s="1"/>
  <c r="AH170" i="2"/>
  <c r="V170" i="2"/>
  <c r="U170" i="2"/>
  <c r="S170" i="2"/>
  <c r="P170" i="2"/>
  <c r="AL169" i="2"/>
  <c r="AK169" i="2"/>
  <c r="AI169" i="2"/>
  <c r="AH169" i="2"/>
  <c r="AJ169" i="2" s="1"/>
  <c r="V169" i="2"/>
  <c r="U169" i="2"/>
  <c r="S169" i="2"/>
  <c r="P169" i="2"/>
  <c r="AM168" i="2"/>
  <c r="AL168" i="2"/>
  <c r="AI168" i="2"/>
  <c r="AK168" i="2" s="1"/>
  <c r="AH168" i="2"/>
  <c r="V168" i="2"/>
  <c r="U168" i="2"/>
  <c r="S168" i="2"/>
  <c r="P168" i="2"/>
  <c r="AL167" i="2"/>
  <c r="AK167" i="2"/>
  <c r="AI167" i="2"/>
  <c r="AH167" i="2"/>
  <c r="AJ167" i="2" s="1"/>
  <c r="V167" i="2"/>
  <c r="U167" i="2"/>
  <c r="S167" i="2"/>
  <c r="P167" i="2"/>
  <c r="AM166" i="2"/>
  <c r="AL166" i="2"/>
  <c r="AI166" i="2"/>
  <c r="AK166" i="2" s="1"/>
  <c r="AH166" i="2"/>
  <c r="V166" i="2"/>
  <c r="U166" i="2"/>
  <c r="S166" i="2"/>
  <c r="P166" i="2"/>
  <c r="AL165" i="2"/>
  <c r="AK165" i="2"/>
  <c r="AI165" i="2"/>
  <c r="AH165" i="2"/>
  <c r="AJ165" i="2" s="1"/>
  <c r="V165" i="2"/>
  <c r="U165" i="2"/>
  <c r="S165" i="2"/>
  <c r="P165" i="2"/>
  <c r="AM164" i="2"/>
  <c r="AL164" i="2"/>
  <c r="AI164" i="2"/>
  <c r="AK164" i="2" s="1"/>
  <c r="AH164" i="2"/>
  <c r="V164" i="2"/>
  <c r="U164" i="2"/>
  <c r="S164" i="2"/>
  <c r="P164" i="2"/>
  <c r="AL163" i="2"/>
  <c r="AK163" i="2"/>
  <c r="AI163" i="2"/>
  <c r="AH163" i="2"/>
  <c r="AJ163" i="2" s="1"/>
  <c r="V163" i="2"/>
  <c r="U163" i="2"/>
  <c r="S163" i="2"/>
  <c r="P163" i="2"/>
  <c r="AM162" i="2"/>
  <c r="AL162" i="2"/>
  <c r="AI162" i="2"/>
  <c r="AK162" i="2" s="1"/>
  <c r="AH162" i="2"/>
  <c r="V162" i="2"/>
  <c r="U162" i="2"/>
  <c r="S162" i="2"/>
  <c r="P162" i="2"/>
  <c r="AL161" i="2"/>
  <c r="AK161" i="2"/>
  <c r="AI161" i="2"/>
  <c r="AH161" i="2"/>
  <c r="AJ161" i="2" s="1"/>
  <c r="V161" i="2"/>
  <c r="U161" i="2"/>
  <c r="S161" i="2"/>
  <c r="P161" i="2"/>
  <c r="AM160" i="2"/>
  <c r="AL160" i="2"/>
  <c r="AI160" i="2"/>
  <c r="AK160" i="2" s="1"/>
  <c r="AH160" i="2"/>
  <c r="V160" i="2"/>
  <c r="U160" i="2"/>
  <c r="S160" i="2"/>
  <c r="P160" i="2"/>
  <c r="AL159" i="2"/>
  <c r="AK159" i="2"/>
  <c r="AI159" i="2"/>
  <c r="AH159" i="2"/>
  <c r="AJ159" i="2" s="1"/>
  <c r="V159" i="2"/>
  <c r="U159" i="2"/>
  <c r="S159" i="2"/>
  <c r="P159" i="2"/>
  <c r="AM158" i="2"/>
  <c r="AL158" i="2"/>
  <c r="AI158" i="2"/>
  <c r="AK158" i="2" s="1"/>
  <c r="AH158" i="2"/>
  <c r="V158" i="2"/>
  <c r="U158" i="2"/>
  <c r="S158" i="2"/>
  <c r="P158" i="2"/>
  <c r="AL157" i="2"/>
  <c r="AK157" i="2"/>
  <c r="AI157" i="2"/>
  <c r="AH157" i="2"/>
  <c r="AJ157" i="2" s="1"/>
  <c r="V157" i="2"/>
  <c r="U157" i="2"/>
  <c r="S157" i="2"/>
  <c r="P157" i="2"/>
  <c r="AM156" i="2"/>
  <c r="AL156" i="2"/>
  <c r="AI156" i="2"/>
  <c r="AK156" i="2" s="1"/>
  <c r="AH156" i="2"/>
  <c r="V156" i="2"/>
  <c r="U156" i="2"/>
  <c r="S156" i="2"/>
  <c r="P156" i="2"/>
  <c r="AL155" i="2"/>
  <c r="AK155" i="2"/>
  <c r="AI155" i="2"/>
  <c r="AH155" i="2"/>
  <c r="AJ155" i="2" s="1"/>
  <c r="V155" i="2"/>
  <c r="U155" i="2"/>
  <c r="S155" i="2"/>
  <c r="P155" i="2"/>
  <c r="AM154" i="2"/>
  <c r="AL154" i="2"/>
  <c r="AI154" i="2"/>
  <c r="AK154" i="2" s="1"/>
  <c r="AH154" i="2"/>
  <c r="V154" i="2"/>
  <c r="U154" i="2"/>
  <c r="S154" i="2"/>
  <c r="P154" i="2"/>
  <c r="AL153" i="2"/>
  <c r="AK153" i="2"/>
  <c r="AI153" i="2"/>
  <c r="AH153" i="2"/>
  <c r="AJ153" i="2" s="1"/>
  <c r="V153" i="2"/>
  <c r="U153" i="2"/>
  <c r="S153" i="2"/>
  <c r="P153" i="2"/>
  <c r="AM152" i="2"/>
  <c r="AL152" i="2"/>
  <c r="AI152" i="2"/>
  <c r="AK152" i="2" s="1"/>
  <c r="AH152" i="2"/>
  <c r="V152" i="2"/>
  <c r="U152" i="2"/>
  <c r="S152" i="2"/>
  <c r="P152" i="2"/>
  <c r="AL151" i="2"/>
  <c r="AK151" i="2"/>
  <c r="AI151" i="2"/>
  <c r="AH151" i="2"/>
  <c r="AJ151" i="2" s="1"/>
  <c r="V151" i="2"/>
  <c r="U151" i="2"/>
  <c r="S151" i="2"/>
  <c r="P151" i="2"/>
  <c r="AM150" i="2"/>
  <c r="AL150" i="2"/>
  <c r="AI150" i="2"/>
  <c r="AK150" i="2" s="1"/>
  <c r="AH150" i="2"/>
  <c r="V150" i="2"/>
  <c r="U150" i="2"/>
  <c r="S150" i="2"/>
  <c r="P150" i="2"/>
  <c r="AL149" i="2"/>
  <c r="AK149" i="2"/>
  <c r="AI149" i="2"/>
  <c r="AH149" i="2"/>
  <c r="AJ149" i="2" s="1"/>
  <c r="V149" i="2"/>
  <c r="U149" i="2"/>
  <c r="S149" i="2"/>
  <c r="P149" i="2"/>
  <c r="AM148" i="2"/>
  <c r="AL148" i="2"/>
  <c r="AI148" i="2"/>
  <c r="AK148" i="2" s="1"/>
  <c r="AH148" i="2"/>
  <c r="V148" i="2"/>
  <c r="U148" i="2"/>
  <c r="S148" i="2"/>
  <c r="P148" i="2"/>
  <c r="AL147" i="2"/>
  <c r="AK147" i="2"/>
  <c r="AI147" i="2"/>
  <c r="AH147" i="2"/>
  <c r="AJ147" i="2" s="1"/>
  <c r="V147" i="2"/>
  <c r="U147" i="2"/>
  <c r="S147" i="2"/>
  <c r="P147" i="2"/>
  <c r="AM146" i="2"/>
  <c r="AL146" i="2"/>
  <c r="AI146" i="2"/>
  <c r="AK146" i="2" s="1"/>
  <c r="AH146" i="2"/>
  <c r="V146" i="2"/>
  <c r="U146" i="2"/>
  <c r="S146" i="2"/>
  <c r="P146" i="2"/>
  <c r="AL145" i="2"/>
  <c r="AK145" i="2"/>
  <c r="AI145" i="2"/>
  <c r="AH145" i="2"/>
  <c r="AJ145" i="2" s="1"/>
  <c r="V145" i="2"/>
  <c r="U145" i="2"/>
  <c r="S145" i="2"/>
  <c r="P145" i="2"/>
  <c r="AM144" i="2"/>
  <c r="AL144" i="2"/>
  <c r="AI144" i="2"/>
  <c r="AK144" i="2" s="1"/>
  <c r="AH144" i="2"/>
  <c r="V144" i="2"/>
  <c r="U144" i="2"/>
  <c r="S144" i="2"/>
  <c r="P144" i="2"/>
  <c r="AL143" i="2"/>
  <c r="AK143" i="2"/>
  <c r="AI143" i="2"/>
  <c r="AH143" i="2"/>
  <c r="AJ143" i="2" s="1"/>
  <c r="V143" i="2"/>
  <c r="U143" i="2"/>
  <c r="S143" i="2"/>
  <c r="P143" i="2"/>
  <c r="AM142" i="2"/>
  <c r="AL142" i="2"/>
  <c r="AI142" i="2"/>
  <c r="AK142" i="2" s="1"/>
  <c r="AH142" i="2"/>
  <c r="V142" i="2"/>
  <c r="U142" i="2"/>
  <c r="S142" i="2"/>
  <c r="P142" i="2"/>
  <c r="AL141" i="2"/>
  <c r="AK141" i="2"/>
  <c r="AI141" i="2"/>
  <c r="AH141" i="2"/>
  <c r="AJ141" i="2" s="1"/>
  <c r="V141" i="2"/>
  <c r="U141" i="2"/>
  <c r="S141" i="2"/>
  <c r="P141" i="2"/>
  <c r="AM140" i="2"/>
  <c r="AL140" i="2"/>
  <c r="AI140" i="2"/>
  <c r="AK140" i="2" s="1"/>
  <c r="AH140" i="2"/>
  <c r="V140" i="2"/>
  <c r="U140" i="2"/>
  <c r="S140" i="2"/>
  <c r="P140" i="2"/>
  <c r="AL139" i="2"/>
  <c r="AK139" i="2"/>
  <c r="AI139" i="2"/>
  <c r="AH139" i="2"/>
  <c r="AJ139" i="2" s="1"/>
  <c r="V139" i="2"/>
  <c r="U139" i="2"/>
  <c r="S139" i="2"/>
  <c r="P139" i="2"/>
  <c r="AM138" i="2"/>
  <c r="AL138" i="2"/>
  <c r="AI138" i="2"/>
  <c r="AK138" i="2" s="1"/>
  <c r="AH138" i="2"/>
  <c r="V138" i="2"/>
  <c r="U138" i="2"/>
  <c r="S138" i="2"/>
  <c r="P138" i="2"/>
  <c r="AL137" i="2"/>
  <c r="AK137" i="2"/>
  <c r="AI137" i="2"/>
  <c r="AH137" i="2"/>
  <c r="AJ137" i="2" s="1"/>
  <c r="V137" i="2"/>
  <c r="U137" i="2"/>
  <c r="S137" i="2"/>
  <c r="P137" i="2"/>
  <c r="AM136" i="2"/>
  <c r="AL136" i="2"/>
  <c r="AI136" i="2"/>
  <c r="AK136" i="2" s="1"/>
  <c r="AH136" i="2"/>
  <c r="V136" i="2"/>
  <c r="U136" i="2"/>
  <c r="S136" i="2"/>
  <c r="P136" i="2"/>
  <c r="AL135" i="2"/>
  <c r="AK135" i="2"/>
  <c r="AI135" i="2"/>
  <c r="AH135" i="2"/>
  <c r="AJ135" i="2" s="1"/>
  <c r="V135" i="2"/>
  <c r="U135" i="2"/>
  <c r="S135" i="2"/>
  <c r="P135" i="2"/>
  <c r="AM134" i="2"/>
  <c r="AL134" i="2"/>
  <c r="AI134" i="2"/>
  <c r="AK134" i="2" s="1"/>
  <c r="AH134" i="2"/>
  <c r="V134" i="2"/>
  <c r="U134" i="2"/>
  <c r="S134" i="2"/>
  <c r="P134" i="2"/>
  <c r="AL133" i="2"/>
  <c r="AK133" i="2"/>
  <c r="AI133" i="2"/>
  <c r="AH133" i="2"/>
  <c r="AJ133" i="2" s="1"/>
  <c r="V133" i="2"/>
  <c r="U133" i="2"/>
  <c r="S133" i="2"/>
  <c r="P133" i="2"/>
  <c r="AM132" i="2"/>
  <c r="AL132" i="2"/>
  <c r="AI132" i="2"/>
  <c r="AK132" i="2" s="1"/>
  <c r="AH132" i="2"/>
  <c r="V132" i="2"/>
  <c r="U132" i="2"/>
  <c r="S132" i="2"/>
  <c r="P132" i="2"/>
  <c r="AL131" i="2"/>
  <c r="AK131" i="2"/>
  <c r="AI131" i="2"/>
  <c r="AH131" i="2"/>
  <c r="AJ131" i="2" s="1"/>
  <c r="V131" i="2"/>
  <c r="U131" i="2"/>
  <c r="S131" i="2"/>
  <c r="P131" i="2"/>
  <c r="AM130" i="2"/>
  <c r="AL130" i="2"/>
  <c r="AI130" i="2"/>
  <c r="AK130" i="2" s="1"/>
  <c r="AH130" i="2"/>
  <c r="V130" i="2"/>
  <c r="U130" i="2"/>
  <c r="S130" i="2"/>
  <c r="P130" i="2"/>
  <c r="AL129" i="2"/>
  <c r="AK129" i="2"/>
  <c r="AI129" i="2"/>
  <c r="AH129" i="2"/>
  <c r="AJ129" i="2" s="1"/>
  <c r="V129" i="2"/>
  <c r="U129" i="2"/>
  <c r="S129" i="2"/>
  <c r="P129" i="2"/>
  <c r="AM128" i="2"/>
  <c r="AL128" i="2"/>
  <c r="AI128" i="2"/>
  <c r="AK128" i="2" s="1"/>
  <c r="AH128" i="2"/>
  <c r="V128" i="2"/>
  <c r="U128" i="2"/>
  <c r="S128" i="2"/>
  <c r="P128" i="2"/>
  <c r="AL127" i="2"/>
  <c r="AK127" i="2"/>
  <c r="AI127" i="2"/>
  <c r="AH127" i="2"/>
  <c r="AJ127" i="2" s="1"/>
  <c r="V127" i="2"/>
  <c r="U127" i="2"/>
  <c r="S127" i="2"/>
  <c r="P127" i="2"/>
  <c r="AM126" i="2"/>
  <c r="AL126" i="2"/>
  <c r="AI126" i="2"/>
  <c r="AK126" i="2" s="1"/>
  <c r="AH126" i="2"/>
  <c r="V126" i="2"/>
  <c r="U126" i="2"/>
  <c r="S126" i="2"/>
  <c r="P126" i="2"/>
  <c r="AL125" i="2"/>
  <c r="AK125" i="2"/>
  <c r="AI125" i="2"/>
  <c r="AH125" i="2"/>
  <c r="AJ125" i="2" s="1"/>
  <c r="V125" i="2"/>
  <c r="U125" i="2"/>
  <c r="S125" i="2"/>
  <c r="P125" i="2"/>
  <c r="AM124" i="2"/>
  <c r="AL124" i="2"/>
  <c r="AI124" i="2"/>
  <c r="AK124" i="2" s="1"/>
  <c r="AH124" i="2"/>
  <c r="V124" i="2"/>
  <c r="U124" i="2"/>
  <c r="S124" i="2"/>
  <c r="P124" i="2"/>
  <c r="AL123" i="2"/>
  <c r="AK123" i="2"/>
  <c r="AI123" i="2"/>
  <c r="AH123" i="2"/>
  <c r="AJ123" i="2" s="1"/>
  <c r="V123" i="2"/>
  <c r="U123" i="2"/>
  <c r="S123" i="2"/>
  <c r="P123" i="2"/>
  <c r="AM122" i="2"/>
  <c r="AL122" i="2"/>
  <c r="AI122" i="2"/>
  <c r="AK122" i="2" s="1"/>
  <c r="AH122" i="2"/>
  <c r="V122" i="2"/>
  <c r="U122" i="2"/>
  <c r="S122" i="2"/>
  <c r="P122" i="2"/>
  <c r="AL121" i="2"/>
  <c r="AK121" i="2"/>
  <c r="AI121" i="2"/>
  <c r="AH121" i="2"/>
  <c r="AJ121" i="2" s="1"/>
  <c r="V121" i="2"/>
  <c r="U121" i="2"/>
  <c r="S121" i="2"/>
  <c r="P121" i="2"/>
  <c r="AM120" i="2"/>
  <c r="AL120" i="2"/>
  <c r="AI120" i="2"/>
  <c r="AK120" i="2" s="1"/>
  <c r="AH120" i="2"/>
  <c r="V120" i="2"/>
  <c r="U120" i="2"/>
  <c r="S120" i="2"/>
  <c r="P120" i="2"/>
  <c r="AL119" i="2"/>
  <c r="AK119" i="2"/>
  <c r="AI119" i="2"/>
  <c r="AH119" i="2"/>
  <c r="AJ119" i="2" s="1"/>
  <c r="V119" i="2"/>
  <c r="U119" i="2"/>
  <c r="S119" i="2"/>
  <c r="P119" i="2"/>
  <c r="AM118" i="2"/>
  <c r="AL118" i="2"/>
  <c r="AI118" i="2"/>
  <c r="AK118" i="2" s="1"/>
  <c r="AH118" i="2"/>
  <c r="V118" i="2"/>
  <c r="U118" i="2"/>
  <c r="S118" i="2"/>
  <c r="P118" i="2"/>
  <c r="AL117" i="2"/>
  <c r="AK117" i="2"/>
  <c r="AI117" i="2"/>
  <c r="AH117" i="2"/>
  <c r="AJ117" i="2" s="1"/>
  <c r="V117" i="2"/>
  <c r="U117" i="2"/>
  <c r="S117" i="2"/>
  <c r="P117" i="2"/>
  <c r="AM116" i="2"/>
  <c r="AL116" i="2"/>
  <c r="AI116" i="2"/>
  <c r="AK116" i="2" s="1"/>
  <c r="AH116" i="2"/>
  <c r="V116" i="2"/>
  <c r="U116" i="2"/>
  <c r="S116" i="2"/>
  <c r="P116" i="2"/>
  <c r="AM115" i="2"/>
  <c r="AL115" i="2"/>
  <c r="AK115" i="2"/>
  <c r="AI115" i="2"/>
  <c r="AH115" i="2"/>
  <c r="AJ115" i="2" s="1"/>
  <c r="V115" i="2"/>
  <c r="U115" i="2"/>
  <c r="S115" i="2"/>
  <c r="P115" i="2"/>
  <c r="AM114" i="2"/>
  <c r="AL114" i="2"/>
  <c r="AI114" i="2"/>
  <c r="AK114" i="2" s="1"/>
  <c r="AH114" i="2"/>
  <c r="V114" i="2"/>
  <c r="U114" i="2"/>
  <c r="S114" i="2"/>
  <c r="P114" i="2"/>
  <c r="AM113" i="2"/>
  <c r="AL113" i="2"/>
  <c r="AK113" i="2"/>
  <c r="AI113" i="2"/>
  <c r="AH113" i="2"/>
  <c r="AJ113" i="2" s="1"/>
  <c r="V113" i="2"/>
  <c r="U113" i="2"/>
  <c r="S113" i="2"/>
  <c r="P113" i="2"/>
  <c r="AM112" i="2"/>
  <c r="AL112" i="2"/>
  <c r="AI112" i="2"/>
  <c r="AK112" i="2" s="1"/>
  <c r="AH112" i="2"/>
  <c r="V112" i="2"/>
  <c r="U112" i="2"/>
  <c r="S112" i="2"/>
  <c r="P112" i="2"/>
  <c r="AM111" i="2"/>
  <c r="AL111" i="2"/>
  <c r="AK111" i="2"/>
  <c r="AI111" i="2"/>
  <c r="AH111" i="2"/>
  <c r="AJ111" i="2" s="1"/>
  <c r="V111" i="2"/>
  <c r="U111" i="2"/>
  <c r="S111" i="2"/>
  <c r="P111" i="2"/>
  <c r="AM110" i="2"/>
  <c r="AL110" i="2"/>
  <c r="AI110" i="2"/>
  <c r="AK110" i="2" s="1"/>
  <c r="AH110" i="2"/>
  <c r="V110" i="2"/>
  <c r="U110" i="2"/>
  <c r="S110" i="2"/>
  <c r="P110" i="2"/>
  <c r="AM109" i="2"/>
  <c r="AL109" i="2"/>
  <c r="AK109" i="2"/>
  <c r="AI109" i="2"/>
  <c r="AH109" i="2"/>
  <c r="AJ109" i="2" s="1"/>
  <c r="V109" i="2"/>
  <c r="U109" i="2"/>
  <c r="S109" i="2"/>
  <c r="P109" i="2"/>
  <c r="AM108" i="2"/>
  <c r="AL108" i="2"/>
  <c r="AI108" i="2"/>
  <c r="AK108" i="2" s="1"/>
  <c r="AH108" i="2"/>
  <c r="V108" i="2"/>
  <c r="U108" i="2"/>
  <c r="S108" i="2"/>
  <c r="P108" i="2"/>
  <c r="AM107" i="2"/>
  <c r="AL107" i="2"/>
  <c r="AK107" i="2"/>
  <c r="AI107" i="2"/>
  <c r="AH107" i="2"/>
  <c r="AJ107" i="2" s="1"/>
  <c r="V107" i="2"/>
  <c r="U107" i="2"/>
  <c r="S107" i="2"/>
  <c r="P107" i="2"/>
  <c r="AM106" i="2"/>
  <c r="AL106" i="2"/>
  <c r="AI106" i="2"/>
  <c r="AK106" i="2" s="1"/>
  <c r="AH106" i="2"/>
  <c r="V106" i="2"/>
  <c r="U106" i="2"/>
  <c r="S106" i="2"/>
  <c r="P106" i="2"/>
  <c r="AM105" i="2"/>
  <c r="AL105" i="2"/>
  <c r="AK105" i="2"/>
  <c r="AI105" i="2"/>
  <c r="AH105" i="2"/>
  <c r="AJ105" i="2" s="1"/>
  <c r="V105" i="2"/>
  <c r="U105" i="2"/>
  <c r="S105" i="2"/>
  <c r="P105" i="2"/>
  <c r="AM104" i="2"/>
  <c r="AL104" i="2"/>
  <c r="AI104" i="2"/>
  <c r="AK104" i="2" s="1"/>
  <c r="AH104" i="2"/>
  <c r="V104" i="2"/>
  <c r="U104" i="2"/>
  <c r="S104" i="2"/>
  <c r="P104" i="2"/>
  <c r="AM103" i="2"/>
  <c r="AL103" i="2"/>
  <c r="AK103" i="2"/>
  <c r="AI103" i="2"/>
  <c r="AH103" i="2"/>
  <c r="AJ103" i="2" s="1"/>
  <c r="V103" i="2"/>
  <c r="U103" i="2"/>
  <c r="S103" i="2"/>
  <c r="P103" i="2"/>
  <c r="AM102" i="2"/>
  <c r="AL102" i="2"/>
  <c r="AI102" i="2"/>
  <c r="AK102" i="2" s="1"/>
  <c r="AH102" i="2"/>
  <c r="V102" i="2"/>
  <c r="U102" i="2"/>
  <c r="S102" i="2"/>
  <c r="P102" i="2"/>
  <c r="AM101" i="2"/>
  <c r="AL101" i="2"/>
  <c r="AK101" i="2"/>
  <c r="AI101" i="2"/>
  <c r="AH101" i="2"/>
  <c r="AJ101" i="2" s="1"/>
  <c r="V101" i="2"/>
  <c r="U101" i="2"/>
  <c r="S101" i="2"/>
  <c r="P101" i="2"/>
  <c r="AM100" i="2"/>
  <c r="AL100" i="2"/>
  <c r="AI100" i="2"/>
  <c r="AK100" i="2" s="1"/>
  <c r="AH100" i="2"/>
  <c r="V100" i="2"/>
  <c r="U100" i="2"/>
  <c r="S100" i="2"/>
  <c r="P100" i="2"/>
  <c r="AM99" i="2"/>
  <c r="AL99" i="2"/>
  <c r="AK99" i="2"/>
  <c r="AI99" i="2"/>
  <c r="AH99" i="2"/>
  <c r="AJ99" i="2" s="1"/>
  <c r="V99" i="2"/>
  <c r="U99" i="2"/>
  <c r="S99" i="2"/>
  <c r="P99" i="2"/>
  <c r="AM98" i="2"/>
  <c r="AL98" i="2"/>
  <c r="AI98" i="2"/>
  <c r="AK98" i="2" s="1"/>
  <c r="AH98" i="2"/>
  <c r="V98" i="2"/>
  <c r="U98" i="2"/>
  <c r="S98" i="2"/>
  <c r="P98" i="2"/>
  <c r="AM97" i="2"/>
  <c r="AL97" i="2"/>
  <c r="AK97" i="2"/>
  <c r="AI97" i="2"/>
  <c r="AH97" i="2"/>
  <c r="AJ97" i="2" s="1"/>
  <c r="V97" i="2"/>
  <c r="U97" i="2"/>
  <c r="S97" i="2"/>
  <c r="P97" i="2"/>
  <c r="AM96" i="2"/>
  <c r="AL96" i="2"/>
  <c r="AI96" i="2"/>
  <c r="AK96" i="2" s="1"/>
  <c r="AH96" i="2"/>
  <c r="V96" i="2"/>
  <c r="U96" i="2"/>
  <c r="S96" i="2"/>
  <c r="P96" i="2"/>
  <c r="AM95" i="2"/>
  <c r="AL95" i="2"/>
  <c r="AK95" i="2"/>
  <c r="AI95" i="2"/>
  <c r="AH95" i="2"/>
  <c r="AJ95" i="2" s="1"/>
  <c r="V95" i="2"/>
  <c r="U95" i="2"/>
  <c r="S95" i="2"/>
  <c r="P95" i="2"/>
  <c r="AM94" i="2"/>
  <c r="AL94" i="2"/>
  <c r="AI94" i="2"/>
  <c r="AK94" i="2" s="1"/>
  <c r="AH94" i="2"/>
  <c r="V94" i="2"/>
  <c r="U94" i="2"/>
  <c r="S94" i="2"/>
  <c r="P94" i="2"/>
  <c r="AM93" i="2"/>
  <c r="AL93" i="2"/>
  <c r="AK93" i="2"/>
  <c r="AI93" i="2"/>
  <c r="AH93" i="2"/>
  <c r="AJ93" i="2" s="1"/>
  <c r="V93" i="2"/>
  <c r="U93" i="2"/>
  <c r="S93" i="2"/>
  <c r="P93" i="2"/>
  <c r="AM92" i="2"/>
  <c r="AL92" i="2"/>
  <c r="AI92" i="2"/>
  <c r="AK92" i="2" s="1"/>
  <c r="AH92" i="2"/>
  <c r="V92" i="2"/>
  <c r="U92" i="2"/>
  <c r="S92" i="2"/>
  <c r="P92" i="2"/>
  <c r="AM91" i="2"/>
  <c r="AL91" i="2"/>
  <c r="AK91" i="2"/>
  <c r="AI91" i="2"/>
  <c r="AH91" i="2"/>
  <c r="AJ91" i="2" s="1"/>
  <c r="V91" i="2"/>
  <c r="U91" i="2"/>
  <c r="S91" i="2"/>
  <c r="P91" i="2"/>
  <c r="AM90" i="2"/>
  <c r="AL90" i="2"/>
  <c r="AI90" i="2"/>
  <c r="AK90" i="2" s="1"/>
  <c r="AH90" i="2"/>
  <c r="V90" i="2"/>
  <c r="U90" i="2"/>
  <c r="S90" i="2"/>
  <c r="P90" i="2"/>
  <c r="AM89" i="2"/>
  <c r="AL89" i="2"/>
  <c r="AK89" i="2"/>
  <c r="AI89" i="2"/>
  <c r="AH89" i="2"/>
  <c r="AJ89" i="2" s="1"/>
  <c r="V89" i="2"/>
  <c r="U89" i="2"/>
  <c r="S89" i="2"/>
  <c r="P89" i="2"/>
  <c r="AM88" i="2"/>
  <c r="AL88" i="2"/>
  <c r="AI88" i="2"/>
  <c r="AK88" i="2" s="1"/>
  <c r="AH88" i="2"/>
  <c r="V88" i="2"/>
  <c r="U88" i="2"/>
  <c r="S88" i="2"/>
  <c r="P88" i="2"/>
  <c r="AM87" i="2"/>
  <c r="AL87" i="2"/>
  <c r="AK87" i="2"/>
  <c r="AI87" i="2"/>
  <c r="AH87" i="2"/>
  <c r="AJ87" i="2" s="1"/>
  <c r="V87" i="2"/>
  <c r="U87" i="2"/>
  <c r="S87" i="2"/>
  <c r="P87" i="2"/>
  <c r="AM86" i="2"/>
  <c r="AL86" i="2"/>
  <c r="AI86" i="2"/>
  <c r="AK86" i="2" s="1"/>
  <c r="AH86" i="2"/>
  <c r="V86" i="2"/>
  <c r="U86" i="2"/>
  <c r="S86" i="2"/>
  <c r="P86" i="2"/>
  <c r="AM85" i="2"/>
  <c r="AL85" i="2"/>
  <c r="AK85" i="2"/>
  <c r="AI85" i="2"/>
  <c r="AH85" i="2"/>
  <c r="AJ85" i="2" s="1"/>
  <c r="V85" i="2"/>
  <c r="U85" i="2"/>
  <c r="S85" i="2"/>
  <c r="P85" i="2"/>
  <c r="AM84" i="2"/>
  <c r="AL84" i="2"/>
  <c r="AI84" i="2"/>
  <c r="AK84" i="2" s="1"/>
  <c r="AH84" i="2"/>
  <c r="V84" i="2"/>
  <c r="U84" i="2"/>
  <c r="S84" i="2"/>
  <c r="P84" i="2"/>
  <c r="AM83" i="2"/>
  <c r="AL83" i="2"/>
  <c r="AK83" i="2"/>
  <c r="AI83" i="2"/>
  <c r="AH83" i="2"/>
  <c r="AJ83" i="2" s="1"/>
  <c r="V83" i="2"/>
  <c r="U83" i="2"/>
  <c r="S83" i="2"/>
  <c r="P83" i="2"/>
  <c r="AM82" i="2"/>
  <c r="AL82" i="2"/>
  <c r="AI82" i="2"/>
  <c r="AK82" i="2" s="1"/>
  <c r="AH82" i="2"/>
  <c r="V82" i="2"/>
  <c r="U82" i="2"/>
  <c r="S82" i="2"/>
  <c r="P82" i="2"/>
  <c r="AM81" i="2"/>
  <c r="AL81" i="2"/>
  <c r="AK81" i="2"/>
  <c r="AI81" i="2"/>
  <c r="AH81" i="2"/>
  <c r="AJ81" i="2" s="1"/>
  <c r="V81" i="2"/>
  <c r="U81" i="2"/>
  <c r="S81" i="2"/>
  <c r="P81" i="2"/>
  <c r="AM80" i="2"/>
  <c r="AL80" i="2"/>
  <c r="AI80" i="2"/>
  <c r="AK80" i="2" s="1"/>
  <c r="AH80" i="2"/>
  <c r="V80" i="2"/>
  <c r="U80" i="2"/>
  <c r="S80" i="2"/>
  <c r="P80" i="2"/>
  <c r="AM79" i="2"/>
  <c r="AL79" i="2"/>
  <c r="AK79" i="2"/>
  <c r="AI79" i="2"/>
  <c r="AH79" i="2"/>
  <c r="AJ79" i="2" s="1"/>
  <c r="V79" i="2"/>
  <c r="U79" i="2"/>
  <c r="S79" i="2"/>
  <c r="P79" i="2"/>
  <c r="AM78" i="2"/>
  <c r="AL78" i="2"/>
  <c r="AI78" i="2"/>
  <c r="AK78" i="2" s="1"/>
  <c r="AH78" i="2"/>
  <c r="V78" i="2"/>
  <c r="U78" i="2"/>
  <c r="S78" i="2"/>
  <c r="P78" i="2"/>
  <c r="AM77" i="2"/>
  <c r="AL77" i="2"/>
  <c r="AK77" i="2"/>
  <c r="AI77" i="2"/>
  <c r="AH77" i="2"/>
  <c r="AJ77" i="2" s="1"/>
  <c r="V77" i="2"/>
  <c r="U77" i="2"/>
  <c r="S77" i="2"/>
  <c r="P77" i="2"/>
  <c r="AM76" i="2"/>
  <c r="AL76" i="2"/>
  <c r="AI76" i="2"/>
  <c r="AK76" i="2" s="1"/>
  <c r="AH76" i="2"/>
  <c r="V76" i="2"/>
  <c r="U76" i="2"/>
  <c r="S76" i="2"/>
  <c r="P76" i="2"/>
  <c r="AM75" i="2"/>
  <c r="AL75" i="2"/>
  <c r="AK75" i="2"/>
  <c r="AI75" i="2"/>
  <c r="AH75" i="2"/>
  <c r="AJ75" i="2" s="1"/>
  <c r="V75" i="2"/>
  <c r="U75" i="2"/>
  <c r="S75" i="2"/>
  <c r="P75" i="2"/>
  <c r="AM74" i="2"/>
  <c r="AL74" i="2"/>
  <c r="AI74" i="2"/>
  <c r="AK74" i="2" s="1"/>
  <c r="AH74" i="2"/>
  <c r="V74" i="2"/>
  <c r="U74" i="2"/>
  <c r="S74" i="2"/>
  <c r="P74" i="2"/>
  <c r="AM73" i="2"/>
  <c r="AL73" i="2"/>
  <c r="AK73" i="2"/>
  <c r="AI73" i="2"/>
  <c r="AH73" i="2"/>
  <c r="AJ73" i="2" s="1"/>
  <c r="V73" i="2"/>
  <c r="U73" i="2"/>
  <c r="S73" i="2"/>
  <c r="P73" i="2"/>
  <c r="AM72" i="2"/>
  <c r="AL72" i="2"/>
  <c r="AI72" i="2"/>
  <c r="AK72" i="2" s="1"/>
  <c r="AH72" i="2"/>
  <c r="V72" i="2"/>
  <c r="U72" i="2"/>
  <c r="S72" i="2"/>
  <c r="P72" i="2"/>
  <c r="AM71" i="2"/>
  <c r="AL71" i="2"/>
  <c r="AK71" i="2"/>
  <c r="AI71" i="2"/>
  <c r="AH71" i="2"/>
  <c r="AJ71" i="2" s="1"/>
  <c r="V71" i="2"/>
  <c r="U71" i="2"/>
  <c r="S71" i="2"/>
  <c r="P71" i="2"/>
  <c r="AM70" i="2"/>
  <c r="AL70" i="2"/>
  <c r="AI70" i="2"/>
  <c r="AK70" i="2" s="1"/>
  <c r="AH70" i="2"/>
  <c r="V70" i="2"/>
  <c r="U70" i="2"/>
  <c r="S70" i="2"/>
  <c r="P70" i="2"/>
  <c r="AM69" i="2"/>
  <c r="AL69" i="2"/>
  <c r="AK69" i="2"/>
  <c r="AI69" i="2"/>
  <c r="AH69" i="2"/>
  <c r="AJ69" i="2" s="1"/>
  <c r="V69" i="2"/>
  <c r="U69" i="2"/>
  <c r="S69" i="2"/>
  <c r="P69" i="2"/>
  <c r="AM68" i="2"/>
  <c r="AL68" i="2"/>
  <c r="AI68" i="2"/>
  <c r="AK68" i="2" s="1"/>
  <c r="AH68" i="2"/>
  <c r="V68" i="2"/>
  <c r="U68" i="2"/>
  <c r="S68" i="2"/>
  <c r="P68" i="2"/>
  <c r="AM67" i="2"/>
  <c r="AL67" i="2"/>
  <c r="AK67" i="2"/>
  <c r="AI67" i="2"/>
  <c r="AH67" i="2"/>
  <c r="AJ67" i="2" s="1"/>
  <c r="V67" i="2"/>
  <c r="U67" i="2"/>
  <c r="S67" i="2"/>
  <c r="P67" i="2"/>
  <c r="AM66" i="2"/>
  <c r="AL66" i="2"/>
  <c r="AI66" i="2"/>
  <c r="AK66" i="2" s="1"/>
  <c r="AH66" i="2"/>
  <c r="V66" i="2"/>
  <c r="U66" i="2"/>
  <c r="S66" i="2"/>
  <c r="P66" i="2"/>
  <c r="AM65" i="2"/>
  <c r="AL65" i="2"/>
  <c r="AK65" i="2"/>
  <c r="AI65" i="2"/>
  <c r="AH65" i="2"/>
  <c r="AJ65" i="2" s="1"/>
  <c r="V65" i="2"/>
  <c r="U65" i="2"/>
  <c r="S65" i="2"/>
  <c r="P65" i="2"/>
  <c r="AM64" i="2"/>
  <c r="AL64" i="2"/>
  <c r="AI64" i="2"/>
  <c r="AK64" i="2" s="1"/>
  <c r="AH64" i="2"/>
  <c r="V64" i="2"/>
  <c r="U64" i="2"/>
  <c r="S64" i="2"/>
  <c r="P64" i="2"/>
  <c r="AM63" i="2"/>
  <c r="AL63" i="2"/>
  <c r="AK63" i="2"/>
  <c r="AI63" i="2"/>
  <c r="AH63" i="2"/>
  <c r="AJ63" i="2" s="1"/>
  <c r="V63" i="2"/>
  <c r="U63" i="2"/>
  <c r="S63" i="2"/>
  <c r="P63" i="2"/>
  <c r="AM62" i="2"/>
  <c r="AL62" i="2"/>
  <c r="AI62" i="2"/>
  <c r="AK62" i="2" s="1"/>
  <c r="AH62" i="2"/>
  <c r="V62" i="2"/>
  <c r="U62" i="2"/>
  <c r="S62" i="2"/>
  <c r="P62" i="2"/>
  <c r="AM61" i="2"/>
  <c r="AL61" i="2"/>
  <c r="AK61" i="2"/>
  <c r="AI61" i="2"/>
  <c r="AH61" i="2"/>
  <c r="AJ61" i="2" s="1"/>
  <c r="V61" i="2"/>
  <c r="U61" i="2"/>
  <c r="S61" i="2"/>
  <c r="P61" i="2"/>
  <c r="AM60" i="2"/>
  <c r="AL60" i="2"/>
  <c r="AI60" i="2"/>
  <c r="AK60" i="2" s="1"/>
  <c r="AH60" i="2"/>
  <c r="V60" i="2"/>
  <c r="U60" i="2"/>
  <c r="S60" i="2"/>
  <c r="P60" i="2"/>
  <c r="AM59" i="2"/>
  <c r="AL59" i="2"/>
  <c r="AK59" i="2"/>
  <c r="AI59" i="2"/>
  <c r="AH59" i="2"/>
  <c r="AJ59" i="2" s="1"/>
  <c r="V59" i="2"/>
  <c r="U59" i="2"/>
  <c r="S59" i="2"/>
  <c r="P59" i="2"/>
  <c r="AM58" i="2"/>
  <c r="AL58" i="2"/>
  <c r="AI58" i="2"/>
  <c r="AK58" i="2" s="1"/>
  <c r="AH58" i="2"/>
  <c r="V58" i="2"/>
  <c r="U58" i="2"/>
  <c r="S58" i="2"/>
  <c r="P58" i="2"/>
  <c r="AM57" i="2"/>
  <c r="AL57" i="2"/>
  <c r="AK57" i="2"/>
  <c r="AI57" i="2"/>
  <c r="AH57" i="2"/>
  <c r="AJ57" i="2" s="1"/>
  <c r="V57" i="2"/>
  <c r="U57" i="2"/>
  <c r="S57" i="2"/>
  <c r="P57" i="2"/>
  <c r="AM56" i="2"/>
  <c r="AL56" i="2"/>
  <c r="AI56" i="2"/>
  <c r="AK56" i="2" s="1"/>
  <c r="AH56" i="2"/>
  <c r="V56" i="2"/>
  <c r="U56" i="2"/>
  <c r="S56" i="2"/>
  <c r="P56" i="2"/>
  <c r="AM55" i="2"/>
  <c r="AL55" i="2"/>
  <c r="AK55" i="2"/>
  <c r="AI55" i="2"/>
  <c r="AH55" i="2"/>
  <c r="AJ55" i="2" s="1"/>
  <c r="V55" i="2"/>
  <c r="U55" i="2"/>
  <c r="S55" i="2"/>
  <c r="P55" i="2"/>
  <c r="AM54" i="2"/>
  <c r="AL54" i="2"/>
  <c r="AI54" i="2"/>
  <c r="AK54" i="2" s="1"/>
  <c r="AH54" i="2"/>
  <c r="V54" i="2"/>
  <c r="U54" i="2"/>
  <c r="S54" i="2"/>
  <c r="P54" i="2"/>
  <c r="AM53" i="2"/>
  <c r="AL53" i="2"/>
  <c r="AK53" i="2"/>
  <c r="AI53" i="2"/>
  <c r="AH53" i="2"/>
  <c r="AJ53" i="2" s="1"/>
  <c r="V53" i="2"/>
  <c r="U53" i="2"/>
  <c r="S53" i="2"/>
  <c r="P53" i="2"/>
  <c r="AM52" i="2"/>
  <c r="AL52" i="2"/>
  <c r="AI52" i="2"/>
  <c r="AK52" i="2" s="1"/>
  <c r="AH52" i="2"/>
  <c r="V52" i="2"/>
  <c r="U52" i="2"/>
  <c r="S52" i="2"/>
  <c r="P52" i="2"/>
  <c r="AM51" i="2"/>
  <c r="AL51" i="2"/>
  <c r="AK51" i="2"/>
  <c r="AI51" i="2"/>
  <c r="AH51" i="2"/>
  <c r="AJ51" i="2" s="1"/>
  <c r="V51" i="2"/>
  <c r="U51" i="2"/>
  <c r="S51" i="2"/>
  <c r="P51" i="2"/>
  <c r="AM50" i="2"/>
  <c r="AL50" i="2"/>
  <c r="AI50" i="2"/>
  <c r="AK50" i="2" s="1"/>
  <c r="AH50" i="2"/>
  <c r="V50" i="2"/>
  <c r="U50" i="2"/>
  <c r="S50" i="2"/>
  <c r="P50" i="2"/>
  <c r="AM49" i="2"/>
  <c r="AL49" i="2"/>
  <c r="AK49" i="2"/>
  <c r="AI49" i="2"/>
  <c r="AH49" i="2"/>
  <c r="AJ49" i="2" s="1"/>
  <c r="V49" i="2"/>
  <c r="U49" i="2"/>
  <c r="S49" i="2"/>
  <c r="P49" i="2"/>
  <c r="AM48" i="2"/>
  <c r="AL48" i="2"/>
  <c r="AI48" i="2"/>
  <c r="AK48" i="2" s="1"/>
  <c r="AH48" i="2"/>
  <c r="V48" i="2"/>
  <c r="U48" i="2"/>
  <c r="S48" i="2"/>
  <c r="P48" i="2"/>
  <c r="AM47" i="2"/>
  <c r="AL47" i="2"/>
  <c r="AK47" i="2"/>
  <c r="AI47" i="2"/>
  <c r="AH47" i="2"/>
  <c r="AJ47" i="2" s="1"/>
  <c r="V47" i="2"/>
  <c r="U47" i="2"/>
  <c r="S47" i="2"/>
  <c r="P47" i="2"/>
  <c r="AM46" i="2"/>
  <c r="AL46" i="2"/>
  <c r="AI46" i="2"/>
  <c r="AK46" i="2" s="1"/>
  <c r="AH46" i="2"/>
  <c r="AJ46" i="2" s="1"/>
  <c r="V46" i="2"/>
  <c r="U46" i="2"/>
  <c r="S46" i="2"/>
  <c r="P46" i="2"/>
  <c r="AM45" i="2"/>
  <c r="AL45" i="2"/>
  <c r="AK45" i="2"/>
  <c r="AI45" i="2"/>
  <c r="AH45" i="2"/>
  <c r="AJ45" i="2" s="1"/>
  <c r="V45" i="2"/>
  <c r="U45" i="2"/>
  <c r="S45" i="2"/>
  <c r="P45" i="2"/>
  <c r="AM44" i="2"/>
  <c r="AL44" i="2"/>
  <c r="AI44" i="2"/>
  <c r="AK44" i="2" s="1"/>
  <c r="AH44" i="2"/>
  <c r="V44" i="2"/>
  <c r="U44" i="2"/>
  <c r="S44" i="2"/>
  <c r="P44" i="2"/>
  <c r="AM43" i="2"/>
  <c r="AL43" i="2"/>
  <c r="AK43" i="2"/>
  <c r="AI43" i="2"/>
  <c r="AH43" i="2"/>
  <c r="AJ43" i="2" s="1"/>
  <c r="V43" i="2"/>
  <c r="U43" i="2"/>
  <c r="S43" i="2"/>
  <c r="P43" i="2"/>
  <c r="AM42" i="2"/>
  <c r="AL42" i="2"/>
  <c r="AI42" i="2"/>
  <c r="AH42" i="2"/>
  <c r="V42" i="2"/>
  <c r="U42" i="2"/>
  <c r="S42" i="2"/>
  <c r="P42" i="2"/>
  <c r="AM41" i="2"/>
  <c r="AL41" i="2"/>
  <c r="AK41" i="2"/>
  <c r="AI41" i="2"/>
  <c r="AH41" i="2"/>
  <c r="AJ41" i="2" s="1"/>
  <c r="V41" i="2"/>
  <c r="U41" i="2"/>
  <c r="S41" i="2"/>
  <c r="P41" i="2"/>
  <c r="AM40" i="2"/>
  <c r="AL40" i="2"/>
  <c r="AI40" i="2"/>
  <c r="AK40" i="2" s="1"/>
  <c r="AH40" i="2"/>
  <c r="AJ40" i="2" s="1"/>
  <c r="V40" i="2"/>
  <c r="U40" i="2"/>
  <c r="S40" i="2"/>
  <c r="P40" i="2"/>
  <c r="AM39" i="2"/>
  <c r="AL39" i="2"/>
  <c r="AK39" i="2"/>
  <c r="AI39" i="2"/>
  <c r="AH39" i="2"/>
  <c r="AJ39" i="2" s="1"/>
  <c r="V39" i="2"/>
  <c r="U39" i="2"/>
  <c r="S39" i="2"/>
  <c r="P39" i="2"/>
  <c r="AM35" i="2"/>
  <c r="AL35" i="2"/>
  <c r="AI35" i="2"/>
  <c r="AK35" i="2" s="1"/>
  <c r="AH35" i="2"/>
  <c r="AJ35" i="2" s="1"/>
  <c r="V35" i="2"/>
  <c r="U35" i="2"/>
  <c r="S35" i="2"/>
  <c r="P35" i="2"/>
  <c r="AM34" i="2"/>
  <c r="AL34" i="2"/>
  <c r="AK34" i="2"/>
  <c r="AI34" i="2"/>
  <c r="AH34" i="2"/>
  <c r="AJ34" i="2" s="1"/>
  <c r="V34" i="2"/>
  <c r="U34" i="2"/>
  <c r="S34" i="2"/>
  <c r="P34" i="2"/>
  <c r="AM33" i="2"/>
  <c r="AL33" i="2"/>
  <c r="AI33" i="2"/>
  <c r="AK33" i="2" s="1"/>
  <c r="AH33" i="2"/>
  <c r="V33" i="2"/>
  <c r="U33" i="2"/>
  <c r="S33" i="2"/>
  <c r="P33" i="2"/>
  <c r="AM32" i="2"/>
  <c r="AL32" i="2"/>
  <c r="AK32" i="2"/>
  <c r="AI32" i="2"/>
  <c r="AH32" i="2"/>
  <c r="AJ32" i="2" s="1"/>
  <c r="V32" i="2"/>
  <c r="U32" i="2"/>
  <c r="S32" i="2"/>
  <c r="P32" i="2"/>
  <c r="AM31" i="2"/>
  <c r="AL31" i="2"/>
  <c r="AI31" i="2"/>
  <c r="AK31" i="2" s="1"/>
  <c r="AH31" i="2"/>
  <c r="V31" i="2"/>
  <c r="U31" i="2"/>
  <c r="S31" i="2"/>
  <c r="P31" i="2"/>
  <c r="AM30" i="2"/>
  <c r="AL30" i="2"/>
  <c r="AK30" i="2"/>
  <c r="AI30" i="2"/>
  <c r="AH30" i="2"/>
  <c r="AJ30" i="2" s="1"/>
  <c r="V30" i="2"/>
  <c r="U30" i="2"/>
  <c r="S30" i="2"/>
  <c r="P30" i="2"/>
  <c r="AM29" i="2"/>
  <c r="AL29" i="2"/>
  <c r="AI29" i="2"/>
  <c r="AK29" i="2" s="1"/>
  <c r="AH29" i="2"/>
  <c r="AJ29" i="2" s="1"/>
  <c r="V29" i="2"/>
  <c r="U29" i="2"/>
  <c r="S29" i="2"/>
  <c r="P29" i="2"/>
  <c r="AM28" i="2"/>
  <c r="AL28" i="2"/>
  <c r="AK28" i="2"/>
  <c r="AI28" i="2"/>
  <c r="AH28" i="2"/>
  <c r="AJ28" i="2" s="1"/>
  <c r="V28" i="2"/>
  <c r="U28" i="2"/>
  <c r="S28" i="2"/>
  <c r="P28" i="2"/>
  <c r="AM27" i="2"/>
  <c r="AL27" i="2"/>
  <c r="AI27" i="2"/>
  <c r="AK27" i="2" s="1"/>
  <c r="AH27" i="2"/>
  <c r="AJ27" i="2" s="1"/>
  <c r="V27" i="2"/>
  <c r="U27" i="2"/>
  <c r="S27" i="2"/>
  <c r="P27" i="2"/>
  <c r="AM26" i="2"/>
  <c r="AL26" i="2"/>
  <c r="AK26" i="2"/>
  <c r="AI26" i="2"/>
  <c r="AH26" i="2"/>
  <c r="AJ26" i="2" s="1"/>
  <c r="V26" i="2"/>
  <c r="U26" i="2"/>
  <c r="S26" i="2"/>
  <c r="P26" i="2"/>
  <c r="AM25" i="2"/>
  <c r="AL25" i="2"/>
  <c r="AI25" i="2"/>
  <c r="AK25" i="2" s="1"/>
  <c r="AH25" i="2"/>
  <c r="V25" i="2"/>
  <c r="U25" i="2"/>
  <c r="S25" i="2"/>
  <c r="P25" i="2"/>
  <c r="AM24" i="2"/>
  <c r="AL24" i="2"/>
  <c r="AK24" i="2"/>
  <c r="AI24" i="2"/>
  <c r="AH24" i="2"/>
  <c r="AJ24" i="2" s="1"/>
  <c r="V24" i="2"/>
  <c r="U24" i="2"/>
  <c r="S24" i="2"/>
  <c r="P24" i="2"/>
  <c r="AM23" i="2"/>
  <c r="AL23" i="2"/>
  <c r="AI23" i="2"/>
  <c r="AK23" i="2" s="1"/>
  <c r="AH23" i="2"/>
  <c r="V23" i="2"/>
  <c r="U23" i="2"/>
  <c r="S23" i="2"/>
  <c r="P23" i="2"/>
  <c r="AM22" i="2"/>
  <c r="AL22" i="2"/>
  <c r="AK22" i="2"/>
  <c r="AI22" i="2"/>
  <c r="AH22" i="2"/>
  <c r="AJ22" i="2" s="1"/>
  <c r="V22" i="2"/>
  <c r="U22" i="2"/>
  <c r="S22" i="2"/>
  <c r="P22" i="2"/>
  <c r="AM21" i="2"/>
  <c r="AL21" i="2"/>
  <c r="AI21" i="2"/>
  <c r="AK21" i="2" s="1"/>
  <c r="AH21" i="2"/>
  <c r="AJ21" i="2" s="1"/>
  <c r="V21" i="2"/>
  <c r="U21" i="2"/>
  <c r="S21" i="2"/>
  <c r="P21" i="2"/>
  <c r="AM17" i="2"/>
  <c r="AL17" i="2"/>
  <c r="AK17" i="2"/>
  <c r="AI17" i="2"/>
  <c r="AH17" i="2"/>
  <c r="AJ17" i="2" s="1"/>
  <c r="V17" i="2"/>
  <c r="U17" i="2"/>
  <c r="S17" i="2"/>
  <c r="P17" i="2"/>
  <c r="AM16" i="2"/>
  <c r="AL16" i="2"/>
  <c r="AI16" i="2"/>
  <c r="AK16" i="2" s="1"/>
  <c r="AH16" i="2"/>
  <c r="AJ16" i="2" s="1"/>
  <c r="V16" i="2"/>
  <c r="U16" i="2"/>
  <c r="S16" i="2"/>
  <c r="P16" i="2"/>
  <c r="AM15" i="2"/>
  <c r="AL15" i="2"/>
  <c r="AK15" i="2"/>
  <c r="AI15" i="2"/>
  <c r="AH15" i="2"/>
  <c r="AJ15" i="2" s="1"/>
  <c r="V15" i="2"/>
  <c r="U15" i="2"/>
  <c r="S15" i="2"/>
  <c r="P15" i="2"/>
  <c r="AM14" i="2"/>
  <c r="AL14" i="2"/>
  <c r="AI14" i="2"/>
  <c r="AK14" i="2" s="1"/>
  <c r="AH14" i="2"/>
  <c r="V14" i="2"/>
  <c r="U14" i="2"/>
  <c r="S14" i="2"/>
  <c r="P14" i="2"/>
  <c r="AM10" i="2"/>
  <c r="AL10" i="2"/>
  <c r="AK10" i="2"/>
  <c r="AI10" i="2"/>
  <c r="AH10" i="2"/>
  <c r="AJ10" i="2" s="1"/>
  <c r="V10" i="2"/>
  <c r="U10" i="2"/>
  <c r="S10" i="2"/>
  <c r="P10" i="2"/>
  <c r="AM9" i="2"/>
  <c r="AL9" i="2"/>
  <c r="AI9" i="2"/>
  <c r="AK9" i="2" s="1"/>
  <c r="AH9" i="2"/>
  <c r="V9" i="2"/>
  <c r="U9" i="2"/>
  <c r="S9" i="2"/>
  <c r="P9" i="2"/>
  <c r="AM8" i="2"/>
  <c r="AL8" i="2"/>
  <c r="AK8" i="2"/>
  <c r="AI8" i="2"/>
  <c r="AH8" i="2"/>
  <c r="AJ8" i="2" s="1"/>
  <c r="V8" i="2"/>
  <c r="U8" i="2"/>
  <c r="S8" i="2"/>
  <c r="P8" i="2"/>
  <c r="AM7" i="2"/>
  <c r="AL7" i="2"/>
  <c r="AI7" i="2"/>
  <c r="AK7" i="2" s="1"/>
  <c r="AH7" i="2"/>
  <c r="AJ7" i="2" s="1"/>
  <c r="V7" i="2"/>
  <c r="U7" i="2"/>
  <c r="S7" i="2"/>
  <c r="P7" i="2"/>
  <c r="AM6" i="2"/>
  <c r="AL6" i="2"/>
  <c r="AK6" i="2"/>
  <c r="AI6" i="2"/>
  <c r="AH6" i="2"/>
  <c r="AJ6" i="2" s="1"/>
  <c r="V6" i="2"/>
  <c r="U6" i="2"/>
  <c r="S6" i="2"/>
  <c r="P6" i="2"/>
  <c r="AM400" i="1"/>
  <c r="AL400" i="1"/>
  <c r="AI400" i="1"/>
  <c r="AK400" i="1" s="1"/>
  <c r="AH400" i="1"/>
  <c r="AJ400" i="1" s="1"/>
  <c r="V400" i="1"/>
  <c r="U400" i="1"/>
  <c r="S400" i="1"/>
  <c r="P400" i="1"/>
  <c r="AM399" i="1"/>
  <c r="AL399" i="1"/>
  <c r="AI399" i="1"/>
  <c r="AK399" i="1" s="1"/>
  <c r="AH399" i="1"/>
  <c r="V399" i="1"/>
  <c r="U399" i="1"/>
  <c r="S399" i="1"/>
  <c r="P399" i="1"/>
  <c r="AM398" i="1"/>
  <c r="AL398" i="1"/>
  <c r="AK398" i="1"/>
  <c r="AI398" i="1"/>
  <c r="AH398" i="1"/>
  <c r="V398" i="1"/>
  <c r="U398" i="1"/>
  <c r="S398" i="1"/>
  <c r="P398" i="1"/>
  <c r="AM397" i="1"/>
  <c r="AL397" i="1"/>
  <c r="AK397" i="1"/>
  <c r="AI397" i="1"/>
  <c r="AH397" i="1"/>
  <c r="AJ397" i="1" s="1"/>
  <c r="V397" i="1"/>
  <c r="U397" i="1"/>
  <c r="S397" i="1"/>
  <c r="P397" i="1"/>
  <c r="AM396" i="1"/>
  <c r="AL396" i="1"/>
  <c r="AI396" i="1"/>
  <c r="AK396" i="1" s="1"/>
  <c r="AH396" i="1"/>
  <c r="AJ396" i="1" s="1"/>
  <c r="V396" i="1"/>
  <c r="U396" i="1"/>
  <c r="S396" i="1"/>
  <c r="P396" i="1"/>
  <c r="AM395" i="1"/>
  <c r="AL395" i="1"/>
  <c r="AI395" i="1"/>
  <c r="AK395" i="1" s="1"/>
  <c r="AH395" i="1"/>
  <c r="V395" i="1"/>
  <c r="U395" i="1"/>
  <c r="S395" i="1"/>
  <c r="P395" i="1"/>
  <c r="AM394" i="1"/>
  <c r="AL394" i="1"/>
  <c r="AK394" i="1"/>
  <c r="AI394" i="1"/>
  <c r="AH394" i="1"/>
  <c r="V394" i="1"/>
  <c r="U394" i="1"/>
  <c r="S394" i="1"/>
  <c r="P394" i="1"/>
  <c r="AM393" i="1"/>
  <c r="AL393" i="1"/>
  <c r="AK393" i="1"/>
  <c r="AI393" i="1"/>
  <c r="AH393" i="1"/>
  <c r="AJ393" i="1" s="1"/>
  <c r="V393" i="1"/>
  <c r="U393" i="1"/>
  <c r="S393" i="1"/>
  <c r="P393" i="1"/>
  <c r="AM392" i="1"/>
  <c r="AL392" i="1"/>
  <c r="AI392" i="1"/>
  <c r="AK392" i="1" s="1"/>
  <c r="AH392" i="1"/>
  <c r="AJ392" i="1" s="1"/>
  <c r="V392" i="1"/>
  <c r="U392" i="1"/>
  <c r="S392" i="1"/>
  <c r="P392" i="1"/>
  <c r="AM391" i="1"/>
  <c r="AL391" i="1"/>
  <c r="AI391" i="1"/>
  <c r="AK391" i="1" s="1"/>
  <c r="AH391" i="1"/>
  <c r="V391" i="1"/>
  <c r="U391" i="1"/>
  <c r="S391" i="1"/>
  <c r="P391" i="1"/>
  <c r="AM390" i="1"/>
  <c r="AL390" i="1"/>
  <c r="AK390" i="1"/>
  <c r="AI390" i="1"/>
  <c r="AH390" i="1"/>
  <c r="V390" i="1"/>
  <c r="U390" i="1"/>
  <c r="S390" i="1"/>
  <c r="P390" i="1"/>
  <c r="AM389" i="1"/>
  <c r="AL389" i="1"/>
  <c r="AK389" i="1"/>
  <c r="AI389" i="1"/>
  <c r="AH389" i="1"/>
  <c r="AJ389" i="1" s="1"/>
  <c r="V389" i="1"/>
  <c r="U389" i="1"/>
  <c r="S389" i="1"/>
  <c r="P389" i="1"/>
  <c r="AM388" i="1"/>
  <c r="AL388" i="1"/>
  <c r="AI388" i="1"/>
  <c r="AK388" i="1" s="1"/>
  <c r="AH388" i="1"/>
  <c r="AJ388" i="1" s="1"/>
  <c r="V388" i="1"/>
  <c r="U388" i="1"/>
  <c r="S388" i="1"/>
  <c r="P388" i="1"/>
  <c r="AM387" i="1"/>
  <c r="AL387" i="1"/>
  <c r="AI387" i="1"/>
  <c r="AK387" i="1" s="1"/>
  <c r="AH387" i="1"/>
  <c r="V387" i="1"/>
  <c r="U387" i="1"/>
  <c r="S387" i="1"/>
  <c r="P387" i="1"/>
  <c r="AM386" i="1"/>
  <c r="AL386" i="1"/>
  <c r="AK386" i="1"/>
  <c r="AI386" i="1"/>
  <c r="AH386" i="1"/>
  <c r="V386" i="1"/>
  <c r="U386" i="1"/>
  <c r="S386" i="1"/>
  <c r="P386" i="1"/>
  <c r="AM385" i="1"/>
  <c r="AL385" i="1"/>
  <c r="AK385" i="1"/>
  <c r="AI385" i="1"/>
  <c r="AH385" i="1"/>
  <c r="AJ385" i="1" s="1"/>
  <c r="V385" i="1"/>
  <c r="U385" i="1"/>
  <c r="S385" i="1"/>
  <c r="P385" i="1"/>
  <c r="AM384" i="1"/>
  <c r="AL384" i="1"/>
  <c r="AI384" i="1"/>
  <c r="AK384" i="1" s="1"/>
  <c r="AH384" i="1"/>
  <c r="AJ384" i="1" s="1"/>
  <c r="V384" i="1"/>
  <c r="U384" i="1"/>
  <c r="S384" i="1"/>
  <c r="P384" i="1"/>
  <c r="AM383" i="1"/>
  <c r="AL383" i="1"/>
  <c r="AI383" i="1"/>
  <c r="AK383" i="1" s="1"/>
  <c r="AH383" i="1"/>
  <c r="V383" i="1"/>
  <c r="U383" i="1"/>
  <c r="S383" i="1"/>
  <c r="P383" i="1"/>
  <c r="AM382" i="1"/>
  <c r="AL382" i="1"/>
  <c r="AK382" i="1"/>
  <c r="AI382" i="1"/>
  <c r="AH382" i="1"/>
  <c r="V382" i="1"/>
  <c r="U382" i="1"/>
  <c r="S382" i="1"/>
  <c r="P382" i="1"/>
  <c r="AM381" i="1"/>
  <c r="AL381" i="1"/>
  <c r="AK381" i="1"/>
  <c r="AI381" i="1"/>
  <c r="AH381" i="1"/>
  <c r="AJ381" i="1" s="1"/>
  <c r="V381" i="1"/>
  <c r="U381" i="1"/>
  <c r="S381" i="1"/>
  <c r="P381" i="1"/>
  <c r="AM380" i="1"/>
  <c r="AL380" i="1"/>
  <c r="AI380" i="1"/>
  <c r="AK380" i="1" s="1"/>
  <c r="AH380" i="1"/>
  <c r="AJ380" i="1" s="1"/>
  <c r="V380" i="1"/>
  <c r="U380" i="1"/>
  <c r="S380" i="1"/>
  <c r="P380" i="1"/>
  <c r="AM379" i="1"/>
  <c r="AL379" i="1"/>
  <c r="AI379" i="1"/>
  <c r="AK379" i="1" s="1"/>
  <c r="AH379" i="1"/>
  <c r="V379" i="1"/>
  <c r="U379" i="1"/>
  <c r="S379" i="1"/>
  <c r="P379" i="1"/>
  <c r="AL378" i="1"/>
  <c r="AK378" i="1"/>
  <c r="AI378" i="1"/>
  <c r="AH378" i="1"/>
  <c r="V378" i="1"/>
  <c r="U378" i="1"/>
  <c r="S378" i="1"/>
  <c r="P378" i="1"/>
  <c r="AL377" i="1"/>
  <c r="AI377" i="1"/>
  <c r="AH377" i="1"/>
  <c r="AM377" i="1" s="1"/>
  <c r="V377" i="1"/>
  <c r="U377" i="1"/>
  <c r="S377" i="1"/>
  <c r="P377" i="1"/>
  <c r="AM376" i="1"/>
  <c r="AL376" i="1"/>
  <c r="AJ376" i="1"/>
  <c r="AI376" i="1"/>
  <c r="AK376" i="1" s="1"/>
  <c r="AH376" i="1"/>
  <c r="V376" i="1"/>
  <c r="U376" i="1"/>
  <c r="S376" i="1"/>
  <c r="P376" i="1"/>
  <c r="AL375" i="1"/>
  <c r="AI375" i="1"/>
  <c r="AH375" i="1"/>
  <c r="AM375" i="1" s="1"/>
  <c r="V375" i="1"/>
  <c r="U375" i="1"/>
  <c r="S375" i="1"/>
  <c r="P375" i="1"/>
  <c r="AM374" i="1"/>
  <c r="AL374" i="1"/>
  <c r="AJ374" i="1"/>
  <c r="AI374" i="1"/>
  <c r="AK374" i="1" s="1"/>
  <c r="AH374" i="1"/>
  <c r="V374" i="1"/>
  <c r="U374" i="1"/>
  <c r="S374" i="1"/>
  <c r="P374" i="1"/>
  <c r="AL373" i="1"/>
  <c r="AI373" i="1"/>
  <c r="AH373" i="1"/>
  <c r="AM373" i="1" s="1"/>
  <c r="V373" i="1"/>
  <c r="U373" i="1"/>
  <c r="S373" i="1"/>
  <c r="P373" i="1"/>
  <c r="AM372" i="1"/>
  <c r="AL372" i="1"/>
  <c r="AJ372" i="1"/>
  <c r="AI372" i="1"/>
  <c r="AK372" i="1" s="1"/>
  <c r="AH372" i="1"/>
  <c r="V372" i="1"/>
  <c r="U372" i="1"/>
  <c r="S372" i="1"/>
  <c r="P372" i="1"/>
  <c r="AL371" i="1"/>
  <c r="AI371" i="1"/>
  <c r="AH371" i="1"/>
  <c r="AM371" i="1" s="1"/>
  <c r="V371" i="1"/>
  <c r="U371" i="1"/>
  <c r="S371" i="1"/>
  <c r="P371" i="1"/>
  <c r="AM370" i="1"/>
  <c r="AL370" i="1"/>
  <c r="AJ370" i="1"/>
  <c r="AI370" i="1"/>
  <c r="AK370" i="1" s="1"/>
  <c r="AH370" i="1"/>
  <c r="V370" i="1"/>
  <c r="U370" i="1"/>
  <c r="S370" i="1"/>
  <c r="P370" i="1"/>
  <c r="AL369" i="1"/>
  <c r="AI369" i="1"/>
  <c r="AH369" i="1"/>
  <c r="AM369" i="1" s="1"/>
  <c r="V369" i="1"/>
  <c r="U369" i="1"/>
  <c r="S369" i="1"/>
  <c r="P369" i="1"/>
  <c r="AM368" i="1"/>
  <c r="AL368" i="1"/>
  <c r="AJ368" i="1"/>
  <c r="AI368" i="1"/>
  <c r="AK368" i="1" s="1"/>
  <c r="AH368" i="1"/>
  <c r="V368" i="1"/>
  <c r="U368" i="1"/>
  <c r="S368" i="1"/>
  <c r="P368" i="1"/>
  <c r="AL367" i="1"/>
  <c r="AI367" i="1"/>
  <c r="AH367" i="1"/>
  <c r="AM367" i="1" s="1"/>
  <c r="V367" i="1"/>
  <c r="U367" i="1"/>
  <c r="S367" i="1"/>
  <c r="P367" i="1"/>
  <c r="AM366" i="1"/>
  <c r="AL366" i="1"/>
  <c r="AJ366" i="1"/>
  <c r="AI366" i="1"/>
  <c r="AK366" i="1" s="1"/>
  <c r="AH366" i="1"/>
  <c r="V366" i="1"/>
  <c r="U366" i="1"/>
  <c r="S366" i="1"/>
  <c r="P366" i="1"/>
  <c r="AL365" i="1"/>
  <c r="AI365" i="1"/>
  <c r="AH365" i="1"/>
  <c r="AM365" i="1" s="1"/>
  <c r="V365" i="1"/>
  <c r="U365" i="1"/>
  <c r="S365" i="1"/>
  <c r="P365" i="1"/>
  <c r="AM364" i="1"/>
  <c r="AL364" i="1"/>
  <c r="AJ364" i="1"/>
  <c r="AI364" i="1"/>
  <c r="AK364" i="1" s="1"/>
  <c r="AH364" i="1"/>
  <c r="V364" i="1"/>
  <c r="U364" i="1"/>
  <c r="S364" i="1"/>
  <c r="P364" i="1"/>
  <c r="AL363" i="1"/>
  <c r="AI363" i="1"/>
  <c r="AH363" i="1"/>
  <c r="AM363" i="1" s="1"/>
  <c r="V363" i="1"/>
  <c r="U363" i="1"/>
  <c r="S363" i="1"/>
  <c r="P363" i="1"/>
  <c r="AM362" i="1"/>
  <c r="AL362" i="1"/>
  <c r="AJ362" i="1"/>
  <c r="AI362" i="1"/>
  <c r="AK362" i="1" s="1"/>
  <c r="AH362" i="1"/>
  <c r="V362" i="1"/>
  <c r="U362" i="1"/>
  <c r="S362" i="1"/>
  <c r="P362" i="1"/>
  <c r="AL361" i="1"/>
  <c r="AI361" i="1"/>
  <c r="AH361" i="1"/>
  <c r="AM361" i="1" s="1"/>
  <c r="V361" i="1"/>
  <c r="U361" i="1"/>
  <c r="S361" i="1"/>
  <c r="P361" i="1"/>
  <c r="AM360" i="1"/>
  <c r="AL360" i="1"/>
  <c r="AJ360" i="1"/>
  <c r="AI360" i="1"/>
  <c r="AK360" i="1" s="1"/>
  <c r="AH360" i="1"/>
  <c r="V360" i="1"/>
  <c r="U360" i="1"/>
  <c r="S360" i="1"/>
  <c r="P360" i="1"/>
  <c r="AL359" i="1"/>
  <c r="AI359" i="1"/>
  <c r="AH359" i="1"/>
  <c r="AM359" i="1" s="1"/>
  <c r="V359" i="1"/>
  <c r="U359" i="1"/>
  <c r="S359" i="1"/>
  <c r="P359" i="1"/>
  <c r="AM358" i="1"/>
  <c r="AL358" i="1"/>
  <c r="AJ358" i="1"/>
  <c r="AI358" i="1"/>
  <c r="AK358" i="1" s="1"/>
  <c r="AH358" i="1"/>
  <c r="V358" i="1"/>
  <c r="U358" i="1"/>
  <c r="S358" i="1"/>
  <c r="P358" i="1"/>
  <c r="AL357" i="1"/>
  <c r="AI357" i="1"/>
  <c r="AH357" i="1"/>
  <c r="AM357" i="1" s="1"/>
  <c r="V357" i="1"/>
  <c r="U357" i="1"/>
  <c r="S357" i="1"/>
  <c r="P357" i="1"/>
  <c r="AM356" i="1"/>
  <c r="AL356" i="1"/>
  <c r="AJ356" i="1"/>
  <c r="AI356" i="1"/>
  <c r="AK356" i="1" s="1"/>
  <c r="AH356" i="1"/>
  <c r="V356" i="1"/>
  <c r="U356" i="1"/>
  <c r="S356" i="1"/>
  <c r="P356" i="1"/>
  <c r="AL355" i="1"/>
  <c r="AI355" i="1"/>
  <c r="AH355" i="1"/>
  <c r="AM355" i="1" s="1"/>
  <c r="V355" i="1"/>
  <c r="U355" i="1"/>
  <c r="S355" i="1"/>
  <c r="P355" i="1"/>
  <c r="AM354" i="1"/>
  <c r="AL354" i="1"/>
  <c r="AJ354" i="1"/>
  <c r="AI354" i="1"/>
  <c r="AK354" i="1" s="1"/>
  <c r="AH354" i="1"/>
  <c r="V354" i="1"/>
  <c r="U354" i="1"/>
  <c r="S354" i="1"/>
  <c r="P354" i="1"/>
  <c r="AL353" i="1"/>
  <c r="AI353" i="1"/>
  <c r="AH353" i="1"/>
  <c r="AM353" i="1" s="1"/>
  <c r="V353" i="1"/>
  <c r="U353" i="1"/>
  <c r="S353" i="1"/>
  <c r="P353" i="1"/>
  <c r="AM352" i="1"/>
  <c r="AL352" i="1"/>
  <c r="AJ352" i="1"/>
  <c r="AI352" i="1"/>
  <c r="AK352" i="1" s="1"/>
  <c r="AH352" i="1"/>
  <c r="V352" i="1"/>
  <c r="U352" i="1"/>
  <c r="S352" i="1"/>
  <c r="P352" i="1"/>
  <c r="AL351" i="1"/>
  <c r="AI351" i="1"/>
  <c r="AH351" i="1"/>
  <c r="AM351" i="1" s="1"/>
  <c r="V351" i="1"/>
  <c r="U351" i="1"/>
  <c r="S351" i="1"/>
  <c r="P351" i="1"/>
  <c r="AM350" i="1"/>
  <c r="AL350" i="1"/>
  <c r="AJ350" i="1"/>
  <c r="AI350" i="1"/>
  <c r="AK350" i="1" s="1"/>
  <c r="AH350" i="1"/>
  <c r="V350" i="1"/>
  <c r="U350" i="1"/>
  <c r="S350" i="1"/>
  <c r="P350" i="1"/>
  <c r="AL349" i="1"/>
  <c r="AI349" i="1"/>
  <c r="AH349" i="1"/>
  <c r="AM349" i="1" s="1"/>
  <c r="V349" i="1"/>
  <c r="U349" i="1"/>
  <c r="S349" i="1"/>
  <c r="P349" i="1"/>
  <c r="AM348" i="1"/>
  <c r="AL348" i="1"/>
  <c r="AJ348" i="1"/>
  <c r="AI348" i="1"/>
  <c r="AK348" i="1" s="1"/>
  <c r="AH348" i="1"/>
  <c r="V348" i="1"/>
  <c r="U348" i="1"/>
  <c r="S348" i="1"/>
  <c r="P348" i="1"/>
  <c r="AL347" i="1"/>
  <c r="AI347" i="1"/>
  <c r="AH347" i="1"/>
  <c r="AM347" i="1" s="1"/>
  <c r="V347" i="1"/>
  <c r="U347" i="1"/>
  <c r="S347" i="1"/>
  <c r="P347" i="1"/>
  <c r="AM346" i="1"/>
  <c r="AL346" i="1"/>
  <c r="AJ346" i="1"/>
  <c r="AI346" i="1"/>
  <c r="AK346" i="1" s="1"/>
  <c r="AH346" i="1"/>
  <c r="V346" i="1"/>
  <c r="U346" i="1"/>
  <c r="S346" i="1"/>
  <c r="P346" i="1"/>
  <c r="AL345" i="1"/>
  <c r="AI345" i="1"/>
  <c r="AH345" i="1"/>
  <c r="AM345" i="1" s="1"/>
  <c r="V345" i="1"/>
  <c r="U345" i="1"/>
  <c r="S345" i="1"/>
  <c r="P345" i="1"/>
  <c r="AM344" i="1"/>
  <c r="AL344" i="1"/>
  <c r="AJ344" i="1"/>
  <c r="AI344" i="1"/>
  <c r="AK344" i="1" s="1"/>
  <c r="AH344" i="1"/>
  <c r="V344" i="1"/>
  <c r="U344" i="1"/>
  <c r="S344" i="1"/>
  <c r="P344" i="1"/>
  <c r="AL340" i="1"/>
  <c r="AI340" i="1"/>
  <c r="AH340" i="1"/>
  <c r="AM340" i="1" s="1"/>
  <c r="V340" i="1"/>
  <c r="U340" i="1"/>
  <c r="S340" i="1"/>
  <c r="P340" i="1"/>
  <c r="AM336" i="1"/>
  <c r="AL336" i="1"/>
  <c r="AJ336" i="1"/>
  <c r="AI336" i="1"/>
  <c r="AK336" i="1" s="1"/>
  <c r="AH336" i="1"/>
  <c r="V336" i="1"/>
  <c r="U336" i="1"/>
  <c r="S336" i="1"/>
  <c r="P336" i="1"/>
  <c r="AL332" i="1"/>
  <c r="AI332" i="1"/>
  <c r="AH332" i="1"/>
  <c r="AM332" i="1" s="1"/>
  <c r="V332" i="1"/>
  <c r="U332" i="1"/>
  <c r="S332" i="1"/>
  <c r="P332" i="1"/>
  <c r="AM331" i="1"/>
  <c r="AL331" i="1"/>
  <c r="AJ331" i="1"/>
  <c r="AI331" i="1"/>
  <c r="AK331" i="1" s="1"/>
  <c r="AH331" i="1"/>
  <c r="V331" i="1"/>
  <c r="U331" i="1"/>
  <c r="S331" i="1"/>
  <c r="P331" i="1"/>
  <c r="AL330" i="1"/>
  <c r="AI330" i="1"/>
  <c r="AH330" i="1"/>
  <c r="AM330" i="1" s="1"/>
  <c r="V330" i="1"/>
  <c r="U330" i="1"/>
  <c r="S330" i="1"/>
  <c r="P330" i="1"/>
  <c r="AM329" i="1"/>
  <c r="AL329" i="1"/>
  <c r="AJ329" i="1"/>
  <c r="AI329" i="1"/>
  <c r="AK329" i="1" s="1"/>
  <c r="AH329" i="1"/>
  <c r="V329" i="1"/>
  <c r="U329" i="1"/>
  <c r="S329" i="1"/>
  <c r="P329" i="1"/>
  <c r="AL328" i="1"/>
  <c r="AI328" i="1"/>
  <c r="AH328" i="1"/>
  <c r="AM328" i="1" s="1"/>
  <c r="V328" i="1"/>
  <c r="U328" i="1"/>
  <c r="S328" i="1"/>
  <c r="P328" i="1"/>
  <c r="AM327" i="1"/>
  <c r="AL327" i="1"/>
  <c r="AJ327" i="1"/>
  <c r="AI327" i="1"/>
  <c r="AK327" i="1" s="1"/>
  <c r="AH327" i="1"/>
  <c r="V327" i="1"/>
  <c r="U327" i="1"/>
  <c r="S327" i="1"/>
  <c r="P327" i="1"/>
  <c r="AL326" i="1"/>
  <c r="AI326" i="1"/>
  <c r="AH326" i="1"/>
  <c r="AM326" i="1" s="1"/>
  <c r="V326" i="1"/>
  <c r="U326" i="1"/>
  <c r="S326" i="1"/>
  <c r="P326" i="1"/>
  <c r="AM325" i="1"/>
  <c r="AL325" i="1"/>
  <c r="AJ325" i="1"/>
  <c r="AI325" i="1"/>
  <c r="AK325" i="1" s="1"/>
  <c r="AH325" i="1"/>
  <c r="V325" i="1"/>
  <c r="U325" i="1"/>
  <c r="S325" i="1"/>
  <c r="P325" i="1"/>
  <c r="AL321" i="1"/>
  <c r="AI321" i="1"/>
  <c r="AH321" i="1"/>
  <c r="AM321" i="1" s="1"/>
  <c r="V321" i="1"/>
  <c r="U321" i="1"/>
  <c r="S321" i="1"/>
  <c r="P321" i="1"/>
  <c r="AM320" i="1"/>
  <c r="AL320" i="1"/>
  <c r="AJ320" i="1"/>
  <c r="AI320" i="1"/>
  <c r="AK320" i="1" s="1"/>
  <c r="AH320" i="1"/>
  <c r="V320" i="1"/>
  <c r="U320" i="1"/>
  <c r="S320" i="1"/>
  <c r="P320" i="1"/>
  <c r="AL319" i="1"/>
  <c r="AI319" i="1"/>
  <c r="AH319" i="1"/>
  <c r="AM319" i="1" s="1"/>
  <c r="V319" i="1"/>
  <c r="U319" i="1"/>
  <c r="S319" i="1"/>
  <c r="P319" i="1"/>
  <c r="AM318" i="1"/>
  <c r="AL318" i="1"/>
  <c r="AJ318" i="1"/>
  <c r="AI318" i="1"/>
  <c r="AK318" i="1" s="1"/>
  <c r="AH318" i="1"/>
  <c r="V318" i="1"/>
  <c r="U318" i="1"/>
  <c r="S318" i="1"/>
  <c r="P318" i="1"/>
  <c r="AL317" i="1"/>
  <c r="AI317" i="1"/>
  <c r="AH317" i="1"/>
  <c r="AM317" i="1" s="1"/>
  <c r="V317" i="1"/>
  <c r="U317" i="1"/>
  <c r="S317" i="1"/>
  <c r="P317" i="1"/>
  <c r="AM316" i="1"/>
  <c r="AL316" i="1"/>
  <c r="AJ316" i="1"/>
  <c r="AI316" i="1"/>
  <c r="AK316" i="1" s="1"/>
  <c r="AH316" i="1"/>
  <c r="V316" i="1"/>
  <c r="U316" i="1"/>
  <c r="S316" i="1"/>
  <c r="P316" i="1"/>
  <c r="AL315" i="1"/>
  <c r="AI315" i="1"/>
  <c r="AH315" i="1"/>
  <c r="AM315" i="1" s="1"/>
  <c r="V315" i="1"/>
  <c r="U315" i="1"/>
  <c r="S315" i="1"/>
  <c r="P315" i="1"/>
  <c r="AM311" i="1"/>
  <c r="AL311" i="1"/>
  <c r="AJ311" i="1"/>
  <c r="AI311" i="1"/>
  <c r="AK311" i="1" s="1"/>
  <c r="AH311" i="1"/>
  <c r="V311" i="1"/>
  <c r="U311" i="1"/>
  <c r="S311" i="1"/>
  <c r="P311" i="1"/>
  <c r="AL310" i="1"/>
  <c r="AI310" i="1"/>
  <c r="AH310" i="1"/>
  <c r="AM310" i="1" s="1"/>
  <c r="V310" i="1"/>
  <c r="U310" i="1"/>
  <c r="S310" i="1"/>
  <c r="P310" i="1"/>
  <c r="AM309" i="1"/>
  <c r="AL309" i="1"/>
  <c r="AI309" i="1"/>
  <c r="AK309" i="1" s="1"/>
  <c r="AH309" i="1"/>
  <c r="V309" i="1"/>
  <c r="U309" i="1"/>
  <c r="S309" i="1"/>
  <c r="P309" i="1"/>
  <c r="AL308" i="1"/>
  <c r="AI308" i="1"/>
  <c r="AH308" i="1"/>
  <c r="AM308" i="1" s="1"/>
  <c r="V308" i="1"/>
  <c r="U308" i="1"/>
  <c r="S308" i="1"/>
  <c r="P308" i="1"/>
  <c r="AM307" i="1"/>
  <c r="AL307" i="1"/>
  <c r="AI307" i="1"/>
  <c r="AK307" i="1" s="1"/>
  <c r="AH307" i="1"/>
  <c r="V307" i="1"/>
  <c r="U307" i="1"/>
  <c r="S307" i="1"/>
  <c r="P307" i="1"/>
  <c r="AL306" i="1"/>
  <c r="AI306" i="1"/>
  <c r="AH306" i="1"/>
  <c r="AM306" i="1" s="1"/>
  <c r="V306" i="1"/>
  <c r="U306" i="1"/>
  <c r="S306" i="1"/>
  <c r="P306" i="1"/>
  <c r="AM305" i="1"/>
  <c r="AL305" i="1"/>
  <c r="AI305" i="1"/>
  <c r="AK305" i="1" s="1"/>
  <c r="AH305" i="1"/>
  <c r="V305" i="1"/>
  <c r="U305" i="1"/>
  <c r="S305" i="1"/>
  <c r="P305" i="1"/>
  <c r="AL304" i="1"/>
  <c r="AI304" i="1"/>
  <c r="AH304" i="1"/>
  <c r="AM304" i="1" s="1"/>
  <c r="V304" i="1"/>
  <c r="U304" i="1"/>
  <c r="S304" i="1"/>
  <c r="P304" i="1"/>
  <c r="AM303" i="1"/>
  <c r="AL303" i="1"/>
  <c r="AI303" i="1"/>
  <c r="AK303" i="1" s="1"/>
  <c r="AH303" i="1"/>
  <c r="V303" i="1"/>
  <c r="U303" i="1"/>
  <c r="S303" i="1"/>
  <c r="P303" i="1"/>
  <c r="AL302" i="1"/>
  <c r="AK302" i="1"/>
  <c r="AI302" i="1"/>
  <c r="AH302" i="1"/>
  <c r="AM302" i="1" s="1"/>
  <c r="V302" i="1"/>
  <c r="U302" i="1"/>
  <c r="S302" i="1"/>
  <c r="P302" i="1"/>
  <c r="AM301" i="1"/>
  <c r="AL301" i="1"/>
  <c r="AI301" i="1"/>
  <c r="AK301" i="1" s="1"/>
  <c r="AH301" i="1"/>
  <c r="V301" i="1"/>
  <c r="U301" i="1"/>
  <c r="S301" i="1"/>
  <c r="P301" i="1"/>
  <c r="AL300" i="1"/>
  <c r="AK300" i="1"/>
  <c r="AI300" i="1"/>
  <c r="AH300" i="1"/>
  <c r="AM300" i="1" s="1"/>
  <c r="V300" i="1"/>
  <c r="U300" i="1"/>
  <c r="S300" i="1"/>
  <c r="P300" i="1"/>
  <c r="AM299" i="1"/>
  <c r="AL299" i="1"/>
  <c r="AI299" i="1"/>
  <c r="AK299" i="1" s="1"/>
  <c r="AH299" i="1"/>
  <c r="V299" i="1"/>
  <c r="U299" i="1"/>
  <c r="S299" i="1"/>
  <c r="P299" i="1"/>
  <c r="AL298" i="1"/>
  <c r="AK298" i="1"/>
  <c r="AI298" i="1"/>
  <c r="AH298" i="1"/>
  <c r="AM298" i="1" s="1"/>
  <c r="V298" i="1"/>
  <c r="U298" i="1"/>
  <c r="S298" i="1"/>
  <c r="P298" i="1"/>
  <c r="AM297" i="1"/>
  <c r="AL297" i="1"/>
  <c r="AI297" i="1"/>
  <c r="AK297" i="1" s="1"/>
  <c r="AH297" i="1"/>
  <c r="V297" i="1"/>
  <c r="U297" i="1"/>
  <c r="S297" i="1"/>
  <c r="P297" i="1"/>
  <c r="AL296" i="1"/>
  <c r="AK296" i="1"/>
  <c r="AI296" i="1"/>
  <c r="AH296" i="1"/>
  <c r="AM296" i="1" s="1"/>
  <c r="V296" i="1"/>
  <c r="U296" i="1"/>
  <c r="S296" i="1"/>
  <c r="P296" i="1"/>
  <c r="AM295" i="1"/>
  <c r="AL295" i="1"/>
  <c r="AI295" i="1"/>
  <c r="AK295" i="1" s="1"/>
  <c r="AH295" i="1"/>
  <c r="V295" i="1"/>
  <c r="U295" i="1"/>
  <c r="S295" i="1"/>
  <c r="P295" i="1"/>
  <c r="AL294" i="1"/>
  <c r="AK294" i="1"/>
  <c r="AI294" i="1"/>
  <c r="AH294" i="1"/>
  <c r="AM294" i="1" s="1"/>
  <c r="V294" i="1"/>
  <c r="U294" i="1"/>
  <c r="S294" i="1"/>
  <c r="P294" i="1"/>
  <c r="AM293" i="1"/>
  <c r="AL293" i="1"/>
  <c r="AI293" i="1"/>
  <c r="AK293" i="1" s="1"/>
  <c r="AH293" i="1"/>
  <c r="V293" i="1"/>
  <c r="U293" i="1"/>
  <c r="S293" i="1"/>
  <c r="P293" i="1"/>
  <c r="AM292" i="1"/>
  <c r="AL292" i="1"/>
  <c r="AK292" i="1"/>
  <c r="AI292" i="1"/>
  <c r="AH292" i="1"/>
  <c r="AJ292" i="1" s="1"/>
  <c r="V292" i="1"/>
  <c r="U292" i="1"/>
  <c r="S292" i="1"/>
  <c r="P292" i="1"/>
  <c r="AM291" i="1"/>
  <c r="AL291" i="1"/>
  <c r="AI291" i="1"/>
  <c r="AK291" i="1" s="1"/>
  <c r="AH291" i="1"/>
  <c r="V291" i="1"/>
  <c r="U291" i="1"/>
  <c r="S291" i="1"/>
  <c r="P291" i="1"/>
  <c r="AM290" i="1"/>
  <c r="AL290" i="1"/>
  <c r="AK290" i="1"/>
  <c r="AI290" i="1"/>
  <c r="AH290" i="1"/>
  <c r="AJ290" i="1" s="1"/>
  <c r="V290" i="1"/>
  <c r="U290" i="1"/>
  <c r="S290" i="1"/>
  <c r="P290" i="1"/>
  <c r="AM289" i="1"/>
  <c r="AL289" i="1"/>
  <c r="AI289" i="1"/>
  <c r="AK289" i="1" s="1"/>
  <c r="AH289" i="1"/>
  <c r="V289" i="1"/>
  <c r="U289" i="1"/>
  <c r="S289" i="1"/>
  <c r="P289" i="1"/>
  <c r="AM288" i="1"/>
  <c r="AL288" i="1"/>
  <c r="AK288" i="1"/>
  <c r="AI288" i="1"/>
  <c r="AH288" i="1"/>
  <c r="AJ288" i="1" s="1"/>
  <c r="V288" i="1"/>
  <c r="U288" i="1"/>
  <c r="S288" i="1"/>
  <c r="P288" i="1"/>
  <c r="AM287" i="1"/>
  <c r="AL287" i="1"/>
  <c r="AI287" i="1"/>
  <c r="AK287" i="1" s="1"/>
  <c r="AH287" i="1"/>
  <c r="V287" i="1"/>
  <c r="U287" i="1"/>
  <c r="S287" i="1"/>
  <c r="P287" i="1"/>
  <c r="AM286" i="1"/>
  <c r="AL286" i="1"/>
  <c r="AK286" i="1"/>
  <c r="AI286" i="1"/>
  <c r="AH286" i="1"/>
  <c r="AJ286" i="1" s="1"/>
  <c r="V286" i="1"/>
  <c r="U286" i="1"/>
  <c r="S286" i="1"/>
  <c r="P286" i="1"/>
  <c r="AM285" i="1"/>
  <c r="AL285" i="1"/>
  <c r="AI285" i="1"/>
  <c r="AK285" i="1" s="1"/>
  <c r="AH285" i="1"/>
  <c r="V285" i="1"/>
  <c r="U285" i="1"/>
  <c r="S285" i="1"/>
  <c r="P285" i="1"/>
  <c r="AM284" i="1"/>
  <c r="AL284" i="1"/>
  <c r="AK284" i="1"/>
  <c r="AI284" i="1"/>
  <c r="AH284" i="1"/>
  <c r="AJ284" i="1" s="1"/>
  <c r="V284" i="1"/>
  <c r="U284" i="1"/>
  <c r="S284" i="1"/>
  <c r="P284" i="1"/>
  <c r="AM280" i="1"/>
  <c r="AL280" i="1"/>
  <c r="AI280" i="1"/>
  <c r="AK280" i="1" s="1"/>
  <c r="AH280" i="1"/>
  <c r="V280" i="1"/>
  <c r="U280" i="1"/>
  <c r="S280" i="1"/>
  <c r="P280" i="1"/>
  <c r="AM279" i="1"/>
  <c r="AL279" i="1"/>
  <c r="AK279" i="1"/>
  <c r="AI279" i="1"/>
  <c r="AH279" i="1"/>
  <c r="AJ279" i="1" s="1"/>
  <c r="V279" i="1"/>
  <c r="U279" i="1"/>
  <c r="S279" i="1"/>
  <c r="P279" i="1"/>
  <c r="AM278" i="1"/>
  <c r="AL278" i="1"/>
  <c r="AI278" i="1"/>
  <c r="AK278" i="1" s="1"/>
  <c r="AH278" i="1"/>
  <c r="V278" i="1"/>
  <c r="U278" i="1"/>
  <c r="S278" i="1"/>
  <c r="P278" i="1"/>
  <c r="AM277" i="1"/>
  <c r="AL277" i="1"/>
  <c r="AK277" i="1"/>
  <c r="AI277" i="1"/>
  <c r="AH277" i="1"/>
  <c r="AJ277" i="1" s="1"/>
  <c r="V277" i="1"/>
  <c r="U277" i="1"/>
  <c r="S277" i="1"/>
  <c r="P277" i="1"/>
  <c r="AM273" i="1"/>
  <c r="AL273" i="1"/>
  <c r="AI273" i="1"/>
  <c r="AK273" i="1" s="1"/>
  <c r="AH273" i="1"/>
  <c r="V273" i="1"/>
  <c r="U273" i="1"/>
  <c r="S273" i="1"/>
  <c r="P273" i="1"/>
  <c r="AM272" i="1"/>
  <c r="AL272" i="1"/>
  <c r="AK272" i="1"/>
  <c r="AI272" i="1"/>
  <c r="AH272" i="1"/>
  <c r="AJ272" i="1" s="1"/>
  <c r="V272" i="1"/>
  <c r="U272" i="1"/>
  <c r="S272" i="1"/>
  <c r="P272" i="1"/>
  <c r="AM271" i="1"/>
  <c r="AL271" i="1"/>
  <c r="AI271" i="1"/>
  <c r="AK271" i="1" s="1"/>
  <c r="AH271" i="1"/>
  <c r="V271" i="1"/>
  <c r="U271" i="1"/>
  <c r="S271" i="1"/>
  <c r="P271" i="1"/>
  <c r="AM270" i="1"/>
  <c r="AL270" i="1"/>
  <c r="AK270" i="1"/>
  <c r="AI270" i="1"/>
  <c r="AH270" i="1"/>
  <c r="AJ270" i="1" s="1"/>
  <c r="V270" i="1"/>
  <c r="U270" i="1"/>
  <c r="S270" i="1"/>
  <c r="P270" i="1"/>
  <c r="AM269" i="1"/>
  <c r="AL269" i="1"/>
  <c r="AI269" i="1"/>
  <c r="AK269" i="1" s="1"/>
  <c r="AH269" i="1"/>
  <c r="V269" i="1"/>
  <c r="U269" i="1"/>
  <c r="S269" i="1"/>
  <c r="P269" i="1"/>
  <c r="AM268" i="1"/>
  <c r="AL268" i="1"/>
  <c r="AK268" i="1"/>
  <c r="AI268" i="1"/>
  <c r="AH268" i="1"/>
  <c r="AJ268" i="1" s="1"/>
  <c r="V268" i="1"/>
  <c r="U268" i="1"/>
  <c r="S268" i="1"/>
  <c r="P268" i="1"/>
  <c r="AM267" i="1"/>
  <c r="AL267" i="1"/>
  <c r="AK267" i="1"/>
  <c r="AI267" i="1"/>
  <c r="AJ267" i="1" s="1"/>
  <c r="AH267" i="1"/>
  <c r="V267" i="1"/>
  <c r="U267" i="1"/>
  <c r="S267" i="1"/>
  <c r="P267" i="1"/>
  <c r="AM266" i="1"/>
  <c r="AL266" i="1"/>
  <c r="AK266" i="1"/>
  <c r="AI266" i="1"/>
  <c r="AH266" i="1"/>
  <c r="AJ266" i="1" s="1"/>
  <c r="V266" i="1"/>
  <c r="U266" i="1"/>
  <c r="S266" i="1"/>
  <c r="P266" i="1"/>
  <c r="AM265" i="1"/>
  <c r="AL265" i="1"/>
  <c r="AI265" i="1"/>
  <c r="AK265" i="1" s="1"/>
  <c r="AH265" i="1"/>
  <c r="V265" i="1"/>
  <c r="U265" i="1"/>
  <c r="S265" i="1"/>
  <c r="P265" i="1"/>
  <c r="AM264" i="1"/>
  <c r="AL264" i="1"/>
  <c r="AK264" i="1"/>
  <c r="AI264" i="1"/>
  <c r="AH264" i="1"/>
  <c r="AJ264" i="1" s="1"/>
  <c r="V264" i="1"/>
  <c r="U264" i="1"/>
  <c r="S264" i="1"/>
  <c r="P264" i="1"/>
  <c r="AM263" i="1"/>
  <c r="AL263" i="1"/>
  <c r="AI263" i="1"/>
  <c r="AK263" i="1" s="1"/>
  <c r="AH263" i="1"/>
  <c r="V263" i="1"/>
  <c r="U263" i="1"/>
  <c r="S263" i="1"/>
  <c r="P263" i="1"/>
  <c r="AM262" i="1"/>
  <c r="AL262" i="1"/>
  <c r="AK262" i="1"/>
  <c r="AI262" i="1"/>
  <c r="AH262" i="1"/>
  <c r="AJ262" i="1" s="1"/>
  <c r="V262" i="1"/>
  <c r="U262" i="1"/>
  <c r="S262" i="1"/>
  <c r="P262" i="1"/>
  <c r="AM261" i="1"/>
  <c r="AL261" i="1"/>
  <c r="AI261" i="1"/>
  <c r="AK261" i="1" s="1"/>
  <c r="AH261" i="1"/>
  <c r="V261" i="1"/>
  <c r="U261" i="1"/>
  <c r="S261" i="1"/>
  <c r="P261" i="1"/>
  <c r="AM260" i="1"/>
  <c r="AL260" i="1"/>
  <c r="AK260" i="1"/>
  <c r="AI260" i="1"/>
  <c r="AH260" i="1"/>
  <c r="AJ260" i="1" s="1"/>
  <c r="V260" i="1"/>
  <c r="U260" i="1"/>
  <c r="S260" i="1"/>
  <c r="P260" i="1"/>
  <c r="AM259" i="1"/>
  <c r="AL259" i="1"/>
  <c r="AI259" i="1"/>
  <c r="AK259" i="1" s="1"/>
  <c r="AH259" i="1"/>
  <c r="V259" i="1"/>
  <c r="U259" i="1"/>
  <c r="S259" i="1"/>
  <c r="P259" i="1"/>
  <c r="AM258" i="1"/>
  <c r="AL258" i="1"/>
  <c r="AK258" i="1"/>
  <c r="AI258" i="1"/>
  <c r="AH258" i="1"/>
  <c r="AJ258" i="1" s="1"/>
  <c r="V258" i="1"/>
  <c r="U258" i="1"/>
  <c r="S258" i="1"/>
  <c r="P258" i="1"/>
  <c r="AM257" i="1"/>
  <c r="AL257" i="1"/>
  <c r="AI257" i="1"/>
  <c r="AK257" i="1" s="1"/>
  <c r="AH257" i="1"/>
  <c r="V257" i="1"/>
  <c r="U257" i="1"/>
  <c r="S257" i="1"/>
  <c r="P257" i="1"/>
  <c r="AM253" i="1"/>
  <c r="AL253" i="1"/>
  <c r="AI253" i="1"/>
  <c r="AK253" i="1" s="1"/>
  <c r="AH253" i="1"/>
  <c r="AJ253" i="1" s="1"/>
  <c r="V253" i="1"/>
  <c r="U253" i="1"/>
  <c r="S253" i="1"/>
  <c r="P253" i="1"/>
  <c r="AM252" i="1"/>
  <c r="AL252" i="1"/>
  <c r="AI252" i="1"/>
  <c r="AK252" i="1" s="1"/>
  <c r="AH252" i="1"/>
  <c r="V252" i="1"/>
  <c r="U252" i="1"/>
  <c r="S252" i="1"/>
  <c r="P252" i="1"/>
  <c r="AM251" i="1"/>
  <c r="AL251" i="1"/>
  <c r="AI251" i="1"/>
  <c r="AK251" i="1" s="1"/>
  <c r="AH251" i="1"/>
  <c r="AJ251" i="1" s="1"/>
  <c r="V251" i="1"/>
  <c r="U251" i="1"/>
  <c r="S251" i="1"/>
  <c r="P251" i="1"/>
  <c r="AM250" i="1"/>
  <c r="AL250" i="1"/>
  <c r="AI250" i="1"/>
  <c r="AK250" i="1" s="1"/>
  <c r="AH250" i="1"/>
  <c r="V250" i="1"/>
  <c r="U250" i="1"/>
  <c r="S250" i="1"/>
  <c r="P250" i="1"/>
  <c r="AM249" i="1"/>
  <c r="AL249" i="1"/>
  <c r="AI249" i="1"/>
  <c r="AK249" i="1" s="1"/>
  <c r="AH249" i="1"/>
  <c r="AJ249" i="1" s="1"/>
  <c r="V249" i="1"/>
  <c r="U249" i="1"/>
  <c r="S249" i="1"/>
  <c r="P249" i="1"/>
  <c r="AM248" i="1"/>
  <c r="AL248" i="1"/>
  <c r="AK248" i="1"/>
  <c r="AI248" i="1"/>
  <c r="AJ248" i="1" s="1"/>
  <c r="AH248" i="1"/>
  <c r="V248" i="1"/>
  <c r="U248" i="1"/>
  <c r="S248" i="1"/>
  <c r="P248" i="1"/>
  <c r="AM247" i="1"/>
  <c r="AL247" i="1"/>
  <c r="AI247" i="1"/>
  <c r="AK247" i="1" s="1"/>
  <c r="AH247" i="1"/>
  <c r="AJ247" i="1" s="1"/>
  <c r="V247" i="1"/>
  <c r="U247" i="1"/>
  <c r="S247" i="1"/>
  <c r="P247" i="1"/>
  <c r="AM246" i="1"/>
  <c r="AL246" i="1"/>
  <c r="AK246" i="1"/>
  <c r="AI246" i="1"/>
  <c r="AJ246" i="1" s="1"/>
  <c r="AH246" i="1"/>
  <c r="V246" i="1"/>
  <c r="U246" i="1"/>
  <c r="S246" i="1"/>
  <c r="P246" i="1"/>
  <c r="AM245" i="1"/>
  <c r="AL245" i="1"/>
  <c r="AI245" i="1"/>
  <c r="AK245" i="1" s="1"/>
  <c r="AH245" i="1"/>
  <c r="AJ245" i="1" s="1"/>
  <c r="V245" i="1"/>
  <c r="U245" i="1"/>
  <c r="S245" i="1"/>
  <c r="P245" i="1"/>
  <c r="AM244" i="1"/>
  <c r="AL244" i="1"/>
  <c r="AK244" i="1"/>
  <c r="AI244" i="1"/>
  <c r="AJ244" i="1" s="1"/>
  <c r="AH244" i="1"/>
  <c r="V244" i="1"/>
  <c r="U244" i="1"/>
  <c r="S244" i="1"/>
  <c r="P244" i="1"/>
  <c r="AM243" i="1"/>
  <c r="AL243" i="1"/>
  <c r="AI243" i="1"/>
  <c r="AK243" i="1" s="1"/>
  <c r="AH243" i="1"/>
  <c r="AJ243" i="1" s="1"/>
  <c r="V243" i="1"/>
  <c r="U243" i="1"/>
  <c r="S243" i="1"/>
  <c r="P243" i="1"/>
  <c r="AM242" i="1"/>
  <c r="AL242" i="1"/>
  <c r="AK242" i="1"/>
  <c r="AI242" i="1"/>
  <c r="AJ242" i="1" s="1"/>
  <c r="AH242" i="1"/>
  <c r="V242" i="1"/>
  <c r="U242" i="1"/>
  <c r="S242" i="1"/>
  <c r="P242" i="1"/>
  <c r="AM241" i="1"/>
  <c r="AL241" i="1"/>
  <c r="AI241" i="1"/>
  <c r="AK241" i="1" s="1"/>
  <c r="AH241" i="1"/>
  <c r="AJ241" i="1" s="1"/>
  <c r="V241" i="1"/>
  <c r="U241" i="1"/>
  <c r="S241" i="1"/>
  <c r="P241" i="1"/>
  <c r="AM240" i="1"/>
  <c r="AL240" i="1"/>
  <c r="AK240" i="1"/>
  <c r="AI240" i="1"/>
  <c r="AJ240" i="1" s="1"/>
  <c r="AH240" i="1"/>
  <c r="V240" i="1"/>
  <c r="U240" i="1"/>
  <c r="S240" i="1"/>
  <c r="P240" i="1"/>
  <c r="AM239" i="1"/>
  <c r="AL239" i="1"/>
  <c r="AI239" i="1"/>
  <c r="AK239" i="1" s="1"/>
  <c r="AH239" i="1"/>
  <c r="AJ239" i="1" s="1"/>
  <c r="V239" i="1"/>
  <c r="U239" i="1"/>
  <c r="S239" i="1"/>
  <c r="P239" i="1"/>
  <c r="AM238" i="1"/>
  <c r="AL238" i="1"/>
  <c r="AK238" i="1"/>
  <c r="AI238" i="1"/>
  <c r="AJ238" i="1" s="1"/>
  <c r="AH238" i="1"/>
  <c r="V238" i="1"/>
  <c r="U238" i="1"/>
  <c r="S238" i="1"/>
  <c r="P238" i="1"/>
  <c r="AM237" i="1"/>
  <c r="AL237" i="1"/>
  <c r="AI237" i="1"/>
  <c r="AK237" i="1" s="1"/>
  <c r="AH237" i="1"/>
  <c r="AJ237" i="1" s="1"/>
  <c r="V237" i="1"/>
  <c r="U237" i="1"/>
  <c r="S237" i="1"/>
  <c r="P237" i="1"/>
  <c r="AM236" i="1"/>
  <c r="AL236" i="1"/>
  <c r="AK236" i="1"/>
  <c r="AI236" i="1"/>
  <c r="AJ236" i="1" s="1"/>
  <c r="AH236" i="1"/>
  <c r="V236" i="1"/>
  <c r="U236" i="1"/>
  <c r="S236" i="1"/>
  <c r="P236" i="1"/>
  <c r="AM235" i="1"/>
  <c r="AL235" i="1"/>
  <c r="AI235" i="1"/>
  <c r="AK235" i="1" s="1"/>
  <c r="AH235" i="1"/>
  <c r="AJ235" i="1" s="1"/>
  <c r="V235" i="1"/>
  <c r="U235" i="1"/>
  <c r="S235" i="1"/>
  <c r="P235" i="1"/>
  <c r="AM234" i="1"/>
  <c r="AL234" i="1"/>
  <c r="AK234" i="1"/>
  <c r="AI234" i="1"/>
  <c r="AJ234" i="1" s="1"/>
  <c r="AH234" i="1"/>
  <c r="V234" i="1"/>
  <c r="U234" i="1"/>
  <c r="S234" i="1"/>
  <c r="P234" i="1"/>
  <c r="AM233" i="1"/>
  <c r="AL233" i="1"/>
  <c r="AI233" i="1"/>
  <c r="AK233" i="1" s="1"/>
  <c r="AH233" i="1"/>
  <c r="AJ233" i="1" s="1"/>
  <c r="V233" i="1"/>
  <c r="U233" i="1"/>
  <c r="S233" i="1"/>
  <c r="P233" i="1"/>
  <c r="AM232" i="1"/>
  <c r="AL232" i="1"/>
  <c r="AK232" i="1"/>
  <c r="AI232" i="1"/>
  <c r="AJ232" i="1" s="1"/>
  <c r="AH232" i="1"/>
  <c r="V232" i="1"/>
  <c r="U232" i="1"/>
  <c r="S232" i="1"/>
  <c r="P232" i="1"/>
  <c r="AM231" i="1"/>
  <c r="AL231" i="1"/>
  <c r="AI231" i="1"/>
  <c r="AK231" i="1" s="1"/>
  <c r="AH231" i="1"/>
  <c r="AJ231" i="1" s="1"/>
  <c r="V231" i="1"/>
  <c r="U231" i="1"/>
  <c r="S231" i="1"/>
  <c r="P231" i="1"/>
  <c r="AM230" i="1"/>
  <c r="AL230" i="1"/>
  <c r="AK230" i="1"/>
  <c r="AI230" i="1"/>
  <c r="AJ230" i="1" s="1"/>
  <c r="AH230" i="1"/>
  <c r="V230" i="1"/>
  <c r="U230" i="1"/>
  <c r="S230" i="1"/>
  <c r="P230" i="1"/>
  <c r="AM229" i="1"/>
  <c r="AL229" i="1"/>
  <c r="AI229" i="1"/>
  <c r="AK229" i="1" s="1"/>
  <c r="AH229" i="1"/>
  <c r="AJ229" i="1" s="1"/>
  <c r="V229" i="1"/>
  <c r="U229" i="1"/>
  <c r="S229" i="1"/>
  <c r="P229" i="1"/>
  <c r="AM228" i="1"/>
  <c r="AL228" i="1"/>
  <c r="AK228" i="1"/>
  <c r="AI228" i="1"/>
  <c r="AJ228" i="1" s="1"/>
  <c r="AH228" i="1"/>
  <c r="V228" i="1"/>
  <c r="U228" i="1"/>
  <c r="S228" i="1"/>
  <c r="P228" i="1"/>
  <c r="AM227" i="1"/>
  <c r="AL227" i="1"/>
  <c r="AI227" i="1"/>
  <c r="AK227" i="1" s="1"/>
  <c r="AH227" i="1"/>
  <c r="AJ227" i="1" s="1"/>
  <c r="V227" i="1"/>
  <c r="U227" i="1"/>
  <c r="S227" i="1"/>
  <c r="P227" i="1"/>
  <c r="AM226" i="1"/>
  <c r="AL226" i="1"/>
  <c r="AK226" i="1"/>
  <c r="AI226" i="1"/>
  <c r="AJ226" i="1" s="1"/>
  <c r="AH226" i="1"/>
  <c r="V226" i="1"/>
  <c r="U226" i="1"/>
  <c r="S226" i="1"/>
  <c r="P226" i="1"/>
  <c r="AM225" i="1"/>
  <c r="AL225" i="1"/>
  <c r="AI225" i="1"/>
  <c r="AK225" i="1" s="1"/>
  <c r="AH225" i="1"/>
  <c r="AJ225" i="1" s="1"/>
  <c r="V225" i="1"/>
  <c r="U225" i="1"/>
  <c r="S225" i="1"/>
  <c r="P225" i="1"/>
  <c r="AM224" i="1"/>
  <c r="AL224" i="1"/>
  <c r="AK224" i="1"/>
  <c r="AI224" i="1"/>
  <c r="AJ224" i="1" s="1"/>
  <c r="AH224" i="1"/>
  <c r="V224" i="1"/>
  <c r="U224" i="1"/>
  <c r="S224" i="1"/>
  <c r="P224" i="1"/>
  <c r="AM223" i="1"/>
  <c r="AL223" i="1"/>
  <c r="AI223" i="1"/>
  <c r="AK223" i="1" s="1"/>
  <c r="AH223" i="1"/>
  <c r="AJ223" i="1" s="1"/>
  <c r="V223" i="1"/>
  <c r="U223" i="1"/>
  <c r="S223" i="1"/>
  <c r="P223" i="1"/>
  <c r="AM222" i="1"/>
  <c r="AL222" i="1"/>
  <c r="AK222" i="1"/>
  <c r="AI222" i="1"/>
  <c r="AJ222" i="1" s="1"/>
  <c r="AH222" i="1"/>
  <c r="V222" i="1"/>
  <c r="U222" i="1"/>
  <c r="S222" i="1"/>
  <c r="P222" i="1"/>
  <c r="AM221" i="1"/>
  <c r="AL221" i="1"/>
  <c r="AI221" i="1"/>
  <c r="AK221" i="1" s="1"/>
  <c r="AH221" i="1"/>
  <c r="AJ221" i="1" s="1"/>
  <c r="V221" i="1"/>
  <c r="U221" i="1"/>
  <c r="S221" i="1"/>
  <c r="P221" i="1"/>
  <c r="AM220" i="1"/>
  <c r="AL220" i="1"/>
  <c r="AK220" i="1"/>
  <c r="AI220" i="1"/>
  <c r="AJ220" i="1" s="1"/>
  <c r="AH220" i="1"/>
  <c r="V220" i="1"/>
  <c r="U220" i="1"/>
  <c r="S220" i="1"/>
  <c r="P220" i="1"/>
  <c r="AM219" i="1"/>
  <c r="AL219" i="1"/>
  <c r="AI219" i="1"/>
  <c r="AK219" i="1" s="1"/>
  <c r="AH219" i="1"/>
  <c r="AJ219" i="1" s="1"/>
  <c r="V219" i="1"/>
  <c r="U219" i="1"/>
  <c r="S219" i="1"/>
  <c r="P219" i="1"/>
  <c r="AM218" i="1"/>
  <c r="AL218" i="1"/>
  <c r="AK218" i="1"/>
  <c r="AI218" i="1"/>
  <c r="AJ218" i="1" s="1"/>
  <c r="AH218" i="1"/>
  <c r="V218" i="1"/>
  <c r="U218" i="1"/>
  <c r="S218" i="1"/>
  <c r="P218" i="1"/>
  <c r="AM217" i="1"/>
  <c r="AL217" i="1"/>
  <c r="AI217" i="1"/>
  <c r="AK217" i="1" s="1"/>
  <c r="AH217" i="1"/>
  <c r="AJ217" i="1" s="1"/>
  <c r="V217" i="1"/>
  <c r="U217" i="1"/>
  <c r="S217" i="1"/>
  <c r="P217" i="1"/>
  <c r="AM216" i="1"/>
  <c r="AL216" i="1"/>
  <c r="AK216" i="1"/>
  <c r="AI216" i="1"/>
  <c r="AJ216" i="1" s="1"/>
  <c r="AH216" i="1"/>
  <c r="V216" i="1"/>
  <c r="U216" i="1"/>
  <c r="S216" i="1"/>
  <c r="P216" i="1"/>
  <c r="AM215" i="1"/>
  <c r="AL215" i="1"/>
  <c r="AI215" i="1"/>
  <c r="AK215" i="1" s="1"/>
  <c r="AH215" i="1"/>
  <c r="AJ215" i="1" s="1"/>
  <c r="V215" i="1"/>
  <c r="U215" i="1"/>
  <c r="S215" i="1"/>
  <c r="P215" i="1"/>
  <c r="AM214" i="1"/>
  <c r="AL214" i="1"/>
  <c r="AK214" i="1"/>
  <c r="AI214" i="1"/>
  <c r="AJ214" i="1" s="1"/>
  <c r="AH214" i="1"/>
  <c r="V214" i="1"/>
  <c r="U214" i="1"/>
  <c r="S214" i="1"/>
  <c r="P214" i="1"/>
  <c r="AM213" i="1"/>
  <c r="AL213" i="1"/>
  <c r="AI213" i="1"/>
  <c r="AK213" i="1" s="1"/>
  <c r="AH213" i="1"/>
  <c r="AJ213" i="1" s="1"/>
  <c r="V213" i="1"/>
  <c r="U213" i="1"/>
  <c r="S213" i="1"/>
  <c r="P213" i="1"/>
  <c r="AM212" i="1"/>
  <c r="AL212" i="1"/>
  <c r="AK212" i="1"/>
  <c r="AI212" i="1"/>
  <c r="AJ212" i="1" s="1"/>
  <c r="AH212" i="1"/>
  <c r="V212" i="1"/>
  <c r="U212" i="1"/>
  <c r="S212" i="1"/>
  <c r="P212" i="1"/>
  <c r="AM211" i="1"/>
  <c r="AL211" i="1"/>
  <c r="AI211" i="1"/>
  <c r="AK211" i="1" s="1"/>
  <c r="AH211" i="1"/>
  <c r="AJ211" i="1" s="1"/>
  <c r="V211" i="1"/>
  <c r="U211" i="1"/>
  <c r="S211" i="1"/>
  <c r="P211" i="1"/>
  <c r="AM210" i="1"/>
  <c r="AL210" i="1"/>
  <c r="AK210" i="1"/>
  <c r="AI210" i="1"/>
  <c r="AJ210" i="1" s="1"/>
  <c r="AH210" i="1"/>
  <c r="V210" i="1"/>
  <c r="U210" i="1"/>
  <c r="S210" i="1"/>
  <c r="P210" i="1"/>
  <c r="AM209" i="1"/>
  <c r="AL209" i="1"/>
  <c r="AI209" i="1"/>
  <c r="AK209" i="1" s="1"/>
  <c r="AH209" i="1"/>
  <c r="AJ209" i="1" s="1"/>
  <c r="V209" i="1"/>
  <c r="U209" i="1"/>
  <c r="S209" i="1"/>
  <c r="P209" i="1"/>
  <c r="AM208" i="1"/>
  <c r="AL208" i="1"/>
  <c r="AK208" i="1"/>
  <c r="AI208" i="1"/>
  <c r="AJ208" i="1" s="1"/>
  <c r="AH208" i="1"/>
  <c r="V208" i="1"/>
  <c r="U208" i="1"/>
  <c r="S208" i="1"/>
  <c r="P208" i="1"/>
  <c r="AM204" i="1"/>
  <c r="AL204" i="1"/>
  <c r="AI204" i="1"/>
  <c r="AK204" i="1" s="1"/>
  <c r="AH204" i="1"/>
  <c r="AJ204" i="1" s="1"/>
  <c r="V204" i="1"/>
  <c r="U204" i="1"/>
  <c r="S204" i="1"/>
  <c r="P204" i="1"/>
  <c r="AM203" i="1"/>
  <c r="AL203" i="1"/>
  <c r="AK203" i="1"/>
  <c r="AI203" i="1"/>
  <c r="AJ203" i="1" s="1"/>
  <c r="AH203" i="1"/>
  <c r="V203" i="1"/>
  <c r="U203" i="1"/>
  <c r="S203" i="1"/>
  <c r="P203" i="1"/>
  <c r="AM202" i="1"/>
  <c r="AL202" i="1"/>
  <c r="AI202" i="1"/>
  <c r="AK202" i="1" s="1"/>
  <c r="AH202" i="1"/>
  <c r="AJ202" i="1" s="1"/>
  <c r="V202" i="1"/>
  <c r="U202" i="1"/>
  <c r="S202" i="1"/>
  <c r="P202" i="1"/>
  <c r="AM201" i="1"/>
  <c r="AL201" i="1"/>
  <c r="AK201" i="1"/>
  <c r="AI201" i="1"/>
  <c r="AJ201" i="1" s="1"/>
  <c r="AH201" i="1"/>
  <c r="V201" i="1"/>
  <c r="U201" i="1"/>
  <c r="S201" i="1"/>
  <c r="P201" i="1"/>
  <c r="AM197" i="1"/>
  <c r="AL197" i="1"/>
  <c r="AI197" i="1"/>
  <c r="AK197" i="1" s="1"/>
  <c r="AH197" i="1"/>
  <c r="AJ197" i="1" s="1"/>
  <c r="V197" i="1"/>
  <c r="U197" i="1"/>
  <c r="S197" i="1"/>
  <c r="P197" i="1"/>
  <c r="AM196" i="1"/>
  <c r="AL196" i="1"/>
  <c r="AK196" i="1"/>
  <c r="AI196" i="1"/>
  <c r="AJ196" i="1" s="1"/>
  <c r="AH196" i="1"/>
  <c r="V196" i="1"/>
  <c r="U196" i="1"/>
  <c r="S196" i="1"/>
  <c r="P196" i="1"/>
  <c r="AM195" i="1"/>
  <c r="AL195" i="1"/>
  <c r="AI195" i="1"/>
  <c r="AK195" i="1" s="1"/>
  <c r="AH195" i="1"/>
  <c r="AJ195" i="1" s="1"/>
  <c r="V195" i="1"/>
  <c r="U195" i="1"/>
  <c r="S195" i="1"/>
  <c r="P195" i="1"/>
  <c r="AM194" i="1"/>
  <c r="AL194" i="1"/>
  <c r="AK194" i="1"/>
  <c r="AI194" i="1"/>
  <c r="AJ194" i="1" s="1"/>
  <c r="AH194" i="1"/>
  <c r="V194" i="1"/>
  <c r="U194" i="1"/>
  <c r="S194" i="1"/>
  <c r="P194" i="1"/>
  <c r="AM193" i="1"/>
  <c r="AL193" i="1"/>
  <c r="AI193" i="1"/>
  <c r="AK193" i="1" s="1"/>
  <c r="AH193" i="1"/>
  <c r="AJ193" i="1" s="1"/>
  <c r="V193" i="1"/>
  <c r="U193" i="1"/>
  <c r="S193" i="1"/>
  <c r="P193" i="1"/>
  <c r="AM192" i="1"/>
  <c r="AL192" i="1"/>
  <c r="AK192" i="1"/>
  <c r="AI192" i="1"/>
  <c r="AJ192" i="1" s="1"/>
  <c r="AH192" i="1"/>
  <c r="V192" i="1"/>
  <c r="U192" i="1"/>
  <c r="S192" i="1"/>
  <c r="P192" i="1"/>
  <c r="AM191" i="1"/>
  <c r="AL191" i="1"/>
  <c r="AI191" i="1"/>
  <c r="AK191" i="1" s="1"/>
  <c r="AH191" i="1"/>
  <c r="AJ191" i="1" s="1"/>
  <c r="V191" i="1"/>
  <c r="U191" i="1"/>
  <c r="S191" i="1"/>
  <c r="P191" i="1"/>
  <c r="AM190" i="1"/>
  <c r="AL190" i="1"/>
  <c r="AK190" i="1"/>
  <c r="AI190" i="1"/>
  <c r="AJ190" i="1" s="1"/>
  <c r="AH190" i="1"/>
  <c r="V190" i="1"/>
  <c r="U190" i="1"/>
  <c r="S190" i="1"/>
  <c r="P190" i="1"/>
  <c r="AM189" i="1"/>
  <c r="AL189" i="1"/>
  <c r="AI189" i="1"/>
  <c r="AK189" i="1" s="1"/>
  <c r="AH189" i="1"/>
  <c r="AJ189" i="1" s="1"/>
  <c r="V189" i="1"/>
  <c r="U189" i="1"/>
  <c r="S189" i="1"/>
  <c r="P189" i="1"/>
  <c r="AM188" i="1"/>
  <c r="AL188" i="1"/>
  <c r="AK188" i="1"/>
  <c r="AI188" i="1"/>
  <c r="AJ188" i="1" s="1"/>
  <c r="AH188" i="1"/>
  <c r="V188" i="1"/>
  <c r="U188" i="1"/>
  <c r="S188" i="1"/>
  <c r="P188" i="1"/>
  <c r="AM187" i="1"/>
  <c r="AL187" i="1"/>
  <c r="AI187" i="1"/>
  <c r="AK187" i="1" s="1"/>
  <c r="AH187" i="1"/>
  <c r="AJ187" i="1" s="1"/>
  <c r="V187" i="1"/>
  <c r="U187" i="1"/>
  <c r="S187" i="1"/>
  <c r="P187" i="1"/>
  <c r="AM186" i="1"/>
  <c r="AL186" i="1"/>
  <c r="AK186" i="1"/>
  <c r="AI186" i="1"/>
  <c r="AJ186" i="1" s="1"/>
  <c r="AH186" i="1"/>
  <c r="V186" i="1"/>
  <c r="U186" i="1"/>
  <c r="S186" i="1"/>
  <c r="P186" i="1"/>
  <c r="AM185" i="1"/>
  <c r="AL185" i="1"/>
  <c r="AI185" i="1"/>
  <c r="AK185" i="1" s="1"/>
  <c r="AH185" i="1"/>
  <c r="AJ185" i="1" s="1"/>
  <c r="V185" i="1"/>
  <c r="U185" i="1"/>
  <c r="S185" i="1"/>
  <c r="P185" i="1"/>
  <c r="AM184" i="1"/>
  <c r="AL184" i="1"/>
  <c r="AK184" i="1"/>
  <c r="AI184" i="1"/>
  <c r="AJ184" i="1" s="1"/>
  <c r="AH184" i="1"/>
  <c r="V184" i="1"/>
  <c r="U184" i="1"/>
  <c r="S184" i="1"/>
  <c r="P184" i="1"/>
  <c r="AM183" i="1"/>
  <c r="AL183" i="1"/>
  <c r="AI183" i="1"/>
  <c r="AK183" i="1" s="1"/>
  <c r="AH183" i="1"/>
  <c r="AJ183" i="1" s="1"/>
  <c r="V183" i="1"/>
  <c r="U183" i="1"/>
  <c r="S183" i="1"/>
  <c r="P183" i="1"/>
  <c r="AM182" i="1"/>
  <c r="AL182" i="1"/>
  <c r="AK182" i="1"/>
  <c r="AI182" i="1"/>
  <c r="AJ182" i="1" s="1"/>
  <c r="AH182" i="1"/>
  <c r="V182" i="1"/>
  <c r="U182" i="1"/>
  <c r="S182" i="1"/>
  <c r="P182" i="1"/>
  <c r="AM181" i="1"/>
  <c r="AL181" i="1"/>
  <c r="AI181" i="1"/>
  <c r="AK181" i="1" s="1"/>
  <c r="AH181" i="1"/>
  <c r="AJ181" i="1" s="1"/>
  <c r="V181" i="1"/>
  <c r="U181" i="1"/>
  <c r="S181" i="1"/>
  <c r="P181" i="1"/>
  <c r="AM180" i="1"/>
  <c r="AL180" i="1"/>
  <c r="AK180" i="1"/>
  <c r="AI180" i="1"/>
  <c r="AJ180" i="1" s="1"/>
  <c r="AH180" i="1"/>
  <c r="V180" i="1"/>
  <c r="U180" i="1"/>
  <c r="S180" i="1"/>
  <c r="P180" i="1"/>
  <c r="AM179" i="1"/>
  <c r="AL179" i="1"/>
  <c r="AI179" i="1"/>
  <c r="AK179" i="1" s="1"/>
  <c r="AH179" i="1"/>
  <c r="AJ179" i="1" s="1"/>
  <c r="V179" i="1"/>
  <c r="U179" i="1"/>
  <c r="S179" i="1"/>
  <c r="P179" i="1"/>
  <c r="AM178" i="1"/>
  <c r="AL178" i="1"/>
  <c r="AK178" i="1"/>
  <c r="AI178" i="1"/>
  <c r="AJ178" i="1" s="1"/>
  <c r="AH178" i="1"/>
  <c r="V178" i="1"/>
  <c r="U178" i="1"/>
  <c r="S178" i="1"/>
  <c r="P178" i="1"/>
  <c r="AM177" i="1"/>
  <c r="AL177" i="1"/>
  <c r="AI177" i="1"/>
  <c r="AK177" i="1" s="1"/>
  <c r="AH177" i="1"/>
  <c r="AJ177" i="1" s="1"/>
  <c r="V177" i="1"/>
  <c r="U177" i="1"/>
  <c r="S177" i="1"/>
  <c r="P177" i="1"/>
  <c r="AM176" i="1"/>
  <c r="AL176" i="1"/>
  <c r="AK176" i="1"/>
  <c r="AI176" i="1"/>
  <c r="AJ176" i="1" s="1"/>
  <c r="AH176" i="1"/>
  <c r="V176" i="1"/>
  <c r="U176" i="1"/>
  <c r="S176" i="1"/>
  <c r="P176" i="1"/>
  <c r="AM175" i="1"/>
  <c r="AL175" i="1"/>
  <c r="AI175" i="1"/>
  <c r="AK175" i="1" s="1"/>
  <c r="AH175" i="1"/>
  <c r="AJ175" i="1" s="1"/>
  <c r="V175" i="1"/>
  <c r="U175" i="1"/>
  <c r="S175" i="1"/>
  <c r="P175" i="1"/>
  <c r="AM174" i="1"/>
  <c r="AL174" i="1"/>
  <c r="AK174" i="1"/>
  <c r="AI174" i="1"/>
  <c r="AJ174" i="1" s="1"/>
  <c r="AH174" i="1"/>
  <c r="V174" i="1"/>
  <c r="U174" i="1"/>
  <c r="S174" i="1"/>
  <c r="P174" i="1"/>
  <c r="AM173" i="1"/>
  <c r="AL173" i="1"/>
  <c r="AI173" i="1"/>
  <c r="AK173" i="1" s="1"/>
  <c r="AH173" i="1"/>
  <c r="AJ173" i="1" s="1"/>
  <c r="V173" i="1"/>
  <c r="U173" i="1"/>
  <c r="S173" i="1"/>
  <c r="P173" i="1"/>
  <c r="AM172" i="1"/>
  <c r="AL172" i="1"/>
  <c r="AK172" i="1"/>
  <c r="AI172" i="1"/>
  <c r="AJ172" i="1" s="1"/>
  <c r="AH172" i="1"/>
  <c r="V172" i="1"/>
  <c r="U172" i="1"/>
  <c r="S172" i="1"/>
  <c r="P172" i="1"/>
  <c r="AM171" i="1"/>
  <c r="AL171" i="1"/>
  <c r="AI171" i="1"/>
  <c r="AK171" i="1" s="1"/>
  <c r="AH171" i="1"/>
  <c r="AJ171" i="1" s="1"/>
  <c r="V171" i="1"/>
  <c r="U171" i="1"/>
  <c r="S171" i="1"/>
  <c r="P171" i="1"/>
  <c r="AM170" i="1"/>
  <c r="AL170" i="1"/>
  <c r="AK170" i="1"/>
  <c r="AI170" i="1"/>
  <c r="AJ170" i="1" s="1"/>
  <c r="AH170" i="1"/>
  <c r="V170" i="1"/>
  <c r="U170" i="1"/>
  <c r="S170" i="1"/>
  <c r="P170" i="1"/>
  <c r="AM169" i="1"/>
  <c r="AL169" i="1"/>
  <c r="AI169" i="1"/>
  <c r="AK169" i="1" s="1"/>
  <c r="AH169" i="1"/>
  <c r="AJ169" i="1" s="1"/>
  <c r="V169" i="1"/>
  <c r="U169" i="1"/>
  <c r="S169" i="1"/>
  <c r="P169" i="1"/>
  <c r="AM168" i="1"/>
  <c r="AL168" i="1"/>
  <c r="AK168" i="1"/>
  <c r="AI168" i="1"/>
  <c r="AJ168" i="1" s="1"/>
  <c r="AH168" i="1"/>
  <c r="V168" i="1"/>
  <c r="U168" i="1"/>
  <c r="S168" i="1"/>
  <c r="P168" i="1"/>
  <c r="AM167" i="1"/>
  <c r="AL167" i="1"/>
  <c r="AI167" i="1"/>
  <c r="AK167" i="1" s="1"/>
  <c r="AH167" i="1"/>
  <c r="AJ167" i="1" s="1"/>
  <c r="V167" i="1"/>
  <c r="U167" i="1"/>
  <c r="S167" i="1"/>
  <c r="P167" i="1"/>
  <c r="AM166" i="1"/>
  <c r="AL166" i="1"/>
  <c r="AK166" i="1"/>
  <c r="AI166" i="1"/>
  <c r="AJ166" i="1" s="1"/>
  <c r="AH166" i="1"/>
  <c r="V166" i="1"/>
  <c r="U166" i="1"/>
  <c r="S166" i="1"/>
  <c r="P166" i="1"/>
  <c r="AM165" i="1"/>
  <c r="AL165" i="1"/>
  <c r="AI165" i="1"/>
  <c r="AK165" i="1" s="1"/>
  <c r="AH165" i="1"/>
  <c r="AJ165" i="1" s="1"/>
  <c r="V165" i="1"/>
  <c r="U165" i="1"/>
  <c r="S165" i="1"/>
  <c r="P165" i="1"/>
  <c r="AM164" i="1"/>
  <c r="AL164" i="1"/>
  <c r="AK164" i="1"/>
  <c r="AI164" i="1"/>
  <c r="AJ164" i="1" s="1"/>
  <c r="AH164" i="1"/>
  <c r="V164" i="1"/>
  <c r="U164" i="1"/>
  <c r="S164" i="1"/>
  <c r="P164" i="1"/>
  <c r="AM163" i="1"/>
  <c r="AL163" i="1"/>
  <c r="AI163" i="1"/>
  <c r="AK163" i="1" s="1"/>
  <c r="AH163" i="1"/>
  <c r="AJ163" i="1" s="1"/>
  <c r="V163" i="1"/>
  <c r="U163" i="1"/>
  <c r="S163" i="1"/>
  <c r="P163" i="1"/>
  <c r="AM162" i="1"/>
  <c r="AL162" i="1"/>
  <c r="AK162" i="1"/>
  <c r="AI162" i="1"/>
  <c r="AJ162" i="1" s="1"/>
  <c r="AH162" i="1"/>
  <c r="V162" i="1"/>
  <c r="U162" i="1"/>
  <c r="S162" i="1"/>
  <c r="P162" i="1"/>
  <c r="AM161" i="1"/>
  <c r="AL161" i="1"/>
  <c r="AI161" i="1"/>
  <c r="AK161" i="1" s="1"/>
  <c r="AH161" i="1"/>
  <c r="AJ161" i="1" s="1"/>
  <c r="V161" i="1"/>
  <c r="U161" i="1"/>
  <c r="S161" i="1"/>
  <c r="P161" i="1"/>
  <c r="AM160" i="1"/>
  <c r="AL160" i="1"/>
  <c r="AK160" i="1"/>
  <c r="AI160" i="1"/>
  <c r="AJ160" i="1" s="1"/>
  <c r="AH160" i="1"/>
  <c r="V160" i="1"/>
  <c r="U160" i="1"/>
  <c r="S160" i="1"/>
  <c r="P160" i="1"/>
  <c r="AM159" i="1"/>
  <c r="AL159" i="1"/>
  <c r="AI159" i="1"/>
  <c r="AK159" i="1" s="1"/>
  <c r="AH159" i="1"/>
  <c r="AJ159" i="1" s="1"/>
  <c r="V159" i="1"/>
  <c r="U159" i="1"/>
  <c r="S159" i="1"/>
  <c r="P159" i="1"/>
  <c r="AM158" i="1"/>
  <c r="AL158" i="1"/>
  <c r="AK158" i="1"/>
  <c r="AI158" i="1"/>
  <c r="AJ158" i="1" s="1"/>
  <c r="AH158" i="1"/>
  <c r="V158" i="1"/>
  <c r="U158" i="1"/>
  <c r="S158" i="1"/>
  <c r="P158" i="1"/>
  <c r="AM157" i="1"/>
  <c r="AL157" i="1"/>
  <c r="AI157" i="1"/>
  <c r="AK157" i="1" s="1"/>
  <c r="AH157" i="1"/>
  <c r="AJ157" i="1" s="1"/>
  <c r="V157" i="1"/>
  <c r="U157" i="1"/>
  <c r="S157" i="1"/>
  <c r="P157" i="1"/>
  <c r="AM156" i="1"/>
  <c r="AL156" i="1"/>
  <c r="AK156" i="1"/>
  <c r="AI156" i="1"/>
  <c r="AJ156" i="1" s="1"/>
  <c r="AH156" i="1"/>
  <c r="V156" i="1"/>
  <c r="U156" i="1"/>
  <c r="S156" i="1"/>
  <c r="P156" i="1"/>
  <c r="AM155" i="1"/>
  <c r="AL155" i="1"/>
  <c r="AI155" i="1"/>
  <c r="AK155" i="1" s="1"/>
  <c r="AH155" i="1"/>
  <c r="AJ155" i="1" s="1"/>
  <c r="V155" i="1"/>
  <c r="U155" i="1"/>
  <c r="S155" i="1"/>
  <c r="P155" i="1"/>
  <c r="AM154" i="1"/>
  <c r="AL154" i="1"/>
  <c r="AK154" i="1"/>
  <c r="AI154" i="1"/>
  <c r="AJ154" i="1" s="1"/>
  <c r="AH154" i="1"/>
  <c r="V154" i="1"/>
  <c r="U154" i="1"/>
  <c r="S154" i="1"/>
  <c r="P154" i="1"/>
  <c r="AM153" i="1"/>
  <c r="AL153" i="1"/>
  <c r="AI153" i="1"/>
  <c r="AK153" i="1" s="1"/>
  <c r="AH153" i="1"/>
  <c r="AJ153" i="1" s="1"/>
  <c r="V153" i="1"/>
  <c r="U153" i="1"/>
  <c r="S153" i="1"/>
  <c r="P153" i="1"/>
  <c r="AM152" i="1"/>
  <c r="AL152" i="1"/>
  <c r="AK152" i="1"/>
  <c r="AI152" i="1"/>
  <c r="AJ152" i="1" s="1"/>
  <c r="AH152" i="1"/>
  <c r="V152" i="1"/>
  <c r="U152" i="1"/>
  <c r="S152" i="1"/>
  <c r="P152" i="1"/>
  <c r="AM151" i="1"/>
  <c r="AL151" i="1"/>
  <c r="AI151" i="1"/>
  <c r="AK151" i="1" s="1"/>
  <c r="AH151" i="1"/>
  <c r="AJ151" i="1" s="1"/>
  <c r="V151" i="1"/>
  <c r="U151" i="1"/>
  <c r="S151" i="1"/>
  <c r="P151" i="1"/>
  <c r="AM150" i="1"/>
  <c r="AL150" i="1"/>
  <c r="AK150" i="1"/>
  <c r="AI150" i="1"/>
  <c r="AJ150" i="1" s="1"/>
  <c r="AH150" i="1"/>
  <c r="V150" i="1"/>
  <c r="U150" i="1"/>
  <c r="S150" i="1"/>
  <c r="P150" i="1"/>
  <c r="AM149" i="1"/>
  <c r="AL149" i="1"/>
  <c r="AI149" i="1"/>
  <c r="AK149" i="1" s="1"/>
  <c r="AH149" i="1"/>
  <c r="AJ149" i="1" s="1"/>
  <c r="V149" i="1"/>
  <c r="U149" i="1"/>
  <c r="S149" i="1"/>
  <c r="P149" i="1"/>
  <c r="AM148" i="1"/>
  <c r="AL148" i="1"/>
  <c r="AK148" i="1"/>
  <c r="AI148" i="1"/>
  <c r="AJ148" i="1" s="1"/>
  <c r="AH148" i="1"/>
  <c r="V148" i="1"/>
  <c r="U148" i="1"/>
  <c r="S148" i="1"/>
  <c r="P148" i="1"/>
  <c r="AM147" i="1"/>
  <c r="AL147" i="1"/>
  <c r="AI147" i="1"/>
  <c r="AK147" i="1" s="1"/>
  <c r="AH147" i="1"/>
  <c r="AJ147" i="1" s="1"/>
  <c r="V147" i="1"/>
  <c r="U147" i="1"/>
  <c r="S147" i="1"/>
  <c r="P147" i="1"/>
  <c r="AM146" i="1"/>
  <c r="AL146" i="1"/>
  <c r="AK146" i="1"/>
  <c r="AI146" i="1"/>
  <c r="AJ146" i="1" s="1"/>
  <c r="AH146" i="1"/>
  <c r="V146" i="1"/>
  <c r="U146" i="1"/>
  <c r="S146" i="1"/>
  <c r="P146" i="1"/>
  <c r="AM145" i="1"/>
  <c r="AL145" i="1"/>
  <c r="AI145" i="1"/>
  <c r="AK145" i="1" s="1"/>
  <c r="AH145" i="1"/>
  <c r="AJ145" i="1" s="1"/>
  <c r="V145" i="1"/>
  <c r="U145" i="1"/>
  <c r="S145" i="1"/>
  <c r="P145" i="1"/>
  <c r="AM144" i="1"/>
  <c r="AL144" i="1"/>
  <c r="AK144" i="1"/>
  <c r="AI144" i="1"/>
  <c r="AJ144" i="1" s="1"/>
  <c r="AH144" i="1"/>
  <c r="V144" i="1"/>
  <c r="U144" i="1"/>
  <c r="S144" i="1"/>
  <c r="P144" i="1"/>
  <c r="AM143" i="1"/>
  <c r="AL143" i="1"/>
  <c r="AI143" i="1"/>
  <c r="AK143" i="1" s="1"/>
  <c r="AH143" i="1"/>
  <c r="AJ143" i="1" s="1"/>
  <c r="V143" i="1"/>
  <c r="U143" i="1"/>
  <c r="S143" i="1"/>
  <c r="P143" i="1"/>
  <c r="AM142" i="1"/>
  <c r="AL142" i="1"/>
  <c r="AK142" i="1"/>
  <c r="AI142" i="1"/>
  <c r="AJ142" i="1" s="1"/>
  <c r="AH142" i="1"/>
  <c r="V142" i="1"/>
  <c r="U142" i="1"/>
  <c r="S142" i="1"/>
  <c r="P142" i="1"/>
  <c r="AM141" i="1"/>
  <c r="AL141" i="1"/>
  <c r="AI141" i="1"/>
  <c r="AK141" i="1" s="1"/>
  <c r="AH141" i="1"/>
  <c r="AJ141" i="1" s="1"/>
  <c r="V141" i="1"/>
  <c r="U141" i="1"/>
  <c r="S141" i="1"/>
  <c r="P141" i="1"/>
  <c r="AM140" i="1"/>
  <c r="AL140" i="1"/>
  <c r="AK140" i="1"/>
  <c r="AI140" i="1"/>
  <c r="AJ140" i="1" s="1"/>
  <c r="AH140" i="1"/>
  <c r="V140" i="1"/>
  <c r="U140" i="1"/>
  <c r="S140" i="1"/>
  <c r="P140" i="1"/>
  <c r="AM139" i="1"/>
  <c r="AL139" i="1"/>
  <c r="AI139" i="1"/>
  <c r="AK139" i="1" s="1"/>
  <c r="AH139" i="1"/>
  <c r="AJ139" i="1" s="1"/>
  <c r="V139" i="1"/>
  <c r="U139" i="1"/>
  <c r="S139" i="1"/>
  <c r="P139" i="1"/>
  <c r="AM138" i="1"/>
  <c r="AL138" i="1"/>
  <c r="AK138" i="1"/>
  <c r="AI138" i="1"/>
  <c r="AJ138" i="1" s="1"/>
  <c r="AH138" i="1"/>
  <c r="V138" i="1"/>
  <c r="U138" i="1"/>
  <c r="S138" i="1"/>
  <c r="P138" i="1"/>
  <c r="AM137" i="1"/>
  <c r="AL137" i="1"/>
  <c r="AI137" i="1"/>
  <c r="AK137" i="1" s="1"/>
  <c r="AH137" i="1"/>
  <c r="AJ137" i="1" s="1"/>
  <c r="V137" i="1"/>
  <c r="U137" i="1"/>
  <c r="S137" i="1"/>
  <c r="P137" i="1"/>
  <c r="AM136" i="1"/>
  <c r="AL136" i="1"/>
  <c r="AK136" i="1"/>
  <c r="AI136" i="1"/>
  <c r="AJ136" i="1" s="1"/>
  <c r="AH136" i="1"/>
  <c r="V136" i="1"/>
  <c r="U136" i="1"/>
  <c r="S136" i="1"/>
  <c r="P136" i="1"/>
  <c r="AM135" i="1"/>
  <c r="AL135" i="1"/>
  <c r="AI135" i="1"/>
  <c r="AK135" i="1" s="1"/>
  <c r="AH135" i="1"/>
  <c r="AJ135" i="1" s="1"/>
  <c r="V135" i="1"/>
  <c r="U135" i="1"/>
  <c r="S135" i="1"/>
  <c r="P135" i="1"/>
  <c r="AM134" i="1"/>
  <c r="AL134" i="1"/>
  <c r="AK134" i="1"/>
  <c r="AI134" i="1"/>
  <c r="AJ134" i="1" s="1"/>
  <c r="AH134" i="1"/>
  <c r="V134" i="1"/>
  <c r="U134" i="1"/>
  <c r="S134" i="1"/>
  <c r="P134" i="1"/>
  <c r="AM133" i="1"/>
  <c r="AL133" i="1"/>
  <c r="AI133" i="1"/>
  <c r="AK133" i="1" s="1"/>
  <c r="AH133" i="1"/>
  <c r="AJ133" i="1" s="1"/>
  <c r="V133" i="1"/>
  <c r="U133" i="1"/>
  <c r="S133" i="1"/>
  <c r="P133" i="1"/>
  <c r="AM132" i="1"/>
  <c r="AL132" i="1"/>
  <c r="AK132" i="1"/>
  <c r="AI132" i="1"/>
  <c r="AJ132" i="1" s="1"/>
  <c r="AH132" i="1"/>
  <c r="V132" i="1"/>
  <c r="U132" i="1"/>
  <c r="S132" i="1"/>
  <c r="P132" i="1"/>
  <c r="AM131" i="1"/>
  <c r="AL131" i="1"/>
  <c r="AI131" i="1"/>
  <c r="AK131" i="1" s="1"/>
  <c r="AH131" i="1"/>
  <c r="AJ131" i="1" s="1"/>
  <c r="V131" i="1"/>
  <c r="U131" i="1"/>
  <c r="S131" i="1"/>
  <c r="P131" i="1"/>
  <c r="AM130" i="1"/>
  <c r="AL130" i="1"/>
  <c r="AK130" i="1"/>
  <c r="AI130" i="1"/>
  <c r="AJ130" i="1" s="1"/>
  <c r="AH130" i="1"/>
  <c r="V130" i="1"/>
  <c r="U130" i="1"/>
  <c r="S130" i="1"/>
  <c r="P130" i="1"/>
  <c r="AM129" i="1"/>
  <c r="AL129" i="1"/>
  <c r="AI129" i="1"/>
  <c r="AK129" i="1" s="1"/>
  <c r="AH129" i="1"/>
  <c r="AJ129" i="1" s="1"/>
  <c r="V129" i="1"/>
  <c r="U129" i="1"/>
  <c r="S129" i="1"/>
  <c r="P129" i="1"/>
  <c r="AM128" i="1"/>
  <c r="AL128" i="1"/>
  <c r="AK128" i="1"/>
  <c r="AI128" i="1"/>
  <c r="AJ128" i="1" s="1"/>
  <c r="AH128" i="1"/>
  <c r="V128" i="1"/>
  <c r="U128" i="1"/>
  <c r="S128" i="1"/>
  <c r="P128" i="1"/>
  <c r="AM127" i="1"/>
  <c r="AL127" i="1"/>
  <c r="AI127" i="1"/>
  <c r="AK127" i="1" s="1"/>
  <c r="AH127" i="1"/>
  <c r="AJ127" i="1" s="1"/>
  <c r="V127" i="1"/>
  <c r="U127" i="1"/>
  <c r="S127" i="1"/>
  <c r="P127" i="1"/>
  <c r="AM126" i="1"/>
  <c r="AL126" i="1"/>
  <c r="AK126" i="1"/>
  <c r="AI126" i="1"/>
  <c r="AJ126" i="1" s="1"/>
  <c r="AH126" i="1"/>
  <c r="V126" i="1"/>
  <c r="U126" i="1"/>
  <c r="S126" i="1"/>
  <c r="P126" i="1"/>
  <c r="AM125" i="1"/>
  <c r="AL125" i="1"/>
  <c r="AI125" i="1"/>
  <c r="AK125" i="1" s="1"/>
  <c r="AH125" i="1"/>
  <c r="AJ125" i="1" s="1"/>
  <c r="V125" i="1"/>
  <c r="U125" i="1"/>
  <c r="S125" i="1"/>
  <c r="P125" i="1"/>
  <c r="AM124" i="1"/>
  <c r="AL124" i="1"/>
  <c r="AK124" i="1"/>
  <c r="AI124" i="1"/>
  <c r="AJ124" i="1" s="1"/>
  <c r="AH124" i="1"/>
  <c r="V124" i="1"/>
  <c r="U124" i="1"/>
  <c r="S124" i="1"/>
  <c r="P124" i="1"/>
  <c r="AM123" i="1"/>
  <c r="AL123" i="1"/>
  <c r="AI123" i="1"/>
  <c r="AK123" i="1" s="1"/>
  <c r="AH123" i="1"/>
  <c r="V123" i="1"/>
  <c r="U123" i="1"/>
  <c r="S123" i="1"/>
  <c r="P123" i="1"/>
  <c r="AM122" i="1"/>
  <c r="AL122" i="1"/>
  <c r="AK122" i="1"/>
  <c r="AI122" i="1"/>
  <c r="AJ122" i="1" s="1"/>
  <c r="AH122" i="1"/>
  <c r="V122" i="1"/>
  <c r="U122" i="1"/>
  <c r="S122" i="1"/>
  <c r="P122" i="1"/>
  <c r="AM121" i="1"/>
  <c r="AL121" i="1"/>
  <c r="AI121" i="1"/>
  <c r="AK121" i="1" s="1"/>
  <c r="AH121" i="1"/>
  <c r="V121" i="1"/>
  <c r="U121" i="1"/>
  <c r="S121" i="1"/>
  <c r="P121" i="1"/>
  <c r="AM120" i="1"/>
  <c r="AL120" i="1"/>
  <c r="AK120" i="1"/>
  <c r="AI120" i="1"/>
  <c r="AJ120" i="1" s="1"/>
  <c r="AH120" i="1"/>
  <c r="V120" i="1"/>
  <c r="U120" i="1"/>
  <c r="S120" i="1"/>
  <c r="P120" i="1"/>
  <c r="AM119" i="1"/>
  <c r="AL119" i="1"/>
  <c r="AI119" i="1"/>
  <c r="AK119" i="1" s="1"/>
  <c r="AH119" i="1"/>
  <c r="AJ119" i="1" s="1"/>
  <c r="V119" i="1"/>
  <c r="U119" i="1"/>
  <c r="S119" i="1"/>
  <c r="P119" i="1"/>
  <c r="AM118" i="1"/>
  <c r="AL118" i="1"/>
  <c r="AK118" i="1"/>
  <c r="AI118" i="1"/>
  <c r="AJ118" i="1" s="1"/>
  <c r="AH118" i="1"/>
  <c r="V118" i="1"/>
  <c r="U118" i="1"/>
  <c r="S118" i="1"/>
  <c r="P118" i="1"/>
  <c r="AM117" i="1"/>
  <c r="AL117" i="1"/>
  <c r="AI117" i="1"/>
  <c r="AK117" i="1" s="1"/>
  <c r="AH117" i="1"/>
  <c r="AJ117" i="1" s="1"/>
  <c r="V117" i="1"/>
  <c r="U117" i="1"/>
  <c r="S117" i="1"/>
  <c r="P117" i="1"/>
  <c r="AM116" i="1"/>
  <c r="AL116" i="1"/>
  <c r="AK116" i="1"/>
  <c r="AI116" i="1"/>
  <c r="AJ116" i="1" s="1"/>
  <c r="AH116" i="1"/>
  <c r="V116" i="1"/>
  <c r="U116" i="1"/>
  <c r="S116" i="1"/>
  <c r="P116" i="1"/>
  <c r="AM115" i="1"/>
  <c r="AL115" i="1"/>
  <c r="AI115" i="1"/>
  <c r="AK115" i="1" s="1"/>
  <c r="AH115" i="1"/>
  <c r="V115" i="1"/>
  <c r="U115" i="1"/>
  <c r="S115" i="1"/>
  <c r="P115" i="1"/>
  <c r="AM114" i="1"/>
  <c r="AL114" i="1"/>
  <c r="AK114" i="1"/>
  <c r="AI114" i="1"/>
  <c r="AJ114" i="1" s="1"/>
  <c r="AH114" i="1"/>
  <c r="V114" i="1"/>
  <c r="U114" i="1"/>
  <c r="S114" i="1"/>
  <c r="P114" i="1"/>
  <c r="AM113" i="1"/>
  <c r="AL113" i="1"/>
  <c r="AI113" i="1"/>
  <c r="AK113" i="1" s="1"/>
  <c r="AH113" i="1"/>
  <c r="V113" i="1"/>
  <c r="U113" i="1"/>
  <c r="S113" i="1"/>
  <c r="P113" i="1"/>
  <c r="AM112" i="1"/>
  <c r="AL112" i="1"/>
  <c r="AK112" i="1"/>
  <c r="AI112" i="1"/>
  <c r="AJ112" i="1" s="1"/>
  <c r="AH112" i="1"/>
  <c r="V112" i="1"/>
  <c r="U112" i="1"/>
  <c r="S112" i="1"/>
  <c r="P112" i="1"/>
  <c r="AM111" i="1"/>
  <c r="AL111" i="1"/>
  <c r="AI111" i="1"/>
  <c r="AK111" i="1" s="1"/>
  <c r="AH111" i="1"/>
  <c r="AJ111" i="1" s="1"/>
  <c r="V111" i="1"/>
  <c r="U111" i="1"/>
  <c r="S111" i="1"/>
  <c r="P111" i="1"/>
  <c r="AM110" i="1"/>
  <c r="AL110" i="1"/>
  <c r="AK110" i="1"/>
  <c r="AI110" i="1"/>
  <c r="AJ110" i="1" s="1"/>
  <c r="AH110" i="1"/>
  <c r="V110" i="1"/>
  <c r="U110" i="1"/>
  <c r="S110" i="1"/>
  <c r="P110" i="1"/>
  <c r="AM109" i="1"/>
  <c r="AL109" i="1"/>
  <c r="AI109" i="1"/>
  <c r="AK109" i="1" s="1"/>
  <c r="AH109" i="1"/>
  <c r="AJ109" i="1" s="1"/>
  <c r="V109" i="1"/>
  <c r="U109" i="1"/>
  <c r="S109" i="1"/>
  <c r="P109" i="1"/>
  <c r="AM108" i="1"/>
  <c r="AL108" i="1"/>
  <c r="AK108" i="1"/>
  <c r="AI108" i="1"/>
  <c r="AJ108" i="1" s="1"/>
  <c r="AH108" i="1"/>
  <c r="V108" i="1"/>
  <c r="U108" i="1"/>
  <c r="S108" i="1"/>
  <c r="P108" i="1"/>
  <c r="AM107" i="1"/>
  <c r="AL107" i="1"/>
  <c r="AI107" i="1"/>
  <c r="AK107" i="1" s="1"/>
  <c r="AH107" i="1"/>
  <c r="V107" i="1"/>
  <c r="U107" i="1"/>
  <c r="S107" i="1"/>
  <c r="P107" i="1"/>
  <c r="AM106" i="1"/>
  <c r="AL106" i="1"/>
  <c r="AK106" i="1"/>
  <c r="AI106" i="1"/>
  <c r="AJ106" i="1" s="1"/>
  <c r="AH106" i="1"/>
  <c r="V106" i="1"/>
  <c r="U106" i="1"/>
  <c r="S106" i="1"/>
  <c r="P106" i="1"/>
  <c r="AM105" i="1"/>
  <c r="AL105" i="1"/>
  <c r="AI105" i="1"/>
  <c r="AK105" i="1" s="1"/>
  <c r="AH105" i="1"/>
  <c r="V105" i="1"/>
  <c r="U105" i="1"/>
  <c r="S105" i="1"/>
  <c r="P105" i="1"/>
  <c r="AM104" i="1"/>
  <c r="AL104" i="1"/>
  <c r="AK104" i="1"/>
  <c r="AI104" i="1"/>
  <c r="AJ104" i="1" s="1"/>
  <c r="AH104" i="1"/>
  <c r="V104" i="1"/>
  <c r="U104" i="1"/>
  <c r="S104" i="1"/>
  <c r="P104" i="1"/>
  <c r="AM103" i="1"/>
  <c r="AL103" i="1"/>
  <c r="AI103" i="1"/>
  <c r="AK103" i="1" s="1"/>
  <c r="AH103" i="1"/>
  <c r="AJ103" i="1" s="1"/>
  <c r="V103" i="1"/>
  <c r="U103" i="1"/>
  <c r="S103" i="1"/>
  <c r="P103" i="1"/>
  <c r="AM102" i="1"/>
  <c r="AL102" i="1"/>
  <c r="AI102" i="1"/>
  <c r="AJ102" i="1" s="1"/>
  <c r="AH102" i="1"/>
  <c r="V102" i="1"/>
  <c r="U102" i="1"/>
  <c r="S102" i="1"/>
  <c r="P102" i="1"/>
  <c r="AM101" i="1"/>
  <c r="AL101" i="1"/>
  <c r="AK101" i="1"/>
  <c r="AI101" i="1"/>
  <c r="AH101" i="1"/>
  <c r="V101" i="1"/>
  <c r="U101" i="1"/>
  <c r="S101" i="1"/>
  <c r="P101" i="1"/>
  <c r="AM100" i="1"/>
  <c r="AL100" i="1"/>
  <c r="AK100" i="1"/>
  <c r="AI100" i="1"/>
  <c r="AJ100" i="1" s="1"/>
  <c r="AH100" i="1"/>
  <c r="V100" i="1"/>
  <c r="U100" i="1"/>
  <c r="S100" i="1"/>
  <c r="P100" i="1"/>
  <c r="AM99" i="1"/>
  <c r="AL99" i="1"/>
  <c r="AK99" i="1"/>
  <c r="AI99" i="1"/>
  <c r="AH99" i="1"/>
  <c r="AJ99" i="1" s="1"/>
  <c r="V99" i="1"/>
  <c r="U99" i="1"/>
  <c r="S99" i="1"/>
  <c r="P99" i="1"/>
  <c r="AM98" i="1"/>
  <c r="AL98" i="1"/>
  <c r="AI98" i="1"/>
  <c r="AJ98" i="1" s="1"/>
  <c r="AH98" i="1"/>
  <c r="V98" i="1"/>
  <c r="U98" i="1"/>
  <c r="S98" i="1"/>
  <c r="P98" i="1"/>
  <c r="AM97" i="1"/>
  <c r="AL97" i="1"/>
  <c r="AK97" i="1"/>
  <c r="AI97" i="1"/>
  <c r="AH97" i="1"/>
  <c r="V97" i="1"/>
  <c r="U97" i="1"/>
  <c r="S97" i="1"/>
  <c r="P97" i="1"/>
  <c r="AM96" i="1"/>
  <c r="AL96" i="1"/>
  <c r="AK96" i="1"/>
  <c r="AI96" i="1"/>
  <c r="AJ96" i="1" s="1"/>
  <c r="AH96" i="1"/>
  <c r="V96" i="1"/>
  <c r="U96" i="1"/>
  <c r="S96" i="1"/>
  <c r="P96" i="1"/>
  <c r="AM95" i="1"/>
  <c r="AL95" i="1"/>
  <c r="AK95" i="1"/>
  <c r="AI95" i="1"/>
  <c r="AH95" i="1"/>
  <c r="AJ95" i="1" s="1"/>
  <c r="V95" i="1"/>
  <c r="U95" i="1"/>
  <c r="S95" i="1"/>
  <c r="P95" i="1"/>
  <c r="AM94" i="1"/>
  <c r="AL94" i="1"/>
  <c r="AI94" i="1"/>
  <c r="AJ94" i="1" s="1"/>
  <c r="AH94" i="1"/>
  <c r="V94" i="1"/>
  <c r="U94" i="1"/>
  <c r="S94" i="1"/>
  <c r="P94" i="1"/>
  <c r="AM93" i="1"/>
  <c r="AL93" i="1"/>
  <c r="AK93" i="1"/>
  <c r="AI93" i="1"/>
  <c r="AH93" i="1"/>
  <c r="V93" i="1"/>
  <c r="U93" i="1"/>
  <c r="S93" i="1"/>
  <c r="P93" i="1"/>
  <c r="AM92" i="1"/>
  <c r="AL92" i="1"/>
  <c r="AK92" i="1"/>
  <c r="AI92" i="1"/>
  <c r="AJ92" i="1" s="1"/>
  <c r="AH92" i="1"/>
  <c r="V92" i="1"/>
  <c r="U92" i="1"/>
  <c r="S92" i="1"/>
  <c r="P92" i="1"/>
  <c r="AM91" i="1"/>
  <c r="AL91" i="1"/>
  <c r="AK91" i="1"/>
  <c r="AI91" i="1"/>
  <c r="AH91" i="1"/>
  <c r="AJ91" i="1" s="1"/>
  <c r="V91" i="1"/>
  <c r="U91" i="1"/>
  <c r="S91" i="1"/>
  <c r="P91" i="1"/>
  <c r="AM90" i="1"/>
  <c r="AL90" i="1"/>
  <c r="AI90" i="1"/>
  <c r="AJ90" i="1" s="1"/>
  <c r="AH90" i="1"/>
  <c r="V90" i="1"/>
  <c r="U90" i="1"/>
  <c r="S90" i="1"/>
  <c r="P90" i="1"/>
  <c r="AM89" i="1"/>
  <c r="AL89" i="1"/>
  <c r="AK89" i="1"/>
  <c r="AI89" i="1"/>
  <c r="AH89" i="1"/>
  <c r="V89" i="1"/>
  <c r="U89" i="1"/>
  <c r="S89" i="1"/>
  <c r="P89" i="1"/>
  <c r="AM88" i="1"/>
  <c r="AL88" i="1"/>
  <c r="AK88" i="1"/>
  <c r="AI88" i="1"/>
  <c r="AJ88" i="1" s="1"/>
  <c r="AH88" i="1"/>
  <c r="V88" i="1"/>
  <c r="U88" i="1"/>
  <c r="S88" i="1"/>
  <c r="P88" i="1"/>
  <c r="AM87" i="1"/>
  <c r="AL87" i="1"/>
  <c r="AK87" i="1"/>
  <c r="AI87" i="1"/>
  <c r="AH87" i="1"/>
  <c r="AJ87" i="1" s="1"/>
  <c r="V87" i="1"/>
  <c r="U87" i="1"/>
  <c r="S87" i="1"/>
  <c r="P87" i="1"/>
  <c r="AM86" i="1"/>
  <c r="AL86" i="1"/>
  <c r="AI86" i="1"/>
  <c r="AJ86" i="1" s="1"/>
  <c r="AH86" i="1"/>
  <c r="V86" i="1"/>
  <c r="U86" i="1"/>
  <c r="S86" i="1"/>
  <c r="P86" i="1"/>
  <c r="AM85" i="1"/>
  <c r="AL85" i="1"/>
  <c r="AK85" i="1"/>
  <c r="AI85" i="1"/>
  <c r="AH85" i="1"/>
  <c r="V85" i="1"/>
  <c r="U85" i="1"/>
  <c r="S85" i="1"/>
  <c r="P85" i="1"/>
  <c r="AM84" i="1"/>
  <c r="AL84" i="1"/>
  <c r="AK84" i="1"/>
  <c r="AI84" i="1"/>
  <c r="AJ84" i="1" s="1"/>
  <c r="AH84" i="1"/>
  <c r="V84" i="1"/>
  <c r="U84" i="1"/>
  <c r="S84" i="1"/>
  <c r="P84" i="1"/>
  <c r="AM83" i="1"/>
  <c r="AL83" i="1"/>
  <c r="AK83" i="1"/>
  <c r="AI83" i="1"/>
  <c r="AH83" i="1"/>
  <c r="AJ83" i="1" s="1"/>
  <c r="V83" i="1"/>
  <c r="U83" i="1"/>
  <c r="S83" i="1"/>
  <c r="P83" i="1"/>
  <c r="AM82" i="1"/>
  <c r="AL82" i="1"/>
  <c r="AI82" i="1"/>
  <c r="AJ82" i="1" s="1"/>
  <c r="AH82" i="1"/>
  <c r="V82" i="1"/>
  <c r="U82" i="1"/>
  <c r="S82" i="1"/>
  <c r="P82" i="1"/>
  <c r="AM81" i="1"/>
  <c r="AL81" i="1"/>
  <c r="AK81" i="1"/>
  <c r="AI81" i="1"/>
  <c r="AH81" i="1"/>
  <c r="V81" i="1"/>
  <c r="U81" i="1"/>
  <c r="S81" i="1"/>
  <c r="P81" i="1"/>
  <c r="AM80" i="1"/>
  <c r="AL80" i="1"/>
  <c r="AK80" i="1"/>
  <c r="AI80" i="1"/>
  <c r="AJ80" i="1" s="1"/>
  <c r="AH80" i="1"/>
  <c r="V80" i="1"/>
  <c r="U80" i="1"/>
  <c r="S80" i="1"/>
  <c r="P80" i="1"/>
  <c r="AM79" i="1"/>
  <c r="AL79" i="1"/>
  <c r="AK79" i="1"/>
  <c r="AI79" i="1"/>
  <c r="AH79" i="1"/>
  <c r="AJ79" i="1" s="1"/>
  <c r="V79" i="1"/>
  <c r="U79" i="1"/>
  <c r="S79" i="1"/>
  <c r="P79" i="1"/>
  <c r="AM78" i="1"/>
  <c r="AL78" i="1"/>
  <c r="AI78" i="1"/>
  <c r="AJ78" i="1" s="1"/>
  <c r="AH78" i="1"/>
  <c r="V78" i="1"/>
  <c r="U78" i="1"/>
  <c r="S78" i="1"/>
  <c r="P78" i="1"/>
  <c r="AM77" i="1"/>
  <c r="AL77" i="1"/>
  <c r="AK77" i="1"/>
  <c r="AI77" i="1"/>
  <c r="AH77" i="1"/>
  <c r="V77" i="1"/>
  <c r="U77" i="1"/>
  <c r="S77" i="1"/>
  <c r="P77" i="1"/>
  <c r="AM76" i="1"/>
  <c r="AL76" i="1"/>
  <c r="AK76" i="1"/>
  <c r="AI76" i="1"/>
  <c r="AJ76" i="1" s="1"/>
  <c r="AH76" i="1"/>
  <c r="V76" i="1"/>
  <c r="U76" i="1"/>
  <c r="S76" i="1"/>
  <c r="P76" i="1"/>
  <c r="AM75" i="1"/>
  <c r="AL75" i="1"/>
  <c r="AK75" i="1"/>
  <c r="AI75" i="1"/>
  <c r="AH75" i="1"/>
  <c r="AJ75" i="1" s="1"/>
  <c r="V75" i="1"/>
  <c r="U75" i="1"/>
  <c r="S75" i="1"/>
  <c r="P75" i="1"/>
  <c r="AM74" i="1"/>
  <c r="AL74" i="1"/>
  <c r="AI74" i="1"/>
  <c r="AJ74" i="1" s="1"/>
  <c r="AH74" i="1"/>
  <c r="V74" i="1"/>
  <c r="U74" i="1"/>
  <c r="S74" i="1"/>
  <c r="P74" i="1"/>
  <c r="AM73" i="1"/>
  <c r="AL73" i="1"/>
  <c r="AK73" i="1"/>
  <c r="AI73" i="1"/>
  <c r="AH73" i="1"/>
  <c r="V73" i="1"/>
  <c r="U73" i="1"/>
  <c r="S73" i="1"/>
  <c r="P73" i="1"/>
  <c r="AM72" i="1"/>
  <c r="AL72" i="1"/>
  <c r="AK72" i="1"/>
  <c r="AI72" i="1"/>
  <c r="AJ72" i="1" s="1"/>
  <c r="AH72" i="1"/>
  <c r="V72" i="1"/>
  <c r="U72" i="1"/>
  <c r="S72" i="1"/>
  <c r="P72" i="1"/>
  <c r="AM71" i="1"/>
  <c r="AL71" i="1"/>
  <c r="AK71" i="1"/>
  <c r="AI71" i="1"/>
  <c r="AH71" i="1"/>
  <c r="AJ71" i="1" s="1"/>
  <c r="V71" i="1"/>
  <c r="U71" i="1"/>
  <c r="S71" i="1"/>
  <c r="P71" i="1"/>
  <c r="AM70" i="1"/>
  <c r="AL70" i="1"/>
  <c r="AI70" i="1"/>
  <c r="AJ70" i="1" s="1"/>
  <c r="AH70" i="1"/>
  <c r="V70" i="1"/>
  <c r="U70" i="1"/>
  <c r="S70" i="1"/>
  <c r="P70" i="1"/>
  <c r="AM69" i="1"/>
  <c r="AL69" i="1"/>
  <c r="AK69" i="1"/>
  <c r="AI69" i="1"/>
  <c r="AH69" i="1"/>
  <c r="AJ69" i="1" s="1"/>
  <c r="V69" i="1"/>
  <c r="U69" i="1"/>
  <c r="S69" i="1"/>
  <c r="P69" i="1"/>
  <c r="AM68" i="1"/>
  <c r="AL68" i="1"/>
  <c r="AI68" i="1"/>
  <c r="AJ68" i="1" s="1"/>
  <c r="AH68" i="1"/>
  <c r="V68" i="1"/>
  <c r="U68" i="1"/>
  <c r="S68" i="1"/>
  <c r="P68" i="1"/>
  <c r="AM67" i="1"/>
  <c r="AL67" i="1"/>
  <c r="AK67" i="1"/>
  <c r="AI67" i="1"/>
  <c r="AH67" i="1"/>
  <c r="AJ67" i="1" s="1"/>
  <c r="V67" i="1"/>
  <c r="U67" i="1"/>
  <c r="S67" i="1"/>
  <c r="P67" i="1"/>
  <c r="AM66" i="1"/>
  <c r="AL66" i="1"/>
  <c r="AI66" i="1"/>
  <c r="AJ66" i="1" s="1"/>
  <c r="AH66" i="1"/>
  <c r="V66" i="1"/>
  <c r="U66" i="1"/>
  <c r="S66" i="1"/>
  <c r="P66" i="1"/>
  <c r="AM65" i="1"/>
  <c r="AL65" i="1"/>
  <c r="AK65" i="1"/>
  <c r="AI65" i="1"/>
  <c r="AH65" i="1"/>
  <c r="AJ65" i="1" s="1"/>
  <c r="V65" i="1"/>
  <c r="U65" i="1"/>
  <c r="S65" i="1"/>
  <c r="P65" i="1"/>
  <c r="AM64" i="1"/>
  <c r="AL64" i="1"/>
  <c r="AI64" i="1"/>
  <c r="AJ64" i="1" s="1"/>
  <c r="AH64" i="1"/>
  <c r="V64" i="1"/>
  <c r="U64" i="1"/>
  <c r="S64" i="1"/>
  <c r="P64" i="1"/>
  <c r="AM63" i="1"/>
  <c r="AL63" i="1"/>
  <c r="AK63" i="1"/>
  <c r="AI63" i="1"/>
  <c r="AH63" i="1"/>
  <c r="AJ63" i="1" s="1"/>
  <c r="V63" i="1"/>
  <c r="U63" i="1"/>
  <c r="S63" i="1"/>
  <c r="P63" i="1"/>
  <c r="AM62" i="1"/>
  <c r="AL62" i="1"/>
  <c r="AI62" i="1"/>
  <c r="AJ62" i="1" s="1"/>
  <c r="AH62" i="1"/>
  <c r="V62" i="1"/>
  <c r="U62" i="1"/>
  <c r="S62" i="1"/>
  <c r="P62" i="1"/>
  <c r="AM61" i="1"/>
  <c r="AL61" i="1"/>
  <c r="AK61" i="1"/>
  <c r="AI61" i="1"/>
  <c r="AH61" i="1"/>
  <c r="AJ61" i="1" s="1"/>
  <c r="V61" i="1"/>
  <c r="U61" i="1"/>
  <c r="S61" i="1"/>
  <c r="P61" i="1"/>
  <c r="AM60" i="1"/>
  <c r="AL60" i="1"/>
  <c r="AI60" i="1"/>
  <c r="AJ60" i="1" s="1"/>
  <c r="AH60" i="1"/>
  <c r="V60" i="1"/>
  <c r="U60" i="1"/>
  <c r="S60" i="1"/>
  <c r="P60" i="1"/>
  <c r="AL59" i="1"/>
  <c r="AI59" i="1"/>
  <c r="AH59" i="1"/>
  <c r="AJ59" i="1" s="1"/>
  <c r="V59" i="1"/>
  <c r="U59" i="1"/>
  <c r="S59" i="1"/>
  <c r="P59" i="1"/>
  <c r="AM58" i="1"/>
  <c r="AL58" i="1"/>
  <c r="AJ58" i="1"/>
  <c r="AI58" i="1"/>
  <c r="AK58" i="1" s="1"/>
  <c r="AH58" i="1"/>
  <c r="V58" i="1"/>
  <c r="U58" i="1"/>
  <c r="S58" i="1"/>
  <c r="P58" i="1"/>
  <c r="AL57" i="1"/>
  <c r="AI57" i="1"/>
  <c r="AK57" i="1" s="1"/>
  <c r="AH57" i="1"/>
  <c r="V57" i="1"/>
  <c r="U57" i="1"/>
  <c r="S57" i="1"/>
  <c r="P57" i="1"/>
  <c r="AM56" i="1"/>
  <c r="AL56" i="1"/>
  <c r="AI56" i="1"/>
  <c r="AK56" i="1" s="1"/>
  <c r="AH56" i="1"/>
  <c r="V56" i="1"/>
  <c r="U56" i="1"/>
  <c r="S56" i="1"/>
  <c r="P56" i="1"/>
  <c r="AL55" i="1"/>
  <c r="AK55" i="1"/>
  <c r="AI55" i="1"/>
  <c r="AH55" i="1"/>
  <c r="AJ55" i="1" s="1"/>
  <c r="V55" i="1"/>
  <c r="U55" i="1"/>
  <c r="S55" i="1"/>
  <c r="P55" i="1"/>
  <c r="AM54" i="1"/>
  <c r="AL54" i="1"/>
  <c r="AK54" i="1"/>
  <c r="AJ54" i="1"/>
  <c r="AI54" i="1"/>
  <c r="AH54" i="1"/>
  <c r="V54" i="1"/>
  <c r="U54" i="1"/>
  <c r="S54" i="1"/>
  <c r="P54" i="1"/>
  <c r="AL53" i="1"/>
  <c r="AI53" i="1"/>
  <c r="AH53" i="1"/>
  <c r="V53" i="1"/>
  <c r="U53" i="1"/>
  <c r="S53" i="1"/>
  <c r="P53" i="1"/>
  <c r="AM52" i="1"/>
  <c r="AL52" i="1"/>
  <c r="AK52" i="1"/>
  <c r="AI52" i="1"/>
  <c r="AJ52" i="1" s="1"/>
  <c r="AH52" i="1"/>
  <c r="V52" i="1"/>
  <c r="U52" i="1"/>
  <c r="S52" i="1"/>
  <c r="P52" i="1"/>
  <c r="AL51" i="1"/>
  <c r="AI51" i="1"/>
  <c r="AH51" i="1"/>
  <c r="AJ51" i="1" s="1"/>
  <c r="V51" i="1"/>
  <c r="U51" i="1"/>
  <c r="S51" i="1"/>
  <c r="P51" i="1"/>
  <c r="AM50" i="1"/>
  <c r="AL50" i="1"/>
  <c r="AJ50" i="1"/>
  <c r="AI50" i="1"/>
  <c r="AK50" i="1" s="1"/>
  <c r="AH50" i="1"/>
  <c r="V50" i="1"/>
  <c r="U50" i="1"/>
  <c r="S50" i="1"/>
  <c r="P50" i="1"/>
  <c r="AL49" i="1"/>
  <c r="AI49" i="1"/>
  <c r="AK49" i="1" s="1"/>
  <c r="AH49" i="1"/>
  <c r="V49" i="1"/>
  <c r="U49" i="1"/>
  <c r="S49" i="1"/>
  <c r="P49" i="1"/>
  <c r="AM48" i="1"/>
  <c r="AL48" i="1"/>
  <c r="AI48" i="1"/>
  <c r="AK48" i="1" s="1"/>
  <c r="AH48" i="1"/>
  <c r="V48" i="1"/>
  <c r="U48" i="1"/>
  <c r="S48" i="1"/>
  <c r="P48" i="1"/>
  <c r="AL47" i="1"/>
  <c r="AK47" i="1"/>
  <c r="AI47" i="1"/>
  <c r="AH47" i="1"/>
  <c r="AJ47" i="1" s="1"/>
  <c r="V47" i="1"/>
  <c r="U47" i="1"/>
  <c r="S47" i="1"/>
  <c r="P47" i="1"/>
  <c r="AM46" i="1"/>
  <c r="AL46" i="1"/>
  <c r="AK46" i="1"/>
  <c r="AJ46" i="1"/>
  <c r="AI46" i="1"/>
  <c r="AH46" i="1"/>
  <c r="V46" i="1"/>
  <c r="U46" i="1"/>
  <c r="S46" i="1"/>
  <c r="P46" i="1"/>
  <c r="AL45" i="1"/>
  <c r="AI45" i="1"/>
  <c r="AH45" i="1"/>
  <c r="V45" i="1"/>
  <c r="U45" i="1"/>
  <c r="S45" i="1"/>
  <c r="P45" i="1"/>
  <c r="AM44" i="1"/>
  <c r="AL44" i="1"/>
  <c r="AK44" i="1"/>
  <c r="AI44" i="1"/>
  <c r="AJ44" i="1" s="1"/>
  <c r="AH44" i="1"/>
  <c r="V44" i="1"/>
  <c r="U44" i="1"/>
  <c r="S44" i="1"/>
  <c r="P44" i="1"/>
  <c r="AL43" i="1"/>
  <c r="AI43" i="1"/>
  <c r="AH43" i="1"/>
  <c r="AJ43" i="1" s="1"/>
  <c r="V43" i="1"/>
  <c r="U43" i="1"/>
  <c r="S43" i="1"/>
  <c r="P43" i="1"/>
  <c r="AM42" i="1"/>
  <c r="AL42" i="1"/>
  <c r="AJ42" i="1"/>
  <c r="AI42" i="1"/>
  <c r="AK42" i="1" s="1"/>
  <c r="AH42" i="1"/>
  <c r="V42" i="1"/>
  <c r="U42" i="1"/>
  <c r="S42" i="1"/>
  <c r="P42" i="1"/>
  <c r="AL41" i="1"/>
  <c r="AI41" i="1"/>
  <c r="AK41" i="1" s="1"/>
  <c r="AH41" i="1"/>
  <c r="V41" i="1"/>
  <c r="U41" i="1"/>
  <c r="S41" i="1"/>
  <c r="P41" i="1"/>
  <c r="AM40" i="1"/>
  <c r="AL40" i="1"/>
  <c r="AI40" i="1"/>
  <c r="AK40" i="1" s="1"/>
  <c r="AH40" i="1"/>
  <c r="V40" i="1"/>
  <c r="U40" i="1"/>
  <c r="S40" i="1"/>
  <c r="P40" i="1"/>
  <c r="AL39" i="1"/>
  <c r="AK39" i="1"/>
  <c r="AI39" i="1"/>
  <c r="AH39" i="1"/>
  <c r="AJ39" i="1" s="1"/>
  <c r="V39" i="1"/>
  <c r="U39" i="1"/>
  <c r="S39" i="1"/>
  <c r="P39" i="1"/>
  <c r="AL35" i="1"/>
  <c r="AI35" i="1"/>
  <c r="AH35" i="1"/>
  <c r="AJ35" i="1" s="1"/>
  <c r="V35" i="1"/>
  <c r="U35" i="1"/>
  <c r="S35" i="1"/>
  <c r="P35" i="1"/>
  <c r="AL34" i="1"/>
  <c r="AJ34" i="1"/>
  <c r="AI34" i="1"/>
  <c r="AH34" i="1"/>
  <c r="AK34" i="1" s="1"/>
  <c r="V34" i="1"/>
  <c r="U34" i="1"/>
  <c r="S34" i="1"/>
  <c r="P34" i="1"/>
  <c r="AL33" i="1"/>
  <c r="AI33" i="1"/>
  <c r="AH33" i="1"/>
  <c r="AJ33" i="1" s="1"/>
  <c r="V33" i="1"/>
  <c r="U33" i="1"/>
  <c r="S33" i="1"/>
  <c r="P33" i="1"/>
  <c r="AL32" i="1"/>
  <c r="AJ32" i="1"/>
  <c r="AI32" i="1"/>
  <c r="AH32" i="1"/>
  <c r="AK32" i="1" s="1"/>
  <c r="V32" i="1"/>
  <c r="U32" i="1"/>
  <c r="S32" i="1"/>
  <c r="P32" i="1"/>
  <c r="AL31" i="1"/>
  <c r="AI31" i="1"/>
  <c r="AH31" i="1"/>
  <c r="AJ31" i="1" s="1"/>
  <c r="V31" i="1"/>
  <c r="U31" i="1"/>
  <c r="S31" i="1"/>
  <c r="P31" i="1"/>
  <c r="AL30" i="1"/>
  <c r="AJ30" i="1"/>
  <c r="AI30" i="1"/>
  <c r="AH30" i="1"/>
  <c r="AK30" i="1" s="1"/>
  <c r="V30" i="1"/>
  <c r="U30" i="1"/>
  <c r="S30" i="1"/>
  <c r="P30" i="1"/>
  <c r="AL29" i="1"/>
  <c r="AI29" i="1"/>
  <c r="AH29" i="1"/>
  <c r="AJ29" i="1" s="1"/>
  <c r="V29" i="1"/>
  <c r="U29" i="1"/>
  <c r="S29" i="1"/>
  <c r="P29" i="1"/>
  <c r="AL28" i="1"/>
  <c r="AJ28" i="1"/>
  <c r="AI28" i="1"/>
  <c r="AH28" i="1"/>
  <c r="AK28" i="1" s="1"/>
  <c r="V28" i="1"/>
  <c r="U28" i="1"/>
  <c r="S28" i="1"/>
  <c r="P28" i="1"/>
  <c r="AL27" i="1"/>
  <c r="AI27" i="1"/>
  <c r="AH27" i="1"/>
  <c r="AJ27" i="1" s="1"/>
  <c r="V27" i="1"/>
  <c r="U27" i="1"/>
  <c r="S27" i="1"/>
  <c r="P27" i="1"/>
  <c r="AL26" i="1"/>
  <c r="AJ26" i="1"/>
  <c r="AI26" i="1"/>
  <c r="AH26" i="1"/>
  <c r="AK26" i="1" s="1"/>
  <c r="V26" i="1"/>
  <c r="U26" i="1"/>
  <c r="S26" i="1"/>
  <c r="P26" i="1"/>
  <c r="AL25" i="1"/>
  <c r="AJ25" i="1"/>
  <c r="AI25" i="1"/>
  <c r="AH25" i="1"/>
  <c r="AM25" i="1" s="1"/>
  <c r="V25" i="1"/>
  <c r="U25" i="1"/>
  <c r="S25" i="1"/>
  <c r="P25" i="1"/>
  <c r="AL24" i="1"/>
  <c r="AI24" i="1"/>
  <c r="AH24" i="1"/>
  <c r="AK24" i="1" s="1"/>
  <c r="V24" i="1"/>
  <c r="U24" i="1"/>
  <c r="S24" i="1"/>
  <c r="P24" i="1"/>
  <c r="AL23" i="1"/>
  <c r="AJ23" i="1"/>
  <c r="AI23" i="1"/>
  <c r="AH23" i="1"/>
  <c r="AM23" i="1" s="1"/>
  <c r="V23" i="1"/>
  <c r="U23" i="1"/>
  <c r="S23" i="1"/>
  <c r="P23" i="1"/>
  <c r="AL22" i="1"/>
  <c r="AI22" i="1"/>
  <c r="AH22" i="1"/>
  <c r="AK22" i="1" s="1"/>
  <c r="V22" i="1"/>
  <c r="U22" i="1"/>
  <c r="S22" i="1"/>
  <c r="P22" i="1"/>
  <c r="AL21" i="1"/>
  <c r="AJ21" i="1"/>
  <c r="AI21" i="1"/>
  <c r="AH21" i="1"/>
  <c r="AM21" i="1" s="1"/>
  <c r="V21" i="1"/>
  <c r="U21" i="1"/>
  <c r="S21" i="1"/>
  <c r="P21" i="1"/>
  <c r="AL17" i="1"/>
  <c r="AI17" i="1"/>
  <c r="AH17" i="1"/>
  <c r="AK17" i="1" s="1"/>
  <c r="V17" i="1"/>
  <c r="U17" i="1"/>
  <c r="S17" i="1"/>
  <c r="P17" i="1"/>
  <c r="AL16" i="1"/>
  <c r="AJ16" i="1"/>
  <c r="AI16" i="1"/>
  <c r="AH16" i="1"/>
  <c r="AM16" i="1" s="1"/>
  <c r="V16" i="1"/>
  <c r="U16" i="1"/>
  <c r="S16" i="1"/>
  <c r="P16" i="1"/>
  <c r="AL15" i="1"/>
  <c r="AI15" i="1"/>
  <c r="AH15" i="1"/>
  <c r="AK15" i="1" s="1"/>
  <c r="V15" i="1"/>
  <c r="U15" i="1"/>
  <c r="S15" i="1"/>
  <c r="P15" i="1"/>
  <c r="AL14" i="1"/>
  <c r="AJ14" i="1"/>
  <c r="AI14" i="1"/>
  <c r="AH14" i="1"/>
  <c r="AM14" i="1" s="1"/>
  <c r="V14" i="1"/>
  <c r="U14" i="1"/>
  <c r="S14" i="1"/>
  <c r="P14" i="1"/>
  <c r="AL10" i="1"/>
  <c r="AI10" i="1"/>
  <c r="AH10" i="1"/>
  <c r="AK10" i="1" s="1"/>
  <c r="V10" i="1"/>
  <c r="U10" i="1"/>
  <c r="S10" i="1"/>
  <c r="P10" i="1"/>
  <c r="AL9" i="1"/>
  <c r="AJ9" i="1"/>
  <c r="AI9" i="1"/>
  <c r="AH9" i="1"/>
  <c r="AM9" i="1" s="1"/>
  <c r="V9" i="1"/>
  <c r="U9" i="1"/>
  <c r="S9" i="1"/>
  <c r="P9" i="1"/>
  <c r="AL8" i="1"/>
  <c r="AI8" i="1"/>
  <c r="AH8" i="1"/>
  <c r="AK8" i="1" s="1"/>
  <c r="V8" i="1"/>
  <c r="U8" i="1"/>
  <c r="S8" i="1"/>
  <c r="P8" i="1"/>
  <c r="AL7" i="1"/>
  <c r="AJ7" i="1"/>
  <c r="AI7" i="1"/>
  <c r="AH7" i="1"/>
  <c r="AM7" i="1" s="1"/>
  <c r="V7" i="1"/>
  <c r="U7" i="1"/>
  <c r="S7" i="1"/>
  <c r="P7" i="1"/>
  <c r="AL6" i="1"/>
  <c r="AI6" i="1"/>
  <c r="AH6" i="1"/>
  <c r="AK6" i="1" s="1"/>
  <c r="V6" i="1"/>
  <c r="U6" i="1"/>
  <c r="S6" i="1"/>
  <c r="P6" i="1"/>
  <c r="AM6" i="1" l="1"/>
  <c r="AK7" i="1"/>
  <c r="AM8" i="1"/>
  <c r="AK9" i="1"/>
  <c r="AM10" i="1"/>
  <c r="AK14" i="1"/>
  <c r="AM15" i="1"/>
  <c r="AK16" i="1"/>
  <c r="AM17" i="1"/>
  <c r="AK21" i="1"/>
  <c r="AM22" i="1"/>
  <c r="AK23" i="1"/>
  <c r="AM24" i="1"/>
  <c r="AK25" i="1"/>
  <c r="AM26" i="1"/>
  <c r="AK27" i="1"/>
  <c r="AM28" i="1"/>
  <c r="AK29" i="1"/>
  <c r="AM30" i="1"/>
  <c r="AK31" i="1"/>
  <c r="AM32" i="1"/>
  <c r="AK33" i="1"/>
  <c r="AM34" i="1"/>
  <c r="AK35" i="1"/>
  <c r="AJ45" i="1"/>
  <c r="AM45" i="1"/>
  <c r="AJ53" i="1"/>
  <c r="AM53" i="1"/>
  <c r="AK60" i="1"/>
  <c r="AK64" i="1"/>
  <c r="AK68" i="1"/>
  <c r="AJ107" i="1"/>
  <c r="AJ115" i="1"/>
  <c r="AJ123" i="1"/>
  <c r="AJ8" i="1"/>
  <c r="AJ10" i="1"/>
  <c r="AJ15" i="1"/>
  <c r="AJ17" i="1"/>
  <c r="AJ22" i="1"/>
  <c r="AJ24" i="1"/>
  <c r="AM43" i="1"/>
  <c r="AM51" i="1"/>
  <c r="AM59" i="1"/>
  <c r="AJ6" i="1"/>
  <c r="AM27" i="1"/>
  <c r="AM29" i="1"/>
  <c r="AM31" i="1"/>
  <c r="AM33" i="1"/>
  <c r="AM35" i="1"/>
  <c r="AJ40" i="1"/>
  <c r="AJ41" i="1"/>
  <c r="AM41" i="1"/>
  <c r="AK45" i="1"/>
  <c r="AJ48" i="1"/>
  <c r="AJ49" i="1"/>
  <c r="AM49" i="1"/>
  <c r="AK53" i="1"/>
  <c r="AJ56" i="1"/>
  <c r="AJ57" i="1"/>
  <c r="AM57" i="1"/>
  <c r="AK62" i="1"/>
  <c r="AK66" i="1"/>
  <c r="AK70" i="1"/>
  <c r="AK74" i="1"/>
  <c r="AK78" i="1"/>
  <c r="AK82" i="1"/>
  <c r="AK86" i="1"/>
  <c r="AK90" i="1"/>
  <c r="AK94" i="1"/>
  <c r="AK98" i="1"/>
  <c r="AK102" i="1"/>
  <c r="AM39" i="1"/>
  <c r="AK43" i="1"/>
  <c r="AM47" i="1"/>
  <c r="AK51" i="1"/>
  <c r="AM55" i="1"/>
  <c r="AK59" i="1"/>
  <c r="AJ73" i="1"/>
  <c r="AJ77" i="1"/>
  <c r="AJ81" i="1"/>
  <c r="AJ85" i="1"/>
  <c r="AJ89" i="1"/>
  <c r="AJ93" i="1"/>
  <c r="AJ97" i="1"/>
  <c r="AJ101" i="1"/>
  <c r="AJ105" i="1"/>
  <c r="AJ113" i="1"/>
  <c r="AJ121" i="1"/>
  <c r="AJ294" i="1"/>
  <c r="AJ296" i="1"/>
  <c r="AJ298" i="1"/>
  <c r="AJ300" i="1"/>
  <c r="AJ302" i="1"/>
  <c r="AJ304" i="1"/>
  <c r="AJ306" i="1"/>
  <c r="AJ308" i="1"/>
  <c r="AJ310" i="1"/>
  <c r="AJ315" i="1"/>
  <c r="AJ317" i="1"/>
  <c r="AJ319" i="1"/>
  <c r="AJ321" i="1"/>
  <c r="AJ326" i="1"/>
  <c r="AJ328" i="1"/>
  <c r="AJ330" i="1"/>
  <c r="AJ332" i="1"/>
  <c r="AJ340" i="1"/>
  <c r="AJ345" i="1"/>
  <c r="AJ347" i="1"/>
  <c r="AJ349" i="1"/>
  <c r="AJ351" i="1"/>
  <c r="AJ353" i="1"/>
  <c r="AJ355" i="1"/>
  <c r="AJ357" i="1"/>
  <c r="AJ359" i="1"/>
  <c r="AJ361" i="1"/>
  <c r="AJ363" i="1"/>
  <c r="AJ365" i="1"/>
  <c r="AJ367" i="1"/>
  <c r="AJ369" i="1"/>
  <c r="AJ371" i="1"/>
  <c r="AJ373" i="1"/>
  <c r="AJ375" i="1"/>
  <c r="AJ377" i="1"/>
  <c r="AJ378" i="1"/>
  <c r="AM378" i="1"/>
  <c r="AJ382" i="1"/>
  <c r="AJ386" i="1"/>
  <c r="AJ390" i="1"/>
  <c r="AJ394" i="1"/>
  <c r="AJ398" i="1"/>
  <c r="AJ9" i="2"/>
  <c r="AJ23" i="2"/>
  <c r="AJ31" i="2"/>
  <c r="AK304" i="1"/>
  <c r="AK306" i="1"/>
  <c r="AK308" i="1"/>
  <c r="AK310" i="1"/>
  <c r="AK315" i="1"/>
  <c r="AK317" i="1"/>
  <c r="AK319" i="1"/>
  <c r="AK321" i="1"/>
  <c r="AK326" i="1"/>
  <c r="AK328" i="1"/>
  <c r="AK330" i="1"/>
  <c r="AK332" i="1"/>
  <c r="AK340" i="1"/>
  <c r="AK345" i="1"/>
  <c r="AK347" i="1"/>
  <c r="AK349" i="1"/>
  <c r="AK351" i="1"/>
  <c r="AK353" i="1"/>
  <c r="AK355" i="1"/>
  <c r="AK357" i="1"/>
  <c r="AK359" i="1"/>
  <c r="AK361" i="1"/>
  <c r="AK363" i="1"/>
  <c r="AK365" i="1"/>
  <c r="AK367" i="1"/>
  <c r="AK369" i="1"/>
  <c r="AK371" i="1"/>
  <c r="AK373" i="1"/>
  <c r="AK375" i="1"/>
  <c r="AK377" i="1"/>
  <c r="AJ379" i="1"/>
  <c r="AJ383" i="1"/>
  <c r="AJ387" i="1"/>
  <c r="AJ391" i="1"/>
  <c r="AJ395" i="1"/>
  <c r="AJ399" i="1"/>
  <c r="AJ14" i="2"/>
  <c r="AJ25" i="2"/>
  <c r="AJ33" i="2"/>
  <c r="AK42" i="2"/>
  <c r="AJ42" i="2"/>
  <c r="AJ44" i="2"/>
  <c r="AJ250" i="1"/>
  <c r="AJ252" i="1"/>
  <c r="AJ257" i="1"/>
  <c r="AJ259" i="1"/>
  <c r="AJ261" i="1"/>
  <c r="AJ263" i="1"/>
  <c r="AJ265" i="1"/>
  <c r="AJ269" i="1"/>
  <c r="AJ271" i="1"/>
  <c r="AJ273" i="1"/>
  <c r="AJ278" i="1"/>
  <c r="AJ280" i="1"/>
  <c r="AJ285" i="1"/>
  <c r="AJ287" i="1"/>
  <c r="AJ289" i="1"/>
  <c r="AJ291" i="1"/>
  <c r="AJ293" i="1"/>
  <c r="AJ295" i="1"/>
  <c r="AJ297" i="1"/>
  <c r="AJ299" i="1"/>
  <c r="AJ301" i="1"/>
  <c r="AJ303" i="1"/>
  <c r="AJ305" i="1"/>
  <c r="AJ307" i="1"/>
  <c r="AJ309" i="1"/>
  <c r="AK217" i="2"/>
  <c r="AK219" i="2"/>
  <c r="AK221" i="2"/>
  <c r="AK223" i="2"/>
  <c r="AK225" i="2"/>
  <c r="AK227" i="2"/>
  <c r="AK229" i="2"/>
  <c r="AK231" i="2"/>
  <c r="AK233" i="2"/>
  <c r="AJ237" i="2"/>
  <c r="AM237" i="2"/>
  <c r="AJ243" i="2"/>
  <c r="AM243" i="2"/>
  <c r="AJ48" i="2"/>
  <c r="AJ50" i="2"/>
  <c r="AJ52" i="2"/>
  <c r="AJ54" i="2"/>
  <c r="AJ56" i="2"/>
  <c r="AJ58" i="2"/>
  <c r="AJ60" i="2"/>
  <c r="AJ62" i="2"/>
  <c r="AJ64" i="2"/>
  <c r="AJ66" i="2"/>
  <c r="AJ68" i="2"/>
  <c r="AJ70" i="2"/>
  <c r="AJ72" i="2"/>
  <c r="AJ74" i="2"/>
  <c r="AJ76" i="2"/>
  <c r="AJ78" i="2"/>
  <c r="AJ80" i="2"/>
  <c r="AJ82" i="2"/>
  <c r="AJ84" i="2"/>
  <c r="AJ86" i="2"/>
  <c r="AJ88" i="2"/>
  <c r="AJ90" i="2"/>
  <c r="AJ92" i="2"/>
  <c r="AJ94" i="2"/>
  <c r="AJ96" i="2"/>
  <c r="AJ98" i="2"/>
  <c r="AJ100" i="2"/>
  <c r="AJ102" i="2"/>
  <c r="AJ104" i="2"/>
  <c r="AJ106" i="2"/>
  <c r="AJ108" i="2"/>
  <c r="AJ110" i="2"/>
  <c r="AJ112" i="2"/>
  <c r="AJ114" i="2"/>
  <c r="AJ116" i="2"/>
  <c r="AJ118" i="2"/>
  <c r="AJ120" i="2"/>
  <c r="AJ122" i="2"/>
  <c r="AJ124" i="2"/>
  <c r="AJ126" i="2"/>
  <c r="AJ128" i="2"/>
  <c r="AJ130" i="2"/>
  <c r="AJ132" i="2"/>
  <c r="AJ134" i="2"/>
  <c r="AJ136" i="2"/>
  <c r="AJ138" i="2"/>
  <c r="AJ140" i="2"/>
  <c r="AJ142" i="2"/>
  <c r="AJ144" i="2"/>
  <c r="AJ146" i="2"/>
  <c r="AJ148" i="2"/>
  <c r="AJ150" i="2"/>
  <c r="AJ152" i="2"/>
  <c r="AJ154" i="2"/>
  <c r="AJ156" i="2"/>
  <c r="AJ158" i="2"/>
  <c r="AJ160" i="2"/>
  <c r="AJ162" i="2"/>
  <c r="AJ164" i="2"/>
  <c r="AJ166" i="2"/>
  <c r="AJ168" i="2"/>
  <c r="AJ170" i="2"/>
  <c r="AJ172" i="2"/>
  <c r="AJ174" i="2"/>
  <c r="AJ176" i="2"/>
  <c r="AJ178" i="2"/>
  <c r="AJ180" i="2"/>
  <c r="AJ182" i="2"/>
  <c r="AJ184" i="2"/>
  <c r="AJ186" i="2"/>
  <c r="AJ188" i="2"/>
  <c r="AJ190" i="2"/>
  <c r="AJ192" i="2"/>
  <c r="AJ194" i="2"/>
  <c r="AJ196" i="2"/>
  <c r="AJ201" i="2"/>
  <c r="AJ203" i="2"/>
  <c r="AJ208" i="2"/>
  <c r="AM235" i="2"/>
  <c r="AJ245" i="2"/>
  <c r="AM245" i="2"/>
  <c r="AJ269" i="2"/>
  <c r="AK269" i="2"/>
  <c r="AJ271" i="2"/>
  <c r="AK271" i="2"/>
  <c r="AJ273" i="2"/>
  <c r="AK273" i="2"/>
  <c r="AJ278" i="2"/>
  <c r="AK278" i="2"/>
  <c r="AJ280" i="2"/>
  <c r="AK280" i="2"/>
  <c r="AJ285" i="2"/>
  <c r="AK285" i="2"/>
  <c r="AM117" i="2"/>
  <c r="AM119" i="2"/>
  <c r="AM121" i="2"/>
  <c r="AM123" i="2"/>
  <c r="AM125" i="2"/>
  <c r="AM127" i="2"/>
  <c r="AM129" i="2"/>
  <c r="AM131" i="2"/>
  <c r="AM133" i="2"/>
  <c r="AM135" i="2"/>
  <c r="AM137" i="2"/>
  <c r="AM139" i="2"/>
  <c r="AM141" i="2"/>
  <c r="AM143" i="2"/>
  <c r="AM145" i="2"/>
  <c r="AM147" i="2"/>
  <c r="AM149" i="2"/>
  <c r="AM151" i="2"/>
  <c r="AM153" i="2"/>
  <c r="AM155" i="2"/>
  <c r="AM157" i="2"/>
  <c r="AM159" i="2"/>
  <c r="AM161" i="2"/>
  <c r="AM163" i="2"/>
  <c r="AM165" i="2"/>
  <c r="AM167" i="2"/>
  <c r="AM169" i="2"/>
  <c r="AM171" i="2"/>
  <c r="AM173" i="2"/>
  <c r="AM175" i="2"/>
  <c r="AM177" i="2"/>
  <c r="AM179" i="2"/>
  <c r="AM181" i="2"/>
  <c r="AM183" i="2"/>
  <c r="AM185" i="2"/>
  <c r="AM187" i="2"/>
  <c r="AM189" i="2"/>
  <c r="AM191" i="2"/>
  <c r="AM193" i="2"/>
  <c r="AM195" i="2"/>
  <c r="AM197" i="2"/>
  <c r="AM202" i="2"/>
  <c r="AM204" i="2"/>
  <c r="AM209" i="2"/>
  <c r="AM211" i="2"/>
  <c r="AM213" i="2"/>
  <c r="AM215" i="2"/>
  <c r="AM217" i="2"/>
  <c r="AM219" i="2"/>
  <c r="AM221" i="2"/>
  <c r="AM223" i="2"/>
  <c r="AM225" i="2"/>
  <c r="AM227" i="2"/>
  <c r="AM229" i="2"/>
  <c r="AM231" i="2"/>
  <c r="AM233" i="2"/>
  <c r="AK237" i="2"/>
  <c r="AJ240" i="2"/>
  <c r="AJ241" i="2"/>
  <c r="AM241" i="2"/>
  <c r="AK243" i="2"/>
  <c r="AJ244" i="2"/>
  <c r="AK235" i="2"/>
  <c r="AJ239" i="2"/>
  <c r="AM239" i="2"/>
  <c r="AK245" i="2"/>
  <c r="AJ248" i="2"/>
  <c r="AK248" i="2"/>
  <c r="AJ250" i="2"/>
  <c r="AK250" i="2"/>
  <c r="AJ252" i="2"/>
  <c r="AK252" i="2"/>
  <c r="AJ257" i="2"/>
  <c r="AK257" i="2"/>
  <c r="AJ259" i="2"/>
  <c r="AK259" i="2"/>
  <c r="AJ261" i="2"/>
  <c r="AK261" i="2"/>
  <c r="AJ263" i="2"/>
  <c r="AK263" i="2"/>
  <c r="AJ265" i="2"/>
  <c r="AK265" i="2"/>
  <c r="AM247" i="2"/>
  <c r="AM249" i="2"/>
  <c r="AM251" i="2"/>
  <c r="AM253" i="2"/>
  <c r="AM258" i="2"/>
  <c r="AM260" i="2"/>
  <c r="AM262" i="2"/>
  <c r="AM264" i="2"/>
  <c r="AM268" i="2"/>
  <c r="AM270" i="2"/>
  <c r="AM272" i="2"/>
  <c r="AM277" i="2"/>
  <c r="AM279" i="2"/>
  <c r="AM284" i="2"/>
  <c r="AM286" i="2"/>
  <c r="AK287" i="2"/>
  <c r="AM288" i="2"/>
  <c r="AK289" i="2"/>
  <c r="AM290" i="2"/>
  <c r="AK291" i="2"/>
  <c r="AM292" i="2"/>
  <c r="AK293" i="2"/>
  <c r="AM294" i="2"/>
  <c r="AK295" i="2"/>
  <c r="AM296" i="2"/>
  <c r="AK297" i="2"/>
  <c r="AM298" i="2"/>
  <c r="AK299" i="2"/>
  <c r="AM300" i="2"/>
  <c r="AK301" i="2"/>
  <c r="AM302" i="2"/>
  <c r="AK303" i="2"/>
  <c r="AM304" i="2"/>
  <c r="AK305" i="2"/>
  <c r="AM306" i="2"/>
  <c r="AK307" i="2"/>
  <c r="AM308" i="2"/>
  <c r="AK309" i="2"/>
  <c r="AM310" i="2"/>
  <c r="AK311" i="2"/>
  <c r="AM315" i="2"/>
  <c r="AK316" i="2"/>
  <c r="AM317" i="2"/>
  <c r="AK318" i="2"/>
  <c r="AM319" i="2"/>
  <c r="AK320" i="2"/>
  <c r="AM321" i="2"/>
  <c r="AK336" i="2"/>
  <c r="AM340" i="2"/>
  <c r="AK344" i="2"/>
  <c r="AM345" i="2"/>
  <c r="AK346" i="2"/>
  <c r="AM347" i="2"/>
  <c r="AK348" i="2"/>
  <c r="AM349" i="2"/>
  <c r="AK350" i="2"/>
  <c r="AM351" i="2"/>
  <c r="AK352" i="2"/>
  <c r="AM353" i="2"/>
  <c r="AK354" i="2"/>
  <c r="AK355" i="2"/>
  <c r="AJ357" i="2"/>
  <c r="AJ361" i="2"/>
  <c r="AJ365" i="2"/>
  <c r="AJ369" i="2"/>
  <c r="AJ373" i="2"/>
  <c r="AJ377" i="2"/>
  <c r="AJ381" i="2"/>
  <c r="AJ387" i="2"/>
  <c r="AJ389" i="2"/>
  <c r="AM355" i="2"/>
  <c r="AM120" i="3"/>
  <c r="AM128" i="3"/>
  <c r="AM136" i="3"/>
  <c r="AJ49" i="3"/>
  <c r="AJ51" i="3"/>
  <c r="AJ53" i="3"/>
  <c r="AJ55" i="3"/>
  <c r="AJ57" i="3"/>
  <c r="AJ59" i="3"/>
  <c r="AJ61" i="3"/>
  <c r="AJ63" i="3"/>
  <c r="AJ65" i="3"/>
  <c r="AJ67" i="3"/>
  <c r="AJ69" i="3"/>
  <c r="AJ71" i="3"/>
  <c r="AJ73" i="3"/>
  <c r="AJ75" i="3"/>
  <c r="AJ77" i="3"/>
  <c r="AJ79" i="3"/>
  <c r="AJ81" i="3"/>
  <c r="AJ83" i="3"/>
  <c r="AJ85" i="3"/>
  <c r="AJ87" i="3"/>
  <c r="AJ89" i="3"/>
  <c r="AJ91" i="3"/>
  <c r="AJ93" i="3"/>
  <c r="AJ95" i="3"/>
  <c r="AJ97" i="3"/>
  <c r="AJ99" i="3"/>
  <c r="AJ101" i="3"/>
  <c r="AJ103" i="3"/>
  <c r="AJ105" i="3"/>
  <c r="AJ107" i="3"/>
  <c r="AJ109" i="3"/>
  <c r="AJ111" i="3"/>
  <c r="AJ113" i="3"/>
  <c r="AM118" i="3"/>
  <c r="AJ125" i="3"/>
  <c r="AM126" i="3"/>
  <c r="AJ133" i="3"/>
  <c r="AM134" i="3"/>
  <c r="AK140" i="3"/>
  <c r="AJ140" i="3"/>
  <c r="AK144" i="3"/>
  <c r="AJ144" i="3"/>
  <c r="AK148" i="3"/>
  <c r="AJ148" i="3"/>
  <c r="AK152" i="3"/>
  <c r="AJ152" i="3"/>
  <c r="AM108" i="3"/>
  <c r="AM110" i="3"/>
  <c r="AM112" i="3"/>
  <c r="AM114" i="3"/>
  <c r="AM116" i="3"/>
  <c r="AK120" i="3"/>
  <c r="AJ123" i="3"/>
  <c r="AM124" i="3"/>
  <c r="AK128" i="3"/>
  <c r="AJ131" i="3"/>
  <c r="AM132" i="3"/>
  <c r="AK136" i="3"/>
  <c r="AK118" i="3"/>
  <c r="AJ122" i="3"/>
  <c r="AM122" i="3"/>
  <c r="AK126" i="3"/>
  <c r="AJ130" i="3"/>
  <c r="AM130" i="3"/>
  <c r="AK138" i="3"/>
  <c r="AJ138" i="3"/>
  <c r="AK142" i="3"/>
  <c r="AJ142" i="3"/>
  <c r="AK146" i="3"/>
  <c r="AJ146" i="3"/>
  <c r="AK150" i="3"/>
  <c r="AJ150" i="3"/>
  <c r="AK154" i="3"/>
  <c r="AK158" i="3"/>
  <c r="AM219" i="3"/>
  <c r="AM227" i="3"/>
  <c r="AM235" i="3"/>
  <c r="AM243" i="3"/>
  <c r="AM251" i="3"/>
  <c r="AM186" i="3"/>
  <c r="AM188" i="3"/>
  <c r="AM190" i="3"/>
  <c r="AM192" i="3"/>
  <c r="AM194" i="3"/>
  <c r="AM196" i="3"/>
  <c r="AM201" i="3"/>
  <c r="AM203" i="3"/>
  <c r="AM217" i="3"/>
  <c r="AJ224" i="3"/>
  <c r="AM225" i="3"/>
  <c r="AJ232" i="3"/>
  <c r="AM233" i="3"/>
  <c r="AJ240" i="3"/>
  <c r="AM241" i="3"/>
  <c r="AJ248" i="3"/>
  <c r="AM249" i="3"/>
  <c r="AK269" i="3"/>
  <c r="AK273" i="3"/>
  <c r="AK280" i="3"/>
  <c r="AK287" i="3"/>
  <c r="AK291" i="3"/>
  <c r="AK295" i="3"/>
  <c r="AK303" i="3"/>
  <c r="AK307" i="3"/>
  <c r="AK311" i="3"/>
  <c r="AK318" i="3"/>
  <c r="AK336" i="3"/>
  <c r="AK346" i="3"/>
  <c r="AK350" i="3"/>
  <c r="AK354" i="3"/>
  <c r="AK358" i="3"/>
  <c r="AK362" i="3"/>
  <c r="AK366" i="3"/>
  <c r="AK370" i="3"/>
  <c r="AK374" i="3"/>
  <c r="AK378" i="3"/>
  <c r="AK382" i="3"/>
  <c r="AK386" i="3"/>
  <c r="AK390" i="3"/>
  <c r="AK394" i="3"/>
  <c r="AK398" i="3"/>
  <c r="AJ154" i="3"/>
  <c r="AJ156" i="3"/>
  <c r="AJ158" i="3"/>
  <c r="AJ160" i="3"/>
  <c r="AJ162" i="3"/>
  <c r="AJ164" i="3"/>
  <c r="AJ166" i="3"/>
  <c r="AJ168" i="3"/>
  <c r="AJ170" i="3"/>
  <c r="AJ172" i="3"/>
  <c r="AJ174" i="3"/>
  <c r="AJ176" i="3"/>
  <c r="AJ178" i="3"/>
  <c r="AJ180" i="3"/>
  <c r="AJ182" i="3"/>
  <c r="AJ184" i="3"/>
  <c r="AJ186" i="3"/>
  <c r="AJ188" i="3"/>
  <c r="AJ190" i="3"/>
  <c r="AJ192" i="3"/>
  <c r="AJ194" i="3"/>
  <c r="AJ196" i="3"/>
  <c r="AJ201" i="3"/>
  <c r="AJ203" i="3"/>
  <c r="AM204" i="3"/>
  <c r="AK219" i="3"/>
  <c r="AJ222" i="3"/>
  <c r="AM223" i="3"/>
  <c r="AK227" i="3"/>
  <c r="AJ230" i="3"/>
  <c r="AM231" i="3"/>
  <c r="AK235" i="3"/>
  <c r="AJ238" i="3"/>
  <c r="AM239" i="3"/>
  <c r="AK243" i="3"/>
  <c r="AJ246" i="3"/>
  <c r="AJ247" i="3"/>
  <c r="AM247" i="3"/>
  <c r="AK251" i="3"/>
  <c r="AK258" i="3"/>
  <c r="AK262" i="3"/>
  <c r="AJ213" i="3"/>
  <c r="AK217" i="3"/>
  <c r="AJ221" i="3"/>
  <c r="AM221" i="3"/>
  <c r="AK225" i="3"/>
  <c r="AJ229" i="3"/>
  <c r="AM229" i="3"/>
  <c r="AK233" i="3"/>
  <c r="AJ237" i="3"/>
  <c r="AM237" i="3"/>
  <c r="AK241" i="3"/>
  <c r="AJ245" i="3"/>
  <c r="AK249" i="3"/>
  <c r="AJ257" i="3"/>
  <c r="AJ261" i="3"/>
  <c r="AJ265" i="3"/>
  <c r="AK271" i="3"/>
  <c r="AK278" i="3"/>
  <c r="AK285" i="3"/>
  <c r="AK289" i="3"/>
  <c r="AK293" i="3"/>
  <c r="AK297" i="3"/>
  <c r="AK301" i="3"/>
  <c r="AK305" i="3"/>
  <c r="AK309" i="3"/>
  <c r="AK316" i="3"/>
  <c r="AK320" i="3"/>
  <c r="AK344" i="3"/>
  <c r="AK348" i="3"/>
  <c r="AK352" i="3"/>
  <c r="AK356" i="3"/>
  <c r="AK360" i="3"/>
  <c r="AK364" i="3"/>
  <c r="AK368" i="3"/>
  <c r="AK372" i="3"/>
  <c r="AK376" i="3"/>
  <c r="AK380" i="3"/>
  <c r="AK384" i="3"/>
  <c r="AK388" i="3"/>
  <c r="AK392" i="3"/>
  <c r="AK396" i="3"/>
  <c r="AK40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 authorId="0" shapeId="0" xr:uid="{6E3045C5-77D9-49D8-B77E-F1F8CAF50AD4}">
      <text>
        <r>
          <rPr>
            <b/>
            <i/>
            <sz val="9"/>
            <color indexed="8"/>
            <rFont val="Tahoma"/>
            <family val="2"/>
          </rPr>
          <t>Author:
Per Unit Present Value Avoided Cost Benefits</t>
        </r>
        <r>
          <rPr>
            <sz val="9"/>
            <color indexed="8"/>
            <rFont val="Tahoma"/>
            <family val="2"/>
          </rPr>
          <t xml:space="preserve"> represents the sum of discounted avoided cost cash flows for a measure's effective useful life. For early retirement measures, this may include a Pre and Post RUL savings adjustment.</t>
        </r>
      </text>
    </comment>
    <comment ref="R1" authorId="0" shapeId="0" xr:uid="{4C886CDF-B399-4882-A752-ACE4F4106466}">
      <text>
        <r>
          <rPr>
            <b/>
            <i/>
            <sz val="9"/>
            <color indexed="8"/>
            <rFont val="Tahoma"/>
            <family val="2"/>
          </rPr>
          <t>Author:
Per Unit Present Value Non-Energy Benefits</t>
        </r>
        <r>
          <rPr>
            <sz val="9"/>
            <color indexed="8"/>
            <rFont val="Tahoma"/>
            <family val="2"/>
          </rPr>
          <t xml:space="preserve"> represents the sum of discounted non-energy benefit cash flows for a measure's effective useful life.</t>
        </r>
      </text>
    </comment>
    <comment ref="W1" authorId="0" shapeId="0" xr:uid="{5D3B2A08-6095-4FBD-8D58-7E04CC8A4FC4}">
      <text>
        <r>
          <rPr>
            <b/>
            <i/>
            <sz val="9"/>
            <color indexed="8"/>
            <rFont val="Tahoma"/>
            <family val="2"/>
          </rPr>
          <t>Author:
Net First-Year Unit Cost / kWh at Generator ($/kWh)</t>
        </r>
        <r>
          <rPr>
            <sz val="9"/>
            <color indexed="8"/>
            <rFont val="Tahoma"/>
            <family val="2"/>
          </rPr>
          <t xml:space="preserve"> is calculated in the model by summing incentive and admin spending (Per Unit DSM Administrator Cost in this workbook) and dividing it by net first-year energy savings divided by (1 - line loss factor).
</t>
        </r>
        <r>
          <rPr>
            <b/>
            <sz val="9"/>
            <color indexed="8"/>
            <rFont val="Tahoma"/>
            <family val="2"/>
          </rPr>
          <t>Formula:</t>
        </r>
        <r>
          <rPr>
            <sz val="9"/>
            <color indexed="8"/>
            <rFont val="Tahoma"/>
            <family val="2"/>
          </rPr>
          <t xml:space="preserve">
=(incentive + admin) / ((Gross savings * NTGR) / (1- LLF))</t>
        </r>
      </text>
    </comment>
    <comment ref="X1" authorId="0" shapeId="0" xr:uid="{C5BD17E8-BF5E-419F-ADD1-B57E55AE7486}">
      <text>
        <r>
          <rPr>
            <b/>
            <i/>
            <sz val="9"/>
            <color indexed="8"/>
            <rFont val="Tahoma"/>
            <family val="2"/>
          </rPr>
          <t>Author:
Net Lifetime Unit Cost / kWh at Generator ($/kWh)</t>
        </r>
        <r>
          <rPr>
            <sz val="9"/>
            <color indexed="8"/>
            <rFont val="Tahoma"/>
            <family val="2"/>
          </rPr>
          <t xml:space="preserve"> is calculated in the model by summing incentive and admin spending (Per Unit DSM Administrator Cost in this workbook) and dividing it by net lifetime energy savings divided by (1 - line loss factor). For early retirement measures, this may include the summation of Pre and Post RUL savings through the lifetime of the measure.
Formula:
=(incentive + admin) / ((Lifetime Gross savings * NTGR) / (1- LLF))</t>
        </r>
      </text>
    </comment>
    <comment ref="Y1" authorId="0" shapeId="0" xr:uid="{FBEFBA32-E8CC-45C7-A4A8-917E28DDF63F}">
      <text>
        <r>
          <rPr>
            <b/>
            <i/>
            <sz val="9"/>
            <color indexed="8"/>
            <rFont val="Tahoma"/>
            <family val="2"/>
          </rPr>
          <t>Author:
Net Unit Cost / Watt at Generator ($/W)</t>
        </r>
        <r>
          <rPr>
            <sz val="9"/>
            <color indexed="8"/>
            <rFont val="Tahoma"/>
            <family val="2"/>
          </rPr>
          <t xml:space="preserve"> is calculated in the model by summing incentive and admin spending (Per Unit DSM Administrator Cost in this workbook) and dividing it by net demand savings divided by (1 - line loss factor).
</t>
        </r>
        <r>
          <rPr>
            <b/>
            <sz val="9"/>
            <color indexed="8"/>
            <rFont val="Tahoma"/>
            <family val="2"/>
          </rPr>
          <t>Formula:</t>
        </r>
        <r>
          <rPr>
            <sz val="9"/>
            <color indexed="8"/>
            <rFont val="Tahoma"/>
            <family val="2"/>
          </rPr>
          <t xml:space="preserve">
=(incentive + admin) / ((Gross savings * NTGR) / (1- LLF))</t>
        </r>
      </text>
    </comment>
    <comment ref="AC1" authorId="0" shapeId="0" xr:uid="{8CA5B114-2F49-4D9F-8740-84C22A46A6EA}">
      <text>
        <r>
          <rPr>
            <b/>
            <i/>
            <sz val="9"/>
            <color indexed="8"/>
            <rFont val="Tahoma"/>
            <family val="2"/>
          </rPr>
          <t>Author:
Peak Demand Savings (kW)</t>
        </r>
        <r>
          <rPr>
            <i/>
            <sz val="9"/>
            <color indexed="8"/>
            <rFont val="Tahoma"/>
            <family val="2"/>
          </rPr>
          <t xml:space="preserve"> i</t>
        </r>
        <r>
          <rPr>
            <sz val="9"/>
            <color indexed="8"/>
            <rFont val="Tahoma"/>
            <family val="2"/>
          </rPr>
          <t>s calculated in the model by multiplying the per unit gross demand savings by the net-to-gross ratio and then dividing this net savings value by (1 - line loss factor). This is then multiplied by measure participation thus yielding total net savings at generator.</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savings * NTGR) / (1- LLF))</t>
        </r>
      </text>
    </comment>
    <comment ref="AD1" authorId="0" shapeId="0" xr:uid="{154CA647-9527-49E9-AB4C-AE0CE4E7A64A}">
      <text>
        <r>
          <rPr>
            <b/>
            <i/>
            <sz val="9"/>
            <color indexed="8"/>
            <rFont val="Tahoma"/>
            <family val="2"/>
          </rPr>
          <t>Author:
First Year Energy Savings (MWh)</t>
        </r>
        <r>
          <rPr>
            <i/>
            <sz val="9"/>
            <color indexed="8"/>
            <rFont val="Tahoma"/>
            <family val="2"/>
          </rPr>
          <t xml:space="preserve"> i</t>
        </r>
        <r>
          <rPr>
            <sz val="9"/>
            <color indexed="8"/>
            <rFont val="Tahoma"/>
            <family val="2"/>
          </rPr>
          <t>s calculated in the model by multiplying the per unit gross first year energy savings savings by the net-to-gross ratio and then dividing this net savings value by (1 - line loss factor). This is then multiplied by measure participation thus yielding total net savings at generator.</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First Year savings * NTGR) / (1- LLF))</t>
        </r>
      </text>
    </comment>
    <comment ref="AE1" authorId="0" shapeId="0" xr:uid="{55554BFD-A878-49BC-9514-397C5CAD7D1B}">
      <text>
        <r>
          <rPr>
            <b/>
            <i/>
            <sz val="9"/>
            <color indexed="8"/>
            <rFont val="Tahoma"/>
            <family val="2"/>
          </rPr>
          <t>Author:
Cumulative Savings</t>
        </r>
        <r>
          <rPr>
            <sz val="9"/>
            <color indexed="8"/>
            <rFont val="Tahoma"/>
            <family val="2"/>
          </rPr>
          <t xml:space="preserve"> are a summation of savings across program years-to-date. In 2023, this will simply equal first year savings in 2023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F1" authorId="0" shapeId="0" xr:uid="{BDA6CA1D-2EBA-4864-85C0-05EDB68F1669}">
      <text>
        <r>
          <rPr>
            <b/>
            <i/>
            <sz val="9"/>
            <color indexed="8"/>
            <rFont val="Tahoma"/>
            <family val="2"/>
          </rPr>
          <t>Author:
Cumulative Savings</t>
        </r>
        <r>
          <rPr>
            <sz val="9"/>
            <color indexed="8"/>
            <rFont val="Tahoma"/>
            <family val="2"/>
          </rPr>
          <t xml:space="preserve"> are a summation of savings across program years-to-date. In 2023, this will simply equal first year savings in 2023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G1" authorId="0" shapeId="0" xr:uid="{2F2BE4E8-2901-40FE-BC85-417C5F4A284A}">
      <text>
        <r>
          <rPr>
            <b/>
            <i/>
            <sz val="9"/>
            <color indexed="8"/>
            <rFont val="Tahoma"/>
            <family val="2"/>
          </rPr>
          <t>Author:
Lifetime Energy Savings (MWh)</t>
        </r>
        <r>
          <rPr>
            <i/>
            <sz val="9"/>
            <color indexed="8"/>
            <rFont val="Tahoma"/>
            <family val="2"/>
          </rPr>
          <t xml:space="preserve"> i</t>
        </r>
        <r>
          <rPr>
            <sz val="9"/>
            <color indexed="8"/>
            <rFont val="Tahoma"/>
            <family val="2"/>
          </rPr>
          <t>s calculated in the model by multiplying the per unit lifetime energy savings savings by the net-to-gross ratio and then dividing this net savings value by (1 - line loss factor). This is then multiplied by measure participation thus yielding total net savings at generator. For early retirement measures, lifetime savings may include the summation of Pre and Post RUL savings through the lifetime of the measure.</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lifetime savings * NTGR) / (1- LLF))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 authorId="0" shapeId="0" xr:uid="{6E8BA4CA-8D82-40C0-8764-A5387DF4F50B}">
      <text>
        <r>
          <rPr>
            <b/>
            <i/>
            <sz val="9"/>
            <color indexed="8"/>
            <rFont val="Tahoma"/>
            <family val="2"/>
          </rPr>
          <t>Author:
Per Unit Present Value Avoided Cost Benefits</t>
        </r>
        <r>
          <rPr>
            <sz val="9"/>
            <color indexed="8"/>
            <rFont val="Tahoma"/>
            <family val="2"/>
          </rPr>
          <t xml:space="preserve"> represents the sum of discounted avoided cost cash flows for a measure's effective useful life. For early retirement measures, this may include a Pre and Post RUL savings adjustment.</t>
        </r>
      </text>
    </comment>
    <comment ref="R1" authorId="0" shapeId="0" xr:uid="{1B0F6413-9D53-4ABB-A3E5-8FCBC9A43423}">
      <text>
        <r>
          <rPr>
            <b/>
            <i/>
            <sz val="9"/>
            <color indexed="8"/>
            <rFont val="Tahoma"/>
            <family val="2"/>
          </rPr>
          <t>Author:
Per Unit Present Value Non-Energy Benefits</t>
        </r>
        <r>
          <rPr>
            <sz val="9"/>
            <color indexed="8"/>
            <rFont val="Tahoma"/>
            <family val="2"/>
          </rPr>
          <t xml:space="preserve"> represents the sum of discounted non-energy benefit cash flows for a measure's effective useful life.</t>
        </r>
      </text>
    </comment>
    <comment ref="W1" authorId="0" shapeId="0" xr:uid="{04431F68-792C-44D6-8ABE-43CD7EAE43FB}">
      <text>
        <r>
          <rPr>
            <b/>
            <i/>
            <sz val="9"/>
            <color indexed="8"/>
            <rFont val="Tahoma"/>
            <family val="2"/>
          </rPr>
          <t>Author:
Net First-Year Unit Cost / kWh at Generator ($/kWh)</t>
        </r>
        <r>
          <rPr>
            <sz val="9"/>
            <color indexed="8"/>
            <rFont val="Tahoma"/>
            <family val="2"/>
          </rPr>
          <t xml:space="preserve"> is calculated in the model by summing incentive and admin spending (Per Unit DSM Administrator Cost in this workbook) and dividing it by net first-year energy savings divided by (1 - line loss factor).
</t>
        </r>
        <r>
          <rPr>
            <b/>
            <sz val="9"/>
            <color indexed="8"/>
            <rFont val="Tahoma"/>
            <family val="2"/>
          </rPr>
          <t>Formula:</t>
        </r>
        <r>
          <rPr>
            <sz val="9"/>
            <color indexed="8"/>
            <rFont val="Tahoma"/>
            <family val="2"/>
          </rPr>
          <t xml:space="preserve">
=(incentive + admin) / ((Gross savings * NTGR) / (1- LLF))</t>
        </r>
      </text>
    </comment>
    <comment ref="X1" authorId="0" shapeId="0" xr:uid="{D544C5A8-6039-4E63-8237-2069BC629417}">
      <text>
        <r>
          <rPr>
            <b/>
            <i/>
            <sz val="9"/>
            <color indexed="8"/>
            <rFont val="Tahoma"/>
            <family val="2"/>
          </rPr>
          <t>Author:
Net Lifetime Unit Cost / kWh at Generator ($/kWh)</t>
        </r>
        <r>
          <rPr>
            <sz val="9"/>
            <color indexed="8"/>
            <rFont val="Tahoma"/>
            <family val="2"/>
          </rPr>
          <t xml:space="preserve"> is calculated in the model by summing incentive and admin spending (Per Unit DSM Administrator Cost in this workbook) and dividing it by net lifetime energy savings divided by (1 - line loss factor). For early retirement measures, this may include the summation of Pre and Post RUL savings through the lifetime of the measure.
Formula:
=(incentive + admin) / ((Lifetime Gross savings * NTGR) / (1- LLF))</t>
        </r>
      </text>
    </comment>
    <comment ref="Y1" authorId="0" shapeId="0" xr:uid="{B25F3056-7518-4326-B3E4-C0E15F61378E}">
      <text>
        <r>
          <rPr>
            <b/>
            <i/>
            <sz val="9"/>
            <color indexed="8"/>
            <rFont val="Tahoma"/>
            <family val="2"/>
          </rPr>
          <t>Author:
Net Unit Cost / Watt at Generator ($/W)</t>
        </r>
        <r>
          <rPr>
            <sz val="9"/>
            <color indexed="8"/>
            <rFont val="Tahoma"/>
            <family val="2"/>
          </rPr>
          <t xml:space="preserve"> is calculated in the model by summing incentive and admin spending (Per Unit DSM Administrator Cost in this workbook) and dividing it by net demand savings divided by (1 - line loss factor).
</t>
        </r>
        <r>
          <rPr>
            <b/>
            <sz val="9"/>
            <color indexed="8"/>
            <rFont val="Tahoma"/>
            <family val="2"/>
          </rPr>
          <t>Formula:</t>
        </r>
        <r>
          <rPr>
            <sz val="9"/>
            <color indexed="8"/>
            <rFont val="Tahoma"/>
            <family val="2"/>
          </rPr>
          <t xml:space="preserve">
=(incentive + admin) / ((Gross savings * NTGR) / (1- LLF))</t>
        </r>
      </text>
    </comment>
    <comment ref="AC1" authorId="0" shapeId="0" xr:uid="{4B1832CF-90C7-428E-B866-A285554F340B}">
      <text>
        <r>
          <rPr>
            <b/>
            <i/>
            <sz val="9"/>
            <color indexed="8"/>
            <rFont val="Tahoma"/>
            <family val="2"/>
          </rPr>
          <t>Author:
Peak Demand Savings (kW)</t>
        </r>
        <r>
          <rPr>
            <i/>
            <sz val="9"/>
            <color indexed="8"/>
            <rFont val="Tahoma"/>
            <family val="2"/>
          </rPr>
          <t xml:space="preserve"> i</t>
        </r>
        <r>
          <rPr>
            <sz val="9"/>
            <color indexed="8"/>
            <rFont val="Tahoma"/>
            <family val="2"/>
          </rPr>
          <t>s calculated in the model by multiplying the per unit gross demand savings by the net-to-gross ratio and then dividing this net savings value by (1 - line loss factor). This is then multiplied by measure participation thus yielding total net savings at generator.</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savings * NTGR) / (1- LLF))</t>
        </r>
      </text>
    </comment>
    <comment ref="AD1" authorId="0" shapeId="0" xr:uid="{C47DA1A7-7923-4AB0-8585-886B6DDC485C}">
      <text>
        <r>
          <rPr>
            <b/>
            <i/>
            <sz val="9"/>
            <color indexed="8"/>
            <rFont val="Tahoma"/>
            <family val="2"/>
          </rPr>
          <t>Author:
First Year Energy Savings (MWh)</t>
        </r>
        <r>
          <rPr>
            <i/>
            <sz val="9"/>
            <color indexed="8"/>
            <rFont val="Tahoma"/>
            <family val="2"/>
          </rPr>
          <t xml:space="preserve"> i</t>
        </r>
        <r>
          <rPr>
            <sz val="9"/>
            <color indexed="8"/>
            <rFont val="Tahoma"/>
            <family val="2"/>
          </rPr>
          <t>s calculated in the model by multiplying the per unit gross first year energy savings savings by the net-to-gross ratio and then dividing this net savings value by (1 - line loss factor). This is then multiplied by measure participation thus yielding total net savings at generator.</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First Year savings * NTGR) / (1- LLF))</t>
        </r>
      </text>
    </comment>
    <comment ref="AE1" authorId="0" shapeId="0" xr:uid="{C6933483-0B3D-43BB-93FC-46DD16CA33CF}">
      <text>
        <r>
          <rPr>
            <b/>
            <i/>
            <sz val="9"/>
            <color indexed="8"/>
            <rFont val="Tahoma"/>
            <family val="2"/>
          </rPr>
          <t>Author:
Cumulative Savings</t>
        </r>
        <r>
          <rPr>
            <sz val="9"/>
            <color indexed="8"/>
            <rFont val="Tahoma"/>
            <family val="2"/>
          </rPr>
          <t xml:space="preserve"> are a summation of savings across program years-to-date. In 2023, this will simply equal first year savings in 2023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F1" authorId="0" shapeId="0" xr:uid="{E494CB8C-91A3-4824-9848-0AABA3240FDE}">
      <text>
        <r>
          <rPr>
            <b/>
            <i/>
            <sz val="9"/>
            <color indexed="8"/>
            <rFont val="Tahoma"/>
            <family val="2"/>
          </rPr>
          <t>Author:
Cumulative Savings</t>
        </r>
        <r>
          <rPr>
            <sz val="9"/>
            <color indexed="8"/>
            <rFont val="Tahoma"/>
            <family val="2"/>
          </rPr>
          <t xml:space="preserve"> are a summation of savings across program years-to-date. In 2023, this will simply equal first year savings in 2023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G1" authorId="0" shapeId="0" xr:uid="{BC316538-48F4-409D-A209-A33DD325D76D}">
      <text>
        <r>
          <rPr>
            <b/>
            <i/>
            <sz val="9"/>
            <color indexed="8"/>
            <rFont val="Tahoma"/>
            <family val="2"/>
          </rPr>
          <t>Author:
Lifetime Energy Savings (MWh)</t>
        </r>
        <r>
          <rPr>
            <i/>
            <sz val="9"/>
            <color indexed="8"/>
            <rFont val="Tahoma"/>
            <family val="2"/>
          </rPr>
          <t xml:space="preserve"> i</t>
        </r>
        <r>
          <rPr>
            <sz val="9"/>
            <color indexed="8"/>
            <rFont val="Tahoma"/>
            <family val="2"/>
          </rPr>
          <t>s calculated in the model by multiplying the per unit lifetime energy savings savings by the net-to-gross ratio and then dividing this net savings value by (1 - line loss factor). This is then multiplied by measure participation thus yielding total net savings at generator. For early retirement measures, lifetime savings may include the summation of Pre and Post RUL savings through the lifetime of the measure.</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lifetime savings * NTGR) / (1- LLF))</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Q1" authorId="0" shapeId="0" xr:uid="{B95C6504-D538-4E6C-B6D2-6F29808DF316}">
      <text>
        <r>
          <rPr>
            <b/>
            <i/>
            <sz val="9"/>
            <color indexed="8"/>
            <rFont val="Tahoma"/>
            <family val="2"/>
          </rPr>
          <t>Author:
Per Unit Present Value Avoided Cost Benefits</t>
        </r>
        <r>
          <rPr>
            <sz val="9"/>
            <color indexed="8"/>
            <rFont val="Tahoma"/>
            <family val="2"/>
          </rPr>
          <t xml:space="preserve"> represents the sum of discounted avoided cost cash flows for a measure's effective useful life. For early retirement measures, this may include a Pre and Post RUL savings adjustment.</t>
        </r>
      </text>
    </comment>
    <comment ref="R1" authorId="0" shapeId="0" xr:uid="{B182444F-AABB-478E-BE80-02026BB04D22}">
      <text>
        <r>
          <rPr>
            <b/>
            <i/>
            <sz val="9"/>
            <color indexed="8"/>
            <rFont val="Tahoma"/>
            <family val="2"/>
          </rPr>
          <t>Author:
Per Unit Present Value Non-Energy Benefits</t>
        </r>
        <r>
          <rPr>
            <sz val="9"/>
            <color indexed="8"/>
            <rFont val="Tahoma"/>
            <family val="2"/>
          </rPr>
          <t xml:space="preserve"> represents the sum of discounted non-energy benefit cash flows for a measure's effective useful life.</t>
        </r>
      </text>
    </comment>
    <comment ref="W1" authorId="0" shapeId="0" xr:uid="{5F2EA771-7C90-42E8-8C93-8666F7B574B4}">
      <text>
        <r>
          <rPr>
            <b/>
            <i/>
            <sz val="9"/>
            <color indexed="8"/>
            <rFont val="Tahoma"/>
            <family val="2"/>
          </rPr>
          <t>Author:
Net First-Year Unit Cost / kWh at Generator ($/kWh)</t>
        </r>
        <r>
          <rPr>
            <sz val="9"/>
            <color indexed="8"/>
            <rFont val="Tahoma"/>
            <family val="2"/>
          </rPr>
          <t xml:space="preserve"> is calculated in the model by summing incentive and admin spending (Per Unit DSM Administrator Cost in this workbook) and dividing it by net first-year energy savings divided by (1 - line loss factor).
</t>
        </r>
        <r>
          <rPr>
            <b/>
            <sz val="9"/>
            <color indexed="8"/>
            <rFont val="Tahoma"/>
            <family val="2"/>
          </rPr>
          <t>Formula:</t>
        </r>
        <r>
          <rPr>
            <sz val="9"/>
            <color indexed="8"/>
            <rFont val="Tahoma"/>
            <family val="2"/>
          </rPr>
          <t xml:space="preserve">
=(incentive + admin) / ((Gross savings * NTGR) / (1- LLF))</t>
        </r>
      </text>
    </comment>
    <comment ref="X1" authorId="0" shapeId="0" xr:uid="{96E3A5DF-D376-41AF-BE0D-0CA27CAAB6DB}">
      <text>
        <r>
          <rPr>
            <b/>
            <i/>
            <sz val="9"/>
            <color indexed="8"/>
            <rFont val="Tahoma"/>
            <family val="2"/>
          </rPr>
          <t>Author:
Net Lifetime Unit Cost / kWh at Generator ($/kWh)</t>
        </r>
        <r>
          <rPr>
            <sz val="9"/>
            <color indexed="8"/>
            <rFont val="Tahoma"/>
            <family val="2"/>
          </rPr>
          <t xml:space="preserve"> is calculated in the model by summing incentive and admin spending (Per Unit DSM Administrator Cost in this workbook) and dividing it by net lifetime energy savings divided by (1 - line loss factor). For early retirement measures, this may include the summation of Pre and Post RUL savings through the lifetime of the measure.
Formula:
=(incentive + admin) / ((Lifetime Gross savings * NTGR) / (1- LLF))</t>
        </r>
      </text>
    </comment>
    <comment ref="Y1" authorId="0" shapeId="0" xr:uid="{43E7C44D-E78E-4116-AD6B-2439382122DC}">
      <text>
        <r>
          <rPr>
            <b/>
            <i/>
            <sz val="9"/>
            <color indexed="8"/>
            <rFont val="Tahoma"/>
            <family val="2"/>
          </rPr>
          <t>Author:
Net Unit Cost / Watt at Generator ($/W)</t>
        </r>
        <r>
          <rPr>
            <sz val="9"/>
            <color indexed="8"/>
            <rFont val="Tahoma"/>
            <family val="2"/>
          </rPr>
          <t xml:space="preserve"> is calculated in the model by summing incentive and admin spending (Per Unit DSM Administrator Cost in this workbook) and dividing it by net demand savings divided by (1 - line loss factor).
</t>
        </r>
        <r>
          <rPr>
            <b/>
            <sz val="9"/>
            <color indexed="8"/>
            <rFont val="Tahoma"/>
            <family val="2"/>
          </rPr>
          <t>Formula:</t>
        </r>
        <r>
          <rPr>
            <sz val="9"/>
            <color indexed="8"/>
            <rFont val="Tahoma"/>
            <family val="2"/>
          </rPr>
          <t xml:space="preserve">
=(incentive + admin) / ((Gross savings * NTGR) / (1- LLF))</t>
        </r>
      </text>
    </comment>
    <comment ref="AC1" authorId="0" shapeId="0" xr:uid="{5F2D416C-FA87-47D8-99DE-733845CC6B4A}">
      <text>
        <r>
          <rPr>
            <b/>
            <i/>
            <sz val="9"/>
            <color indexed="8"/>
            <rFont val="Tahoma"/>
            <family val="2"/>
          </rPr>
          <t>Author:
Peak Demand Savings (kW)</t>
        </r>
        <r>
          <rPr>
            <i/>
            <sz val="9"/>
            <color indexed="8"/>
            <rFont val="Tahoma"/>
            <family val="2"/>
          </rPr>
          <t xml:space="preserve"> i</t>
        </r>
        <r>
          <rPr>
            <sz val="9"/>
            <color indexed="8"/>
            <rFont val="Tahoma"/>
            <family val="2"/>
          </rPr>
          <t>s calculated in the model by multiplying the per unit gross demand savings by the net-to-gross ratio and then dividing this net savings value by (1 - line loss factor). This is then multiplied by measure participation thus yielding total net savings at generator.</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savings * NTGR) / (1- LLF))</t>
        </r>
      </text>
    </comment>
    <comment ref="AD1" authorId="0" shapeId="0" xr:uid="{2C88A4D6-681C-4A6B-A916-C8ECA114C922}">
      <text>
        <r>
          <rPr>
            <b/>
            <i/>
            <sz val="9"/>
            <color indexed="8"/>
            <rFont val="Tahoma"/>
            <family val="2"/>
          </rPr>
          <t>Author:
First Year Energy Savings (MWh)</t>
        </r>
        <r>
          <rPr>
            <i/>
            <sz val="9"/>
            <color indexed="8"/>
            <rFont val="Tahoma"/>
            <family val="2"/>
          </rPr>
          <t xml:space="preserve"> i</t>
        </r>
        <r>
          <rPr>
            <sz val="9"/>
            <color indexed="8"/>
            <rFont val="Tahoma"/>
            <family val="2"/>
          </rPr>
          <t>s calculated in the model by multiplying the per unit gross first year energy savings savings by the net-to-gross ratio and then dividing this net savings value by (1 - line loss factor). This is then multiplied by measure participation thus yielding total net savings at generator.</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First Year savings * NTGR) / (1- LLF))</t>
        </r>
      </text>
    </comment>
    <comment ref="AE1" authorId="0" shapeId="0" xr:uid="{16062AED-C066-4103-8990-BC015A676752}">
      <text>
        <r>
          <rPr>
            <b/>
            <i/>
            <sz val="9"/>
            <color indexed="8"/>
            <rFont val="Tahoma"/>
            <family val="2"/>
          </rPr>
          <t>Author:
Cumulative Savings</t>
        </r>
        <r>
          <rPr>
            <sz val="9"/>
            <color indexed="8"/>
            <rFont val="Tahoma"/>
            <family val="2"/>
          </rPr>
          <t xml:space="preserve"> are a summation of savings across program years-to-date. In 2023, this will simply equal first year savings in 2023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F1" authorId="0" shapeId="0" xr:uid="{17E65FA1-40C2-450C-8D30-F2FFE32D384C}">
      <text>
        <r>
          <rPr>
            <b/>
            <i/>
            <sz val="9"/>
            <color indexed="8"/>
            <rFont val="Tahoma"/>
            <family val="2"/>
          </rPr>
          <t>Author:
Cumulative Savings</t>
        </r>
        <r>
          <rPr>
            <sz val="9"/>
            <color indexed="8"/>
            <rFont val="Tahoma"/>
            <family val="2"/>
          </rPr>
          <t xml:space="preserve"> are a summation of savings across program years-to-date. In 2023, this will simply equal first year savings in 2023 as the first program year. In subsequent years, the savings from each previous year are added together, however, measures with effective useful lives less than the total years being summed will be removed from the cumulative savings total. Therefore, this result may not simply be the sum of first year savings across program years.</t>
        </r>
      </text>
    </comment>
    <comment ref="AG1" authorId="0" shapeId="0" xr:uid="{F8D15F07-FEA6-4527-8BF0-64F9AB81916C}">
      <text>
        <r>
          <rPr>
            <b/>
            <i/>
            <sz val="9"/>
            <color indexed="8"/>
            <rFont val="Tahoma"/>
            <family val="2"/>
          </rPr>
          <t>Author:
Lifetime Energy Savings (MWh)</t>
        </r>
        <r>
          <rPr>
            <i/>
            <sz val="9"/>
            <color indexed="8"/>
            <rFont val="Tahoma"/>
            <family val="2"/>
          </rPr>
          <t xml:space="preserve"> i</t>
        </r>
        <r>
          <rPr>
            <sz val="9"/>
            <color indexed="8"/>
            <rFont val="Tahoma"/>
            <family val="2"/>
          </rPr>
          <t>s calculated in the model by multiplying the per unit lifetime energy savings savings by the net-to-gross ratio and then dividing this net savings value by (1 - line loss factor). This is then multiplied by measure participation thus yielding total net savings at generator. For early retirement measures, lifetime savings may include the summation of Pre and Post RUL savings through the lifetime of the measure.</t>
        </r>
        <r>
          <rPr>
            <b/>
            <i/>
            <sz val="9"/>
            <color indexed="8"/>
            <rFont val="Tahoma"/>
            <family val="2"/>
          </rPr>
          <t xml:space="preserve">
</t>
        </r>
        <r>
          <rPr>
            <sz val="9"/>
            <color indexed="8"/>
            <rFont val="Tahoma"/>
            <family val="2"/>
          </rPr>
          <t xml:space="preserve">
</t>
        </r>
        <r>
          <rPr>
            <b/>
            <sz val="9"/>
            <color indexed="8"/>
            <rFont val="Tahoma"/>
            <family val="2"/>
          </rPr>
          <t>Formula:</t>
        </r>
        <r>
          <rPr>
            <sz val="9"/>
            <color indexed="8"/>
            <rFont val="Tahoma"/>
            <family val="2"/>
          </rPr>
          <t xml:space="preserve">
=Participation * ((Per Unit Gross lifetime savings * NTGR) / (1- LLF))</t>
        </r>
      </text>
    </comment>
  </commentList>
</comments>
</file>

<file path=xl/sharedStrings.xml><?xml version="1.0" encoding="utf-8"?>
<sst xmlns="http://schemas.openxmlformats.org/spreadsheetml/2006/main" count="8625" uniqueCount="398">
  <si>
    <t>Direct Input</t>
  </si>
  <si>
    <t>Calculation</t>
  </si>
  <si>
    <t>Calculated in Model</t>
  </si>
  <si>
    <t>N/A</t>
  </si>
  <si>
    <t>A</t>
  </si>
  <si>
    <t>B</t>
  </si>
  <si>
    <t>C</t>
  </si>
  <si>
    <t>D</t>
  </si>
  <si>
    <t>G = E + F</t>
  </si>
  <si>
    <t>H</t>
  </si>
  <si>
    <t>I</t>
  </si>
  <si>
    <t>J = H + I</t>
  </si>
  <si>
    <t>K</t>
  </si>
  <si>
    <t>L = H / (C + (A * K))</t>
  </si>
  <si>
    <t>M = H / E</t>
  </si>
  <si>
    <t>N</t>
  </si>
  <si>
    <t>O = N * H</t>
  </si>
  <si>
    <t>P = N * (C + (A * K)</t>
  </si>
  <si>
    <t>Q = O - P</t>
  </si>
  <si>
    <t>R = O / P</t>
  </si>
  <si>
    <t>S = N * E</t>
  </si>
  <si>
    <t>T = O / S</t>
  </si>
  <si>
    <t>Affordable Multi-Family Housing</t>
  </si>
  <si>
    <t>Affordable Multi-Family Housing Total</t>
  </si>
  <si>
    <t>Measure Name</t>
  </si>
  <si>
    <t>Technology Type</t>
  </si>
  <si>
    <t>Decision Type</t>
  </si>
  <si>
    <t>Measure Life</t>
  </si>
  <si>
    <t>Remaining Useful Life</t>
  </si>
  <si>
    <t>Gross Annual Energy Savings per Unit at Meter (kWh) Pre-RUL</t>
  </si>
  <si>
    <t>Gross Peak Demand Savings per Unit at Meter (Watts) Pre-RUL</t>
  </si>
  <si>
    <t>Gross Annual Energy Savings per Unit at Meter (kWh) Post-RUL</t>
  </si>
  <si>
    <t>Gross Peak Demand Savings per Unit at Meter (Watts) Post-RUL</t>
  </si>
  <si>
    <t>Gross Per Unit One-Time Incremental Measure Cost ($)</t>
  </si>
  <si>
    <t>Per Unit Incentive ($)</t>
  </si>
  <si>
    <t>Per Unit Program Administrative Cost (inclusive of DI costs) ($)</t>
  </si>
  <si>
    <t>Per Unit Direct Installation Cost ($)</t>
  </si>
  <si>
    <t>Per Unit DSM Administrator Cost (Incentive + Administrative) ($)</t>
  </si>
  <si>
    <t>Per Unit DSM Customer Cost (Incremental Measure Cost - Incentive) ($)</t>
  </si>
  <si>
    <t>Total Per Unit DSM Cost ($)</t>
  </si>
  <si>
    <t>Per Unit Present Value Avoided Cost Benefits ($)</t>
  </si>
  <si>
    <t>Per Unit Present Value Non-Energy Benefits ($)</t>
  </si>
  <si>
    <t>Total Per Unit Present Value Benefits ($)</t>
  </si>
  <si>
    <t>Net-To-Gross Ratio</t>
  </si>
  <si>
    <t>Net Total Resource Benefit-Cost Ratio (TRC)</t>
  </si>
  <si>
    <t>Net Program Administrator Benefit-Cost Ratio (PAC)</t>
  </si>
  <si>
    <t>Net First-Year Unit Cost / kWh at Generator ($/kWh)</t>
  </si>
  <si>
    <t>Net Lifetime Unit Cost / kWh at Generator ($/kWh)</t>
  </si>
  <si>
    <t>Net Unit Cost / Watt at Generator ($/W)</t>
  </si>
  <si>
    <t>Participation (Units)</t>
  </si>
  <si>
    <t>Total Peak Demand Savings (kW)</t>
  </si>
  <si>
    <t>Total First Year Energy Savings (MWh)</t>
  </si>
  <si>
    <t>Total Cumulative Peak Demand Savings (kW)</t>
  </si>
  <si>
    <t>Total Cumulative First Year Energy Savings (MWh)</t>
  </si>
  <si>
    <t>Total Lifetime Energy Savings (MWh)</t>
  </si>
  <si>
    <t>Total Avoided Cost Benefits ($)</t>
  </si>
  <si>
    <t>TRC Costs ($)</t>
  </si>
  <si>
    <t>Total TRC Net Resource Benefits ($)</t>
  </si>
  <si>
    <t>TRC Ratio</t>
  </si>
  <si>
    <t>PAC Costs ($)</t>
  </si>
  <si>
    <t>PAC Ratio</t>
  </si>
  <si>
    <t xml:space="preserve">Cold Climate Air-Source Ductless Heat Pump (24kBTU/hr)  (Multi-Family) </t>
  </si>
  <si>
    <t>Res HVAC</t>
  </si>
  <si>
    <t>ROB/NEW</t>
  </si>
  <si>
    <t xml:space="preserve">Cold Climate Air-Source Ductless Heat Pump (48kBTU/hr)  (Multi-Family) </t>
  </si>
  <si>
    <t xml:space="preserve">Comprehensive Path </t>
  </si>
  <si>
    <t>Res Other</t>
  </si>
  <si>
    <t>Heat Pump Water Heater (Electric Resistance)</t>
  </si>
  <si>
    <t>RET</t>
  </si>
  <si>
    <t xml:space="preserve">Heat Pump Water Heater (Heat Pump) </t>
  </si>
  <si>
    <t>Affordable Single-Family Homes</t>
  </si>
  <si>
    <t>Affordable Single-Family Homes Total</t>
  </si>
  <si>
    <t xml:space="preserve">Clothes Dryer replacement (Low Income Only) </t>
  </si>
  <si>
    <t xml:space="preserve">Freezer replacement (Low income only) </t>
  </si>
  <si>
    <t>Res Refrigeration</t>
  </si>
  <si>
    <t xml:space="preserve">Refrigerator replacement (Low income only) </t>
  </si>
  <si>
    <t>Appliance Retirement</t>
  </si>
  <si>
    <t>Appliance Retirement Total</t>
  </si>
  <si>
    <t xml:space="preserve">Air Conditioner retirement - Bulk </t>
  </si>
  <si>
    <t xml:space="preserve">Air Conditioner retirement - Drop Off </t>
  </si>
  <si>
    <t xml:space="preserve">Air Conditioner retirement </t>
  </si>
  <si>
    <t xml:space="preserve">Freezer retirement - Bulk </t>
  </si>
  <si>
    <t xml:space="preserve">Freezer retirement - Drop Off </t>
  </si>
  <si>
    <t xml:space="preserve">Freezer retirement </t>
  </si>
  <si>
    <t xml:space="preserve">Mini freezer retirement - Bulk </t>
  </si>
  <si>
    <t xml:space="preserve">Mini freezer retirement - Drop Off </t>
  </si>
  <si>
    <t xml:space="preserve">Mini freezer retirement </t>
  </si>
  <si>
    <t xml:space="preserve">Mini fridge retirement - Bulk </t>
  </si>
  <si>
    <t xml:space="preserve">Mini fridge retirement - Drop Off </t>
  </si>
  <si>
    <t xml:space="preserve">Mini fridge retirement </t>
  </si>
  <si>
    <t>Refrigerator retirement - Bulk</t>
  </si>
  <si>
    <t xml:space="preserve">Refrigerator retirement - Drop Off </t>
  </si>
  <si>
    <t xml:space="preserve">Refrigerator retirement </t>
  </si>
  <si>
    <t>Business Energy Rebates</t>
  </si>
  <si>
    <t>Business Energy Rebates Total</t>
  </si>
  <si>
    <t xml:space="preserve">1/2 Size Hot Food Holding Cabinet </t>
  </si>
  <si>
    <t>BNI Cooking and Laundry</t>
  </si>
  <si>
    <t xml:space="preserve">Air-Entraining Air Nozzle  </t>
  </si>
  <si>
    <t>BNI Process</t>
  </si>
  <si>
    <t xml:space="preserve">Case Lighting for Sign Retrofits </t>
  </si>
  <si>
    <t>BNI Lighting</t>
  </si>
  <si>
    <t xml:space="preserve">Circulation Fan (Agriculture) (24 inches)  </t>
  </si>
  <si>
    <t xml:space="preserve">Cold Climate Air-Source Central  Heat Pump (24kBTU/hr)  (Commercial) </t>
  </si>
  <si>
    <t>BNI HVAC</t>
  </si>
  <si>
    <t xml:space="preserve">Cold Climate Air-Source Central Heat Pump (48kBTU/hr)  (Commercial) </t>
  </si>
  <si>
    <t xml:space="preserve">Cold Climate Air-Source Ductless Heat Pump (24kBTU/hr)  (Commercial)  </t>
  </si>
  <si>
    <t xml:space="preserve">Cold Climate Air-Source Ductless Heat Pump (24kBTU/hr)  (Multi-Family)  </t>
  </si>
  <si>
    <t xml:space="preserve">Cold Climate Air-Source Ductless Heat Pump (48kBTU/hr)  (Commercial)  </t>
  </si>
  <si>
    <t xml:space="preserve">Cold Climate Air-Source Ductless Heat Pump (48kBTU/hr)  (Multi-Family)  </t>
  </si>
  <si>
    <t xml:space="preserve">Cold Climate Air-Source Multi-Zone  Heat Pump (24kBTU/hr)  (Commercial) </t>
  </si>
  <si>
    <t xml:space="preserve">Cold Climate Air-Source Multi-Zone  Heat Pump (24kBTU/hr)  (Multi-Family)  </t>
  </si>
  <si>
    <t xml:space="preserve">Cold Climate Air-Source Multi-Zone Heat Pump (48kBTU/hr)  (Commercial) </t>
  </si>
  <si>
    <t xml:space="preserve">Cold Climate Air-Source Multi-Zone Heat Pump (48kBTU/hr)  (Multi-Family)  </t>
  </si>
  <si>
    <t xml:space="preserve">Cold Climate Air-Source Single Package Heat Pump (24kBTU/hr)  (Commercial)  </t>
  </si>
  <si>
    <t xml:space="preserve">Cold Climate Air-Source Single Package Heat Pump (48kBTU/hr)  (Commercial)  </t>
  </si>
  <si>
    <t xml:space="preserve">Cycling Refrigerated Air Dryer - 50 CFM </t>
  </si>
  <si>
    <t xml:space="preserve">Dairy Scroll Compressor </t>
  </si>
  <si>
    <t xml:space="preserve">Daylighting Controls - Ceiling Mounted </t>
  </si>
  <si>
    <t xml:space="preserve">Daylighting Controls - Switch-Mounted </t>
  </si>
  <si>
    <t xml:space="preserve">Door Heater Controls  </t>
  </si>
  <si>
    <t>BNI Refrigeration</t>
  </si>
  <si>
    <t xml:space="preserve">Double Heat Pad (Agriculture)  </t>
  </si>
  <si>
    <t xml:space="preserve">Dual Enthalpy Economizer Controls  </t>
  </si>
  <si>
    <t xml:space="preserve">EC Motor for Refrigeration Applications - Large  </t>
  </si>
  <si>
    <t xml:space="preserve">EC Motor for Refrigeration Applications - Small </t>
  </si>
  <si>
    <t xml:space="preserve">Electric Combination Oven </t>
  </si>
  <si>
    <t xml:space="preserve">Electric Combination Oven with Gas </t>
  </si>
  <si>
    <t xml:space="preserve">Electric Convection Oven </t>
  </si>
  <si>
    <t xml:space="preserve">Electric Fryer Replacement with Gas  </t>
  </si>
  <si>
    <t xml:space="preserve">Electric Griddle Replacement with Gas  </t>
  </si>
  <si>
    <t xml:space="preserve">Electric Steam Cooker  </t>
  </si>
  <si>
    <t xml:space="preserve">Electric Steam Cooker Replacement with Gas  </t>
  </si>
  <si>
    <t xml:space="preserve">Electric to Natural Gas - Water Heater (60 gal) </t>
  </si>
  <si>
    <t>BNI Domestic Hot Water (DHW)</t>
  </si>
  <si>
    <t xml:space="preserve">Electric to Natural Gas - Water Heater (80 gal) </t>
  </si>
  <si>
    <t xml:space="preserve">ENERGY STAR Electric Griddle  </t>
  </si>
  <si>
    <t xml:space="preserve">ENERGY STAR Pool Pump  </t>
  </si>
  <si>
    <t xml:space="preserve">ENERGY STAR Uninteruptible Power Supplies (UPS)  </t>
  </si>
  <si>
    <t xml:space="preserve">ENERGY STAR Washing Machine </t>
  </si>
  <si>
    <t xml:space="preserve">Evaporator Fan Motor Controls  </t>
  </si>
  <si>
    <t xml:space="preserve">Flood Luminaire (10000 lumen) </t>
  </si>
  <si>
    <t xml:space="preserve">Flood Luminaire (25000 lumen) </t>
  </si>
  <si>
    <t xml:space="preserve">Flood Luminaire (4000 lumen) </t>
  </si>
  <si>
    <t xml:space="preserve">Flood Luminaire (48000 lumen) </t>
  </si>
  <si>
    <t xml:space="preserve">Flood Luminaire (60000 lumen) </t>
  </si>
  <si>
    <t xml:space="preserve">Flood Luminaire (800 lumen) </t>
  </si>
  <si>
    <t xml:space="preserve">Four Pin Replacement Lamps for CFLs </t>
  </si>
  <si>
    <t xml:space="preserve">Full-Size Hot Food Holding Cabinet  </t>
  </si>
  <si>
    <t xml:space="preserve">Glass Door Freezer (compact - 12 cu ft)  </t>
  </si>
  <si>
    <t xml:space="preserve">Glass Door Freezer (full size - 38 cu ft)  </t>
  </si>
  <si>
    <t xml:space="preserve">Glass Door Refrigerator (compact - 12 cu ft)  </t>
  </si>
  <si>
    <t xml:space="preserve">Glass Door Refrigerator (full size - 38 cu ft)  </t>
  </si>
  <si>
    <t xml:space="preserve">Ground Source Heat Pump (60kBTU/hr) (closed loop)  </t>
  </si>
  <si>
    <t xml:space="preserve">Heat Pump Clothes Dryer  </t>
  </si>
  <si>
    <t xml:space="preserve">Heat Pump Water Heater (40 gal)  </t>
  </si>
  <si>
    <t xml:space="preserve">Heat Pump Water Heater (60 gal)  </t>
  </si>
  <si>
    <t xml:space="preserve">Heat Reclaimer Unit (Agriculture) </t>
  </si>
  <si>
    <t xml:space="preserve">High Bay Luminaire (15 000 lumen) </t>
  </si>
  <si>
    <t xml:space="preserve">High Bay Luminaire (25 000 lumen) </t>
  </si>
  <si>
    <t xml:space="preserve">High Bay Luminaire (35 000 lumen) </t>
  </si>
  <si>
    <t xml:space="preserve">High Bay Luminaire (60 000 lumen) </t>
  </si>
  <si>
    <t xml:space="preserve">High Efficiency Circulator Pump 1.5kW </t>
  </si>
  <si>
    <t xml:space="preserve">High Efficiency Circulator Pump 100W </t>
  </si>
  <si>
    <t xml:space="preserve">High Efficiency Circulator Pump 300W </t>
  </si>
  <si>
    <t xml:space="preserve">High Volume Low Speed Fan (Agriculture) (18 foot)  </t>
  </si>
  <si>
    <t xml:space="preserve">High Volume Low Speed Fan (Agriculture) (24 foot)  </t>
  </si>
  <si>
    <t xml:space="preserve">Horticultural Lighting - blended lamps and baselines </t>
  </si>
  <si>
    <t xml:space="preserve">HVAC Hotel Occupancy Sensor  </t>
  </si>
  <si>
    <t xml:space="preserve">Ice-Maker with Remote Condensing Unit (1500 lbs per day) </t>
  </si>
  <si>
    <t xml:space="preserve">Ice-Maker with Remote Condensing Unit (2500 lbs per day) </t>
  </si>
  <si>
    <t xml:space="preserve">Ice-Maker with Remote Condensing Unit (800 lbs per day) </t>
  </si>
  <si>
    <t xml:space="preserve">Ice-Making Head (1200lbs per day)  </t>
  </si>
  <si>
    <t xml:space="preserve">Ice-Making Head (400 lbs per day)  </t>
  </si>
  <si>
    <t xml:space="preserve">Ice-Making Head (600 lbs per day)  </t>
  </si>
  <si>
    <t xml:space="preserve">Ice-Making Head (900 lbs per day)  </t>
  </si>
  <si>
    <t xml:space="preserve">Large Capacity  Commercial Heat Pump (100 kBTU/hr) </t>
  </si>
  <si>
    <t xml:space="preserve">LED Replacement Lamps for HID (10000 lumen) </t>
  </si>
  <si>
    <t xml:space="preserve">LED Replacement Lamps for HID (4000 lumen) </t>
  </si>
  <si>
    <t xml:space="preserve">LED Troffer (1x4)  </t>
  </si>
  <si>
    <t xml:space="preserve">LED Troffer (2x2) </t>
  </si>
  <si>
    <t xml:space="preserve">LED Troffer (4x2) </t>
  </si>
  <si>
    <t xml:space="preserve">Linear Ambient Luminaire (10000 lumen) </t>
  </si>
  <si>
    <t xml:space="preserve">Linear Ambient Luminaire (2000 lumen) </t>
  </si>
  <si>
    <t xml:space="preserve">Linear Ambient Luminaire (4000 lumen) </t>
  </si>
  <si>
    <t xml:space="preserve">Linear Ambient Luminaire (8000 lumen) </t>
  </si>
  <si>
    <t xml:space="preserve">Linear Replacement Lamp (2 foot) </t>
  </si>
  <si>
    <t xml:space="preserve">Linear Replacement Lamp (4 foot) </t>
  </si>
  <si>
    <t xml:space="preserve">Low-bay Luminaire (10,000 lumen)  </t>
  </si>
  <si>
    <t xml:space="preserve">Low-bay Luminaire (5000 lumen) </t>
  </si>
  <si>
    <t xml:space="preserve">Low/Zero Energy Livestock Waterer </t>
  </si>
  <si>
    <t xml:space="preserve">Milk Pre-cooler </t>
  </si>
  <si>
    <t xml:space="preserve">Multi-Tank Conveyor Dishwasher - High Temp  </t>
  </si>
  <si>
    <t xml:space="preserve">Multi-Tank Conveyor Dishwasher - Low Temp  </t>
  </si>
  <si>
    <t xml:space="preserve">Natural Barn Ventiliation - Year-Round </t>
  </si>
  <si>
    <t xml:space="preserve">No-Loss Drain  </t>
  </si>
  <si>
    <t xml:space="preserve">Occupancy Sensor  (Ceiling Mounted)  </t>
  </si>
  <si>
    <t xml:space="preserve">Occupancy Sensor  (Wall Mounted)  </t>
  </si>
  <si>
    <t xml:space="preserve">Occupancy Sensor (Exterior)  </t>
  </si>
  <si>
    <t xml:space="preserve">Open to Closed Cooler Conversion  </t>
  </si>
  <si>
    <t xml:space="preserve">Outside Air Economizer </t>
  </si>
  <si>
    <t xml:space="preserve">Packaged Terminal Heat Pump (12kBTU/hr)  </t>
  </si>
  <si>
    <t xml:space="preserve">Pole/Arm-Mounted Area Luminaire (1300 lumen) </t>
  </si>
  <si>
    <t xml:space="preserve">Pole/Arm-Mounted Area Luminaire (20000 lumen) </t>
  </si>
  <si>
    <t xml:space="preserve">Pole/Arm-Mounted Area Luminaire (30000 lumen) </t>
  </si>
  <si>
    <t xml:space="preserve">Pole/Arm-Mounted Area Luminaire (5000 lumen) </t>
  </si>
  <si>
    <t xml:space="preserve">Pole/Arm-Mounted Area Luminaire (50000 lumen) </t>
  </si>
  <si>
    <t xml:space="preserve">Pole/Arm-Mounted Area Luminaire (60000 lumen) </t>
  </si>
  <si>
    <t xml:space="preserve">Pole/Arm-Mounted Decorative Luminaire (10000 lumen) </t>
  </si>
  <si>
    <t xml:space="preserve">Pole/Arm-Mounted Decorative Luminaire (1300 lumen) </t>
  </si>
  <si>
    <t xml:space="preserve">Pole/Arm-Mounted Decorative Luminaire (5000 lumen) </t>
  </si>
  <si>
    <t xml:space="preserve">Pot, Pan and Utensil Dishwasher - High Temp  </t>
  </si>
  <si>
    <t xml:space="preserve">Premium High Bay Luminaire (15 000 lumen) </t>
  </si>
  <si>
    <t xml:space="preserve">Premium High Bay Luminaire (25 000 lumen) </t>
  </si>
  <si>
    <t xml:space="preserve">Premium High Bay Luminaire (35 000 lumen) </t>
  </si>
  <si>
    <t xml:space="preserve">Premium High Bay Luminaire (50 000 lumen) </t>
  </si>
  <si>
    <t xml:space="preserve">Premium High Bay Luminaire (60 000 lumen) </t>
  </si>
  <si>
    <t xml:space="preserve">Refrigerated Case Luminaire </t>
  </si>
  <si>
    <t xml:space="preserve">Remote Condensing Unit (800 lbs per day)  </t>
  </si>
  <si>
    <t xml:space="preserve">Server Virtualization and Decommissioning  </t>
  </si>
  <si>
    <t xml:space="preserve">Single -Tank Conveyor Dishwasher - High Temp  </t>
  </si>
  <si>
    <t xml:space="preserve">Single -Tank Conveyor Dishwasher - Low Temp  </t>
  </si>
  <si>
    <t xml:space="preserve">Single Heat Pad (Agriculture) </t>
  </si>
  <si>
    <t xml:space="preserve">Single-Tank Door type Dishwasher - High Temp  </t>
  </si>
  <si>
    <t xml:space="preserve">Single-Tank Door type Dishwasher - Low Temp  </t>
  </si>
  <si>
    <t xml:space="preserve">Smart thermostats for central air source heat pump  </t>
  </si>
  <si>
    <t xml:space="preserve">Smart thermostats for electric baseboards </t>
  </si>
  <si>
    <t xml:space="preserve">Smart thermostats for mini-split heat pumps </t>
  </si>
  <si>
    <t xml:space="preserve">Solid Door Freezer </t>
  </si>
  <si>
    <t xml:space="preserve">Solid Door Refrigerator  </t>
  </si>
  <si>
    <t xml:space="preserve">Standard Capacity Electric Fryer  </t>
  </si>
  <si>
    <t xml:space="preserve">Strip-Curtains for Display Cases  </t>
  </si>
  <si>
    <t xml:space="preserve">Track/Mono-point Direction Luminaire </t>
  </si>
  <si>
    <t xml:space="preserve">Under-Counter Dishwasher - HighTemp  </t>
  </si>
  <si>
    <t xml:space="preserve">Under-Counter Dishwasher - Low Temp  </t>
  </si>
  <si>
    <t xml:space="preserve">Variable Speed Kitchen Exhaust Fan  </t>
  </si>
  <si>
    <t xml:space="preserve">Ventilation Fan (Agriculture) (18 inches)  </t>
  </si>
  <si>
    <t xml:space="preserve">Ventilation Fan (Agriculture) (24 inches)  </t>
  </si>
  <si>
    <t xml:space="preserve">VFD - 1.5 hp - Institutional - Condensor Pump  </t>
  </si>
  <si>
    <t xml:space="preserve">VFD - 1.5 hp - Retail - Make-Up Air Fan </t>
  </si>
  <si>
    <t xml:space="preserve">VFD - 10 hp - Institutional - Make-up Air Fan </t>
  </si>
  <si>
    <t xml:space="preserve">VFD - 10 hp - Retail - Supply Fan  </t>
  </si>
  <si>
    <t xml:space="preserve">VFD - 15 hp - Institutional - Chilled Water Pump </t>
  </si>
  <si>
    <t xml:space="preserve">VFD - 15 hp - Retail - Exhaust Fan  </t>
  </si>
  <si>
    <t xml:space="preserve">VFD - 25 hp - Institutional - Exhaust Fan  </t>
  </si>
  <si>
    <t xml:space="preserve">VFD - 25 hp - Institutional - Hot Water Circulating Loop Pump </t>
  </si>
  <si>
    <t xml:space="preserve">VFD - 30 hp - Institutional - Make-up Air Fan </t>
  </si>
  <si>
    <t xml:space="preserve">VFD - 30 hp - Retail - Supply Fan  </t>
  </si>
  <si>
    <t xml:space="preserve">VFD - 40  hp - Warehousing - Exhaust Fan  </t>
  </si>
  <si>
    <t xml:space="preserve">VFD - 5 hp - Institutional - Chilled Water Pump </t>
  </si>
  <si>
    <t xml:space="preserve">VFD - 5 hp - Retail - Exhaust Fan  </t>
  </si>
  <si>
    <t xml:space="preserve">VFD - 7.5 hp - Institutional - Chilled Water Pump </t>
  </si>
  <si>
    <t xml:space="preserve">VFD - 7.5 hp - Warehousing - Exhaust Fan  </t>
  </si>
  <si>
    <t xml:space="preserve">VFD Milk Transfer Pump  </t>
  </si>
  <si>
    <t xml:space="preserve">VFD Milk Vacuum Pump </t>
  </si>
  <si>
    <t xml:space="preserve">Wall Mounted Area Luminaire (1000 lumen) (full and no-cutoff) </t>
  </si>
  <si>
    <t xml:space="preserve">Wall Mounted Area Luminaire (10000 lumen) (full and no-cutoff) </t>
  </si>
  <si>
    <t xml:space="preserve">Wall Mounted Area Luminaire (20000 lumen) (full and no-cutoff) </t>
  </si>
  <si>
    <t xml:space="preserve">Wall Mounted Area Luminaire (4000 lumen) (full and no-cutoff) </t>
  </si>
  <si>
    <t xml:space="preserve">Wall wash luminaire (1500 lumen) </t>
  </si>
  <si>
    <t xml:space="preserve">Wall Wash Luminaire (1000 lumen) </t>
  </si>
  <si>
    <t>Custom</t>
  </si>
  <si>
    <t>Custom Total</t>
  </si>
  <si>
    <t xml:space="preserve">Custom New Construction  </t>
  </si>
  <si>
    <t>BNI Other</t>
  </si>
  <si>
    <t xml:space="preserve">Custom Retrofit </t>
  </si>
  <si>
    <t xml:space="preserve">Existing Building Comissioning </t>
  </si>
  <si>
    <t xml:space="preserve">Pay-for-Performance </t>
  </si>
  <si>
    <t>Efficient Products Installation</t>
  </si>
  <si>
    <t>Efficient Products Installation Total</t>
  </si>
  <si>
    <t xml:space="preserve">18W Replacing 100W </t>
  </si>
  <si>
    <t>Res Lighting</t>
  </si>
  <si>
    <t xml:space="preserve">5W Chandelier E12 - MURB </t>
  </si>
  <si>
    <t xml:space="preserve">5W Chandelier E12 </t>
  </si>
  <si>
    <t xml:space="preserve">7W G25 - MURB </t>
  </si>
  <si>
    <t xml:space="preserve">7W G25 </t>
  </si>
  <si>
    <t xml:space="preserve">7W GU10 Replacing 35W </t>
  </si>
  <si>
    <t xml:space="preserve">7W GU10 Replacing 50W - MURB </t>
  </si>
  <si>
    <t xml:space="preserve">7W GU10 Replacing 50W </t>
  </si>
  <si>
    <t xml:space="preserve">9.5W Replacing 100W - MURB </t>
  </si>
  <si>
    <t xml:space="preserve">9.5W Replacing 100W </t>
  </si>
  <si>
    <t xml:space="preserve">9.5W Replacing 40W - MURB </t>
  </si>
  <si>
    <t xml:space="preserve">9.5W Replacing 40W </t>
  </si>
  <si>
    <t xml:space="preserve">9.5W Replacing 60W - MURB </t>
  </si>
  <si>
    <t xml:space="preserve">9.5W Replacing 60W </t>
  </si>
  <si>
    <t xml:space="preserve">9W Replacing 100W </t>
  </si>
  <si>
    <t xml:space="preserve">9W Replacing 40W - MURB </t>
  </si>
  <si>
    <t xml:space="preserve">9W Replacing 40W </t>
  </si>
  <si>
    <t xml:space="preserve">9W Replacing 60W - MURB </t>
  </si>
  <si>
    <t xml:space="preserve">9W Replacing 60W </t>
  </si>
  <si>
    <t xml:space="preserve">Air Sealing Measures - Elect Res - MURB </t>
  </si>
  <si>
    <t xml:space="preserve">Air Sealing Measures - Elect Res </t>
  </si>
  <si>
    <t xml:space="preserve">Air Sealing Measures - HP - MURB </t>
  </si>
  <si>
    <t xml:space="preserve">Air Sealing Measures - HP </t>
  </si>
  <si>
    <t xml:space="preserve">Dimmer Switch </t>
  </si>
  <si>
    <t xml:space="preserve">Faucet Aerators - MURB </t>
  </si>
  <si>
    <t xml:space="preserve">Res Domestic Hot Water (DHW) </t>
  </si>
  <si>
    <t xml:space="preserve">Faucet Aerators </t>
  </si>
  <si>
    <t xml:space="preserve">Hot Water Tank Wrap - MURB </t>
  </si>
  <si>
    <t xml:space="preserve">Hot Water Tank Wrap </t>
  </si>
  <si>
    <t xml:space="preserve">Indoor motion sensor </t>
  </si>
  <si>
    <t xml:space="preserve">LED - ENERGY STAR Fixture with Motion Sensor </t>
  </si>
  <si>
    <t xml:space="preserve">LED Nightlights - MURB </t>
  </si>
  <si>
    <t xml:space="preserve">LED Nightlights </t>
  </si>
  <si>
    <t xml:space="preserve">Low-flow showerhead - 1.0 gpm Reduction - MURB </t>
  </si>
  <si>
    <t xml:space="preserve">Low-flow showerhead - 1.0 gpm Reduction </t>
  </si>
  <si>
    <t xml:space="preserve">Motion sensor with dimmer switch </t>
  </si>
  <si>
    <t xml:space="preserve">Outdoor motion sensor </t>
  </si>
  <si>
    <t xml:space="preserve">PAR20 7 W Replacing 50 W - MURB </t>
  </si>
  <si>
    <t xml:space="preserve">PAR20 7 W Replacing 50 W </t>
  </si>
  <si>
    <t xml:space="preserve">PAR38 15 W Replacing 150 W </t>
  </si>
  <si>
    <t xml:space="preserve">Pipe Insulation - MURB </t>
  </si>
  <si>
    <t xml:space="preserve">Pipe Insulation </t>
  </si>
  <si>
    <t xml:space="preserve">Thermostatic Shower Valves -2.5gpm - MURB </t>
  </si>
  <si>
    <t xml:space="preserve">Thermostatic Shower Valves -2.5gpm </t>
  </si>
  <si>
    <t>Green Heat</t>
  </si>
  <si>
    <t>Green Heat Total</t>
  </si>
  <si>
    <t xml:space="preserve">ASHP and AWHP - Electrical </t>
  </si>
  <si>
    <t xml:space="preserve">GSHP </t>
  </si>
  <si>
    <t xml:space="preserve">MSHP - Fully Electrical </t>
  </si>
  <si>
    <t xml:space="preserve">MSHP - Mainly Electrical </t>
  </si>
  <si>
    <t xml:space="preserve">Pellet Boiler/Furnace (Electric Resistance) </t>
  </si>
  <si>
    <t xml:space="preserve">Pellet Boiler/Furnace (Heat Pump) </t>
  </si>
  <si>
    <t xml:space="preserve">Pellet Stove (Electric Resistance) </t>
  </si>
  <si>
    <t xml:space="preserve">Pellet Stove (Heat Pump) </t>
  </si>
  <si>
    <t xml:space="preserve">Residential DHW Timer  </t>
  </si>
  <si>
    <t xml:space="preserve">Residential ETS System (Central)  </t>
  </si>
  <si>
    <t xml:space="preserve">Residential ETS System (Room)  </t>
  </si>
  <si>
    <t xml:space="preserve">Solar Domestic Hot Water </t>
  </si>
  <si>
    <t xml:space="preserve">Three Element Hot Water Heater  </t>
  </si>
  <si>
    <t xml:space="preserve">Res Heating, Ventilation and Air-Conditioning </t>
  </si>
  <si>
    <t xml:space="preserve">Wood Boiler/Furnace (Electric Resistance) </t>
  </si>
  <si>
    <t xml:space="preserve">Wood Boiler/Furnace (Heat Pump) </t>
  </si>
  <si>
    <t xml:space="preserve">Wood Stove (Electric Resistance) </t>
  </si>
  <si>
    <t xml:space="preserve">Wood Stove (Heat Pump) </t>
  </si>
  <si>
    <t>Home Energy Assessment</t>
  </si>
  <si>
    <t>Home Energy Assessment Total</t>
  </si>
  <si>
    <t xml:space="preserve">Heat Pump Water Heater </t>
  </si>
  <si>
    <t xml:space="preserve">Whole Home - Adjusted Incentive and Savings </t>
  </si>
  <si>
    <t>Instant Savings</t>
  </si>
  <si>
    <t>Instant Savings Total</t>
  </si>
  <si>
    <t xml:space="preserve">Clothes-line </t>
  </si>
  <si>
    <t xml:space="preserve">Dehumidifier </t>
  </si>
  <si>
    <t xml:space="preserve">ECM Pool Pump </t>
  </si>
  <si>
    <t xml:space="preserve">Efficient clothes washer </t>
  </si>
  <si>
    <t xml:space="preserve">Energy Star Dryer </t>
  </si>
  <si>
    <t xml:space="preserve">ENERGYSTAR Bathroom Exhaust Fans  </t>
  </si>
  <si>
    <t xml:space="preserve">ENERGYSTAR Dishwasher  </t>
  </si>
  <si>
    <t xml:space="preserve">ENERGYSTAR Range Hoods  </t>
  </si>
  <si>
    <t xml:space="preserve">Heat Pump Dryer (ventless) </t>
  </si>
  <si>
    <t xml:space="preserve">Heavy duty timer </t>
  </si>
  <si>
    <t xml:space="preserve">Heat Pump Hot Water Heater  </t>
  </si>
  <si>
    <t xml:space="preserve">LED - ENERGY STAR Fixture without Motion Sensor </t>
  </si>
  <si>
    <t xml:space="preserve">LED - Other </t>
  </si>
  <si>
    <t xml:space="preserve">LED - R, BR and Decorative  </t>
  </si>
  <si>
    <t xml:space="preserve">LED - Recessed downlight </t>
  </si>
  <si>
    <t xml:space="preserve">Networked/ Connected - Indoor LED Lamp </t>
  </si>
  <si>
    <t xml:space="preserve">Power bar with timer </t>
  </si>
  <si>
    <t xml:space="preserve">Programmable thermostat </t>
  </si>
  <si>
    <t xml:space="preserve">Room air purifier </t>
  </si>
  <si>
    <t xml:space="preserve">Room Air-Conditioner </t>
  </si>
  <si>
    <t xml:space="preserve">Smart power bar </t>
  </si>
  <si>
    <t>MHEEP</t>
  </si>
  <si>
    <t>MHEEP Total</t>
  </si>
  <si>
    <t xml:space="preserve">Drain Water Heat Recovery </t>
  </si>
  <si>
    <t xml:space="preserve">Whole Home First Nations Retrofit </t>
  </si>
  <si>
    <t xml:space="preserve">Dehumidifier replacement (Low income only) </t>
  </si>
  <si>
    <t xml:space="preserve">Clothes Washer replacement (Low income only) </t>
  </si>
  <si>
    <t>New Home Construction</t>
  </si>
  <si>
    <t xml:space="preserve">Whole Home - tier 0 - Attached/Semi-Attached </t>
  </si>
  <si>
    <t xml:space="preserve">Whole Home - tier 0 - Detached </t>
  </si>
  <si>
    <t xml:space="preserve">Whole home - tier 1 - Attached/Semi-Attached </t>
  </si>
  <si>
    <t xml:space="preserve">Whole home - tier 1 - Detached </t>
  </si>
  <si>
    <t xml:space="preserve">Whole home - tier 2 - Attached/Semi-Attached </t>
  </si>
  <si>
    <t xml:space="preserve">Whole home - tier 2 - Detached </t>
  </si>
  <si>
    <t xml:space="preserve">Whole home - tier 3 - Attached/Semi-Attached </t>
  </si>
  <si>
    <t xml:space="preserve">Whole home - tier 3 - Detached </t>
  </si>
  <si>
    <t>Residential Behaviour</t>
  </si>
  <si>
    <t>Residential Behaviour Total</t>
  </si>
  <si>
    <t xml:space="preserve">Home Energy Report  </t>
  </si>
  <si>
    <t>SEM</t>
  </si>
  <si>
    <t>SEM Total</t>
  </si>
  <si>
    <t xml:space="preserve">Strategic Energy Management  </t>
  </si>
  <si>
    <t>BNI Energy Management</t>
  </si>
  <si>
    <t>Small Business Energy Solutions</t>
  </si>
  <si>
    <t>Small Business Energy Solutions Total</t>
  </si>
  <si>
    <t xml:space="preserve">Downlight Luminaire (1200 lumen) </t>
  </si>
  <si>
    <t xml:space="preserve">Downlight Luminaire (3000 lumen) </t>
  </si>
  <si>
    <t xml:space="preserve">Downlight Luminaire (800 lumen) </t>
  </si>
  <si>
    <t xml:space="preserve">Fuel Pump Canopy Luminaire ( 5000 lumen)  </t>
  </si>
  <si>
    <t xml:space="preserve">General Use Lamp (A-Series)  </t>
  </si>
  <si>
    <t xml:space="preserve">LED Wall Sconce (1200 lumen) </t>
  </si>
  <si>
    <t xml:space="preserve">Parking Garage Luminaire (5000 lumen) </t>
  </si>
  <si>
    <t xml:space="preserve">SBES Direct Install - Lighting </t>
  </si>
  <si>
    <t xml:space="preserve">SBES Direct Install - Lighting Controls </t>
  </si>
  <si>
    <t xml:space="preserve">SBES Direct Install - Non-Lighting </t>
  </si>
  <si>
    <t xml:space="preserve">Zero-Energy Doors for Reach-In Coolers  </t>
  </si>
  <si>
    <t>E = B + C</t>
  </si>
  <si>
    <t>F =  A -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</si>
</sst>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quot;$&quot;#,##0.00"/>
    <numFmt numFmtId="166" formatCode="&quot;$&quot;#,##0"/>
  </numFmts>
  <fonts count="12">
    <font>
      <sz val="11"/>
      <color theme="1"/>
      <name val="Calibri"/>
      <family val="2"/>
      <scheme val="minor"/>
    </font>
    <font>
      <sz val="11"/>
      <color theme="1"/>
      <name val="Calibri"/>
      <family val="2"/>
      <scheme val="minor"/>
    </font>
    <font>
      <i/>
      <sz val="11"/>
      <color indexed="8"/>
      <name val="Calibri"/>
      <family val="2"/>
    </font>
    <font>
      <b/>
      <sz val="8"/>
      <name val="Arial"/>
      <family val="2"/>
    </font>
    <font>
      <b/>
      <i/>
      <sz val="8"/>
      <name val="Arial"/>
      <family val="2"/>
    </font>
    <font>
      <b/>
      <sz val="8"/>
      <color rgb="FFFFFFFF"/>
      <name val="Arial"/>
      <family val="2"/>
    </font>
    <font>
      <sz val="8"/>
      <name val="Arial"/>
      <family val="2"/>
    </font>
    <font>
      <sz val="8"/>
      <color theme="1"/>
      <name val="Arial"/>
      <family val="2"/>
    </font>
    <font>
      <b/>
      <i/>
      <sz val="9"/>
      <color indexed="8"/>
      <name val="Tahoma"/>
      <family val="2"/>
    </font>
    <font>
      <sz val="9"/>
      <color indexed="8"/>
      <name val="Tahoma"/>
      <family val="2"/>
    </font>
    <font>
      <b/>
      <sz val="9"/>
      <color indexed="8"/>
      <name val="Tahoma"/>
      <family val="2"/>
    </font>
    <font>
      <i/>
      <sz val="9"/>
      <color indexed="8"/>
      <name val="Tahoma"/>
      <family val="2"/>
    </font>
  </fonts>
  <fills count="4">
    <fill>
      <patternFill patternType="none"/>
    </fill>
    <fill>
      <patternFill patternType="gray125"/>
    </fill>
    <fill>
      <patternFill patternType="solid">
        <fgColor rgb="FFFFFF00"/>
        <bgColor indexed="64"/>
      </patternFill>
    </fill>
    <fill>
      <patternFill patternType="solid">
        <fgColor rgb="FF555759"/>
        <bgColor indexed="64"/>
      </patternFill>
    </fill>
  </fills>
  <borders count="3">
    <border>
      <left/>
      <right/>
      <top/>
      <bottom/>
      <diagonal/>
    </border>
    <border>
      <left/>
      <right/>
      <top/>
      <bottom style="medium">
        <color rgb="FF95D600"/>
      </bottom>
      <diagonal/>
    </border>
    <border>
      <left/>
      <right/>
      <top/>
      <bottom style="thin">
        <color rgb="FFBABCBD"/>
      </bottom>
      <diagonal/>
    </border>
  </borders>
  <cellStyleXfs count="5">
    <xf numFmtId="0" fontId="0" fillId="0" borderId="0"/>
    <xf numFmtId="9" fontId="1" fillId="0" borderId="0" applyFont="0" applyFill="0" applyBorder="0" applyAlignment="0" applyProtection="0"/>
    <xf numFmtId="0" fontId="3" fillId="0" borderId="0" applyNumberFormat="0" applyFill="0" applyBorder="0" applyAlignment="0"/>
    <xf numFmtId="0" fontId="5" fillId="3" borderId="1" applyNumberFormat="0">
      <alignment vertical="center" wrapText="1"/>
    </xf>
    <xf numFmtId="0" fontId="6" fillId="0" borderId="2" applyNumberFormat="0" applyFill="0" applyAlignment="0"/>
  </cellStyleXfs>
  <cellXfs count="23">
    <xf numFmtId="0" fontId="0" fillId="0" borderId="0" xfId="0"/>
    <xf numFmtId="0" fontId="2" fillId="2" borderId="0" xfId="0" applyFont="1" applyFill="1" applyAlignment="1">
      <alignment horizontal="center"/>
    </xf>
    <xf numFmtId="3" fontId="2" fillId="2" borderId="0" xfId="0" applyNumberFormat="1" applyFont="1" applyFill="1" applyAlignment="1">
      <alignment horizontal="center"/>
    </xf>
    <xf numFmtId="0" fontId="2" fillId="2" borderId="0" xfId="0" quotePrefix="1" applyFont="1" applyFill="1" applyAlignment="1">
      <alignment horizontal="center" wrapText="1"/>
    </xf>
    <xf numFmtId="0" fontId="2" fillId="2" borderId="0" xfId="0" quotePrefix="1" applyFont="1" applyFill="1" applyAlignment="1">
      <alignment horizontal="center"/>
    </xf>
    <xf numFmtId="0" fontId="2" fillId="2" borderId="0" xfId="0" applyFont="1" applyFill="1" applyAlignment="1">
      <alignment horizontal="center" wrapText="1"/>
    </xf>
    <xf numFmtId="3" fontId="2" fillId="2" borderId="0" xfId="0" quotePrefix="1" applyNumberFormat="1" applyFont="1" applyFill="1" applyAlignment="1">
      <alignment horizontal="center"/>
    </xf>
    <xf numFmtId="0" fontId="3" fillId="0" borderId="0" xfId="2"/>
    <xf numFmtId="0" fontId="4" fillId="0" borderId="0" xfId="0" applyFont="1"/>
    <xf numFmtId="3" fontId="0" fillId="0" borderId="0" xfId="0" applyNumberFormat="1"/>
    <xf numFmtId="0" fontId="5" fillId="3" borderId="1" xfId="3">
      <alignment vertical="center" wrapText="1"/>
    </xf>
    <xf numFmtId="0" fontId="5" fillId="3" borderId="1" xfId="3" applyAlignment="1">
      <alignment horizontal="center" vertical="center" wrapText="1"/>
    </xf>
    <xf numFmtId="3" fontId="5" fillId="3" borderId="1" xfId="3" applyNumberFormat="1" applyAlignment="1">
      <alignment horizontal="center" vertical="center" wrapText="1"/>
    </xf>
    <xf numFmtId="0" fontId="6" fillId="0" borderId="2" xfId="4"/>
    <xf numFmtId="164" fontId="6" fillId="0" borderId="2" xfId="4" applyNumberFormat="1" applyAlignment="1">
      <alignment horizontal="center"/>
    </xf>
    <xf numFmtId="3" fontId="6" fillId="0" borderId="2" xfId="4" applyNumberFormat="1" applyAlignment="1">
      <alignment horizontal="center"/>
    </xf>
    <xf numFmtId="165" fontId="6" fillId="0" borderId="2" xfId="4" applyNumberFormat="1" applyAlignment="1">
      <alignment horizontal="center"/>
    </xf>
    <xf numFmtId="166" fontId="6" fillId="0" borderId="2" xfId="4" applyNumberFormat="1" applyAlignment="1">
      <alignment horizontal="center"/>
    </xf>
    <xf numFmtId="9" fontId="7" fillId="0" borderId="2" xfId="1" applyFont="1" applyBorder="1" applyAlignment="1">
      <alignment horizontal="center"/>
    </xf>
    <xf numFmtId="4" fontId="6" fillId="0" borderId="2" xfId="4" applyNumberFormat="1" applyAlignment="1">
      <alignment horizontal="center"/>
    </xf>
    <xf numFmtId="9" fontId="7" fillId="0" borderId="0" xfId="1" applyFont="1" applyBorder="1" applyAlignment="1">
      <alignment horizontal="center"/>
    </xf>
    <xf numFmtId="10" fontId="1" fillId="0" borderId="0" xfId="1" applyNumberFormat="1"/>
    <xf numFmtId="166" fontId="0" fillId="0" borderId="0" xfId="0" applyNumberFormat="1"/>
  </cellXfs>
  <cellStyles count="5">
    <cellStyle name="N_Table1_Header" xfId="3" xr:uid="{149AFC05-A12F-47E0-AAB2-460A0EAB4476}"/>
    <cellStyle name="Normal" xfId="0" builtinId="0"/>
    <cellStyle name="NRes_Table_Cell" xfId="4" xr:uid="{27E2FED1-7D12-4BA3-AD8C-B0B07AC5A770}"/>
    <cellStyle name="NRes_TableCaption" xfId="2" xr:uid="{4651685F-3502-49B5-9408-520DC7449D9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A38AB-1838-47A2-BC9D-0D9146D95E18}">
  <dimension ref="A1:AN452"/>
  <sheetViews>
    <sheetView showGridLines="0" tabSelected="1" zoomScale="85" zoomScaleNormal="85" workbookViewId="0"/>
  </sheetViews>
  <sheetFormatPr defaultRowHeight="15"/>
  <cols>
    <col min="1" max="1" width="56.7109375" bestFit="1" customWidth="1"/>
    <col min="2" max="2" width="33" bestFit="1" customWidth="1"/>
    <col min="3" max="25" width="17.85546875" customWidth="1"/>
    <col min="27" max="27" width="52.140625" bestFit="1" customWidth="1"/>
    <col min="28" max="28" width="16.5703125" style="9" bestFit="1" customWidth="1"/>
    <col min="29" max="33" width="19.140625" bestFit="1" customWidth="1"/>
    <col min="34" max="34" width="16.140625" bestFit="1" customWidth="1"/>
    <col min="35" max="35" width="17.5703125" bestFit="1" customWidth="1"/>
    <col min="36" max="36" width="11.28515625" customWidth="1"/>
    <col min="37" max="39" width="11.28515625" bestFit="1" customWidth="1"/>
    <col min="40" max="40" width="19.7109375" customWidth="1"/>
  </cols>
  <sheetData>
    <row r="1" spans="1:39">
      <c r="B1" s="1" t="s">
        <v>0</v>
      </c>
      <c r="C1" s="1" t="s">
        <v>0</v>
      </c>
      <c r="D1" s="1" t="s">
        <v>0</v>
      </c>
      <c r="E1" s="1" t="s">
        <v>0</v>
      </c>
      <c r="F1" s="1" t="s">
        <v>0</v>
      </c>
      <c r="G1" s="1" t="s">
        <v>0</v>
      </c>
      <c r="H1" s="1" t="s">
        <v>0</v>
      </c>
      <c r="I1" s="1" t="s">
        <v>0</v>
      </c>
      <c r="J1" s="1" t="s">
        <v>0</v>
      </c>
      <c r="K1" s="1" t="s">
        <v>0</v>
      </c>
      <c r="L1" s="1" t="s">
        <v>0</v>
      </c>
      <c r="M1" s="1" t="s">
        <v>0</v>
      </c>
      <c r="N1" s="1" t="s">
        <v>0</v>
      </c>
      <c r="O1" s="1" t="s">
        <v>0</v>
      </c>
      <c r="P1" s="1" t="s">
        <v>1</v>
      </c>
      <c r="Q1" s="1" t="s">
        <v>2</v>
      </c>
      <c r="R1" s="1" t="s">
        <v>2</v>
      </c>
      <c r="S1" s="1" t="s">
        <v>1</v>
      </c>
      <c r="T1" s="1" t="s">
        <v>0</v>
      </c>
      <c r="U1" s="1" t="s">
        <v>1</v>
      </c>
      <c r="V1" s="1" t="s">
        <v>1</v>
      </c>
      <c r="W1" s="1" t="s">
        <v>2</v>
      </c>
      <c r="X1" s="1" t="s">
        <v>2</v>
      </c>
      <c r="Y1" s="1" t="s">
        <v>2</v>
      </c>
      <c r="AB1" s="2" t="s">
        <v>0</v>
      </c>
      <c r="AC1" s="1" t="s">
        <v>2</v>
      </c>
      <c r="AD1" s="1" t="s">
        <v>2</v>
      </c>
      <c r="AE1" s="1" t="s">
        <v>2</v>
      </c>
      <c r="AF1" s="1" t="s">
        <v>2</v>
      </c>
      <c r="AG1" s="1" t="s">
        <v>2</v>
      </c>
      <c r="AH1" s="1" t="s">
        <v>1</v>
      </c>
      <c r="AI1" s="1" t="s">
        <v>1</v>
      </c>
      <c r="AJ1" s="1" t="s">
        <v>1</v>
      </c>
      <c r="AK1" s="1" t="s">
        <v>1</v>
      </c>
      <c r="AL1" s="1" t="s">
        <v>1</v>
      </c>
      <c r="AM1" s="1" t="s">
        <v>1</v>
      </c>
    </row>
    <row r="2" spans="1:39">
      <c r="B2" s="1" t="s">
        <v>3</v>
      </c>
      <c r="C2" s="1" t="s">
        <v>3</v>
      </c>
      <c r="D2" s="1" t="s">
        <v>3</v>
      </c>
      <c r="E2" s="1" t="s">
        <v>3</v>
      </c>
      <c r="F2" s="1" t="s">
        <v>3</v>
      </c>
      <c r="G2" s="1" t="s">
        <v>3</v>
      </c>
      <c r="H2" s="1" t="s">
        <v>3</v>
      </c>
      <c r="I2" s="1" t="s">
        <v>3</v>
      </c>
      <c r="J2" s="1" t="s">
        <v>4</v>
      </c>
      <c r="K2" s="3" t="s">
        <v>5</v>
      </c>
      <c r="L2" s="4" t="s">
        <v>6</v>
      </c>
      <c r="M2" s="4" t="s">
        <v>7</v>
      </c>
      <c r="N2" s="5" t="s">
        <v>396</v>
      </c>
      <c r="O2" s="5" t="s">
        <v>397</v>
      </c>
      <c r="P2" s="1" t="s">
        <v>8</v>
      </c>
      <c r="Q2" s="1" t="s">
        <v>9</v>
      </c>
      <c r="R2" s="1" t="s">
        <v>10</v>
      </c>
      <c r="S2" s="1" t="s">
        <v>11</v>
      </c>
      <c r="T2" s="1" t="s">
        <v>12</v>
      </c>
      <c r="U2" s="1" t="s">
        <v>13</v>
      </c>
      <c r="V2" s="1" t="s">
        <v>14</v>
      </c>
      <c r="W2" s="1" t="s">
        <v>3</v>
      </c>
      <c r="X2" s="1" t="s">
        <v>3</v>
      </c>
      <c r="Y2" s="1" t="s">
        <v>3</v>
      </c>
      <c r="AB2" s="6" t="s">
        <v>15</v>
      </c>
      <c r="AC2" s="1" t="s">
        <v>3</v>
      </c>
      <c r="AD2" s="1" t="s">
        <v>3</v>
      </c>
      <c r="AE2" s="1" t="s">
        <v>3</v>
      </c>
      <c r="AF2" s="1" t="s">
        <v>3</v>
      </c>
      <c r="AG2" s="1" t="s">
        <v>3</v>
      </c>
      <c r="AH2" s="1" t="s">
        <v>16</v>
      </c>
      <c r="AI2" s="1" t="s">
        <v>17</v>
      </c>
      <c r="AJ2" s="1" t="s">
        <v>18</v>
      </c>
      <c r="AK2" s="1" t="s">
        <v>19</v>
      </c>
      <c r="AL2" s="1" t="s">
        <v>20</v>
      </c>
      <c r="AM2" s="1" t="s">
        <v>21</v>
      </c>
    </row>
    <row r="4" spans="1:39">
      <c r="A4" s="7" t="s">
        <v>22</v>
      </c>
      <c r="AA4" s="8" t="s">
        <v>23</v>
      </c>
    </row>
    <row r="5" spans="1:39" ht="57" thickBot="1">
      <c r="A5" s="10" t="s">
        <v>24</v>
      </c>
      <c r="B5" s="10" t="s">
        <v>25</v>
      </c>
      <c r="C5" s="10" t="s">
        <v>26</v>
      </c>
      <c r="D5" s="11" t="s">
        <v>27</v>
      </c>
      <c r="E5" s="11" t="s">
        <v>28</v>
      </c>
      <c r="F5" s="11" t="s">
        <v>29</v>
      </c>
      <c r="G5" s="11" t="s">
        <v>30</v>
      </c>
      <c r="H5" s="11" t="s">
        <v>31</v>
      </c>
      <c r="I5" s="11" t="s">
        <v>32</v>
      </c>
      <c r="J5" s="11" t="s">
        <v>33</v>
      </c>
      <c r="K5" s="11" t="s">
        <v>34</v>
      </c>
      <c r="L5" s="11" t="s">
        <v>35</v>
      </c>
      <c r="M5" s="11" t="s">
        <v>36</v>
      </c>
      <c r="N5" s="11" t="s">
        <v>37</v>
      </c>
      <c r="O5" s="11" t="s">
        <v>38</v>
      </c>
      <c r="P5" s="11" t="s">
        <v>39</v>
      </c>
      <c r="Q5" s="11" t="s">
        <v>40</v>
      </c>
      <c r="R5" s="11" t="s">
        <v>41</v>
      </c>
      <c r="S5" s="11" t="s">
        <v>42</v>
      </c>
      <c r="T5" s="11" t="s">
        <v>43</v>
      </c>
      <c r="U5" s="11" t="s">
        <v>44</v>
      </c>
      <c r="V5" s="11" t="s">
        <v>45</v>
      </c>
      <c r="W5" s="11" t="s">
        <v>46</v>
      </c>
      <c r="X5" s="11" t="s">
        <v>47</v>
      </c>
      <c r="Y5" s="11" t="s">
        <v>48</v>
      </c>
      <c r="AA5" s="10" t="s">
        <v>24</v>
      </c>
      <c r="AB5" s="12" t="s">
        <v>49</v>
      </c>
      <c r="AC5" s="11" t="s">
        <v>50</v>
      </c>
      <c r="AD5" s="11" t="s">
        <v>51</v>
      </c>
      <c r="AE5" s="11" t="s">
        <v>52</v>
      </c>
      <c r="AF5" s="11" t="s">
        <v>53</v>
      </c>
      <c r="AG5" s="11" t="s">
        <v>54</v>
      </c>
      <c r="AH5" s="11" t="s">
        <v>55</v>
      </c>
      <c r="AI5" s="11" t="s">
        <v>56</v>
      </c>
      <c r="AJ5" s="11" t="s">
        <v>57</v>
      </c>
      <c r="AK5" s="11" t="s">
        <v>58</v>
      </c>
      <c r="AL5" s="11" t="s">
        <v>59</v>
      </c>
      <c r="AM5" s="11" t="s">
        <v>60</v>
      </c>
    </row>
    <row r="6" spans="1:39">
      <c r="A6" s="13" t="s">
        <v>61</v>
      </c>
      <c r="B6" s="13" t="s">
        <v>62</v>
      </c>
      <c r="C6" s="13" t="s">
        <v>63</v>
      </c>
      <c r="D6" s="14">
        <v>18</v>
      </c>
      <c r="E6" s="14" t="s">
        <v>3</v>
      </c>
      <c r="F6" s="15">
        <v>3578.14</v>
      </c>
      <c r="G6" s="15">
        <v>1296.6024865259717</v>
      </c>
      <c r="H6" s="15" t="s">
        <v>3</v>
      </c>
      <c r="I6" s="15" t="s">
        <v>3</v>
      </c>
      <c r="J6" s="16">
        <v>6884.08</v>
      </c>
      <c r="K6" s="16">
        <v>1789.07</v>
      </c>
      <c r="L6" s="16">
        <v>1015.7876007437568</v>
      </c>
      <c r="M6" s="17">
        <v>0</v>
      </c>
      <c r="N6" s="16">
        <v>2804.8576007437568</v>
      </c>
      <c r="O6" s="16">
        <v>5095.01</v>
      </c>
      <c r="P6" s="16">
        <f>N6+O6</f>
        <v>7899.8676007437571</v>
      </c>
      <c r="Q6" s="16">
        <v>8434.5834999708695</v>
      </c>
      <c r="R6" s="16">
        <v>0</v>
      </c>
      <c r="S6" s="16">
        <f>SUM(R6,Q6)</f>
        <v>8434.5834999708695</v>
      </c>
      <c r="T6" s="18">
        <v>1</v>
      </c>
      <c r="U6" s="19">
        <f>MAX(Q6/(L6+(J6*T6)),0)</f>
        <v>1.0676866912524927</v>
      </c>
      <c r="V6" s="19">
        <f>MAX(Q6/N6,0)</f>
        <v>3.0071343007695979</v>
      </c>
      <c r="W6" s="16">
        <v>0.71608081804496804</v>
      </c>
      <c r="X6" s="16">
        <v>3.9782267669164893E-2</v>
      </c>
      <c r="Y6" s="16">
        <v>1.886558400919458</v>
      </c>
      <c r="AA6" s="13" t="s">
        <v>61</v>
      </c>
      <c r="AB6" s="15">
        <v>65</v>
      </c>
      <c r="AC6" s="19">
        <v>96.634486718294156</v>
      </c>
      <c r="AD6" s="19">
        <v>254.60434077000002</v>
      </c>
      <c r="AE6" s="19">
        <v>96.634486718294156</v>
      </c>
      <c r="AF6" s="19">
        <v>254.60434077000002</v>
      </c>
      <c r="AG6" s="19">
        <v>4582.8781338599993</v>
      </c>
      <c r="AH6" s="17">
        <f>AB6*Q6</f>
        <v>548247.9274981065</v>
      </c>
      <c r="AI6" s="17">
        <f>AB6*(L6+(J6*T6))</f>
        <v>513491.39404834423</v>
      </c>
      <c r="AJ6" s="17">
        <f>AH6-AI6</f>
        <v>34756.533449762268</v>
      </c>
      <c r="AK6" s="19">
        <f>IF(AB6=0,"N/A",MAX(AH6/AI6,0))</f>
        <v>1.0676866912524925</v>
      </c>
      <c r="AL6" s="17">
        <f t="shared" ref="AL6:AL10" si="0">AB6*N6</f>
        <v>182315.7440483442</v>
      </c>
      <c r="AM6" s="19">
        <f>IF(AB6=0,"N/A",MAX(AH6/AL6,0))</f>
        <v>3.0071343007695979</v>
      </c>
    </row>
    <row r="7" spans="1:39">
      <c r="A7" s="13" t="s">
        <v>64</v>
      </c>
      <c r="B7" s="13" t="s">
        <v>62</v>
      </c>
      <c r="C7" s="13" t="s">
        <v>63</v>
      </c>
      <c r="D7" s="14">
        <v>18</v>
      </c>
      <c r="E7" s="14" t="s">
        <v>3</v>
      </c>
      <c r="F7" s="15">
        <v>6972.26</v>
      </c>
      <c r="G7" s="15">
        <v>2127.5514990465945</v>
      </c>
      <c r="H7" s="15" t="s">
        <v>3</v>
      </c>
      <c r="I7" s="15" t="s">
        <v>3</v>
      </c>
      <c r="J7" s="16">
        <v>13768.16</v>
      </c>
      <c r="K7" s="16">
        <v>3486.13</v>
      </c>
      <c r="L7" s="16">
        <v>1939.5006352577641</v>
      </c>
      <c r="M7" s="17">
        <v>0</v>
      </c>
      <c r="N7" s="16">
        <v>5425.630635257764</v>
      </c>
      <c r="O7" s="16">
        <v>10282.029999999999</v>
      </c>
      <c r="P7" s="16">
        <f t="shared" ref="P7:P10" si="1">N7+O7</f>
        <v>15707.660635257762</v>
      </c>
      <c r="Q7" s="16">
        <v>15645.576128424353</v>
      </c>
      <c r="R7" s="16">
        <v>0</v>
      </c>
      <c r="S7" s="16">
        <f t="shared" ref="S7:S10" si="2">SUM(R7,Q7)</f>
        <v>15645.576128424353</v>
      </c>
      <c r="T7" s="18">
        <v>1</v>
      </c>
      <c r="U7" s="19">
        <f>MAX(Q7/(L7+(J7*T7)),0)</f>
        <v>0.99604750138960507</v>
      </c>
      <c r="V7" s="19">
        <f>MAX(Q7/N7,0)</f>
        <v>2.8836419543110039</v>
      </c>
      <c r="W7" s="16">
        <v>0.71086184182861323</v>
      </c>
      <c r="X7" s="16">
        <v>3.9492324546034088E-2</v>
      </c>
      <c r="Y7" s="16">
        <v>2.2240084336988684</v>
      </c>
      <c r="AA7" s="13" t="s">
        <v>64</v>
      </c>
      <c r="AB7" s="15">
        <v>65</v>
      </c>
      <c r="AC7" s="19">
        <v>158.56428567244367</v>
      </c>
      <c r="AD7" s="19">
        <v>496.11464643000005</v>
      </c>
      <c r="AE7" s="19">
        <v>158.56428567244367</v>
      </c>
      <c r="AF7" s="19">
        <v>496.11464643000005</v>
      </c>
      <c r="AG7" s="19">
        <v>8930.0636357399962</v>
      </c>
      <c r="AH7" s="17">
        <f t="shared" ref="AH7:AH10" si="3">AB7*Q7</f>
        <v>1016962.4483475829</v>
      </c>
      <c r="AI7" s="17">
        <f t="shared" ref="AI7:AI10" si="4">AB7*(L7+(J7*T7))</f>
        <v>1020997.9412917546</v>
      </c>
      <c r="AJ7" s="17">
        <f t="shared" ref="AJ7:AJ10" si="5">AH7-AI7</f>
        <v>-4035.4929441716522</v>
      </c>
      <c r="AK7" s="19">
        <f t="shared" ref="AK7:AK10" si="6">IF(AB7=0,"N/A",MAX(AH7/AI7,0))</f>
        <v>0.99604750138960518</v>
      </c>
      <c r="AL7" s="17">
        <f t="shared" si="0"/>
        <v>352665.99129175465</v>
      </c>
      <c r="AM7" s="19">
        <f t="shared" ref="AM7:AM10" si="7">IF(AB7=0,"N/A",MAX(AH7/AL7,0))</f>
        <v>2.8836419543110043</v>
      </c>
    </row>
    <row r="8" spans="1:39">
      <c r="A8" s="13" t="s">
        <v>65</v>
      </c>
      <c r="B8" s="13" t="s">
        <v>66</v>
      </c>
      <c r="C8" s="13" t="s">
        <v>63</v>
      </c>
      <c r="D8" s="14">
        <v>18.100000000000001</v>
      </c>
      <c r="E8" s="14" t="s">
        <v>3</v>
      </c>
      <c r="F8" s="15">
        <v>38092.86</v>
      </c>
      <c r="G8" s="15">
        <v>10208</v>
      </c>
      <c r="H8" s="15" t="s">
        <v>3</v>
      </c>
      <c r="I8" s="15" t="s">
        <v>3</v>
      </c>
      <c r="J8" s="16">
        <v>47616.074999999997</v>
      </c>
      <c r="K8" s="16">
        <v>19046.43</v>
      </c>
      <c r="L8" s="16">
        <v>10468.99985036671</v>
      </c>
      <c r="M8" s="17">
        <v>0</v>
      </c>
      <c r="N8" s="16">
        <v>29515.429850366709</v>
      </c>
      <c r="O8" s="16">
        <v>28569.644999999997</v>
      </c>
      <c r="P8" s="16">
        <f t="shared" si="1"/>
        <v>58085.074850366706</v>
      </c>
      <c r="Q8" s="16">
        <v>82952.602696222981</v>
      </c>
      <c r="R8" s="16">
        <v>0</v>
      </c>
      <c r="S8" s="16">
        <f t="shared" si="2"/>
        <v>82952.602696222981</v>
      </c>
      <c r="T8" s="18">
        <v>1</v>
      </c>
      <c r="U8" s="19">
        <f>MAX(Q8/(L8+(J8*T8)),0)</f>
        <v>1.4281225066838195</v>
      </c>
      <c r="V8" s="19">
        <f>MAX(Q8/N8,0)</f>
        <v>2.810482622708351</v>
      </c>
      <c r="W8" s="16">
        <v>0.70780574544179631</v>
      </c>
      <c r="X8" s="16">
        <v>3.9105289803414163E-2</v>
      </c>
      <c r="Y8" s="16">
        <v>2.5215915333566619</v>
      </c>
      <c r="AA8" s="13" t="s">
        <v>65</v>
      </c>
      <c r="AB8" s="15">
        <v>27</v>
      </c>
      <c r="AC8" s="19">
        <v>316.02130560000001</v>
      </c>
      <c r="AD8" s="19">
        <v>1125.9068537339999</v>
      </c>
      <c r="AE8" s="19">
        <v>316.02130560000001</v>
      </c>
      <c r="AF8" s="19">
        <v>1125.9068537339999</v>
      </c>
      <c r="AG8" s="19">
        <v>20378.914052585402</v>
      </c>
      <c r="AH8" s="17">
        <f t="shared" si="3"/>
        <v>2239720.2727980204</v>
      </c>
      <c r="AI8" s="17">
        <f t="shared" si="4"/>
        <v>1568297.0209599012</v>
      </c>
      <c r="AJ8" s="17">
        <f t="shared" si="5"/>
        <v>671423.25183811923</v>
      </c>
      <c r="AK8" s="19">
        <f t="shared" si="6"/>
        <v>1.4281225066838192</v>
      </c>
      <c r="AL8" s="17">
        <f t="shared" si="0"/>
        <v>796916.60595990112</v>
      </c>
      <c r="AM8" s="19">
        <f t="shared" si="7"/>
        <v>2.810482622708351</v>
      </c>
    </row>
    <row r="9" spans="1:39">
      <c r="A9" s="13" t="s">
        <v>67</v>
      </c>
      <c r="B9" s="13" t="s">
        <v>62</v>
      </c>
      <c r="C9" s="13" t="s">
        <v>68</v>
      </c>
      <c r="D9" s="14">
        <v>10</v>
      </c>
      <c r="E9" s="14">
        <v>3.3333333333333335</v>
      </c>
      <c r="F9" s="15">
        <v>790</v>
      </c>
      <c r="G9" s="15">
        <v>128</v>
      </c>
      <c r="H9" s="15">
        <v>790</v>
      </c>
      <c r="I9" s="15">
        <v>128</v>
      </c>
      <c r="J9" s="16">
        <v>2806.3</v>
      </c>
      <c r="K9" s="16">
        <v>395</v>
      </c>
      <c r="L9" s="16">
        <v>130.35</v>
      </c>
      <c r="M9" s="17">
        <v>0</v>
      </c>
      <c r="N9" s="16">
        <v>525.35</v>
      </c>
      <c r="O9" s="16">
        <v>2411.3000000000002</v>
      </c>
      <c r="P9" s="16">
        <f t="shared" si="1"/>
        <v>2936.65</v>
      </c>
      <c r="Q9" s="16">
        <v>988.67646598509873</v>
      </c>
      <c r="R9" s="16">
        <v>0</v>
      </c>
      <c r="S9" s="16">
        <f t="shared" si="2"/>
        <v>988.67646598509873</v>
      </c>
      <c r="T9" s="18">
        <v>1</v>
      </c>
      <c r="U9" s="19">
        <f>MAX(Q9/(L9+(J9*T9)),0)</f>
        <v>0.33666813068806251</v>
      </c>
      <c r="V9" s="19">
        <f>MAX(Q9/N9,0)</f>
        <v>1.8819386427811911</v>
      </c>
      <c r="W9" s="16">
        <v>0.6074775</v>
      </c>
      <c r="X9" s="16">
        <v>6.0747749999999996E-2</v>
      </c>
      <c r="Y9" s="16">
        <v>3.5793573046875</v>
      </c>
      <c r="AA9" s="13" t="s">
        <v>67</v>
      </c>
      <c r="AB9" s="15">
        <v>2.4090580582992049</v>
      </c>
      <c r="AC9" s="19">
        <v>0.35356492411467116</v>
      </c>
      <c r="AD9" s="19">
        <v>2.0833847265719103</v>
      </c>
      <c r="AE9" s="19">
        <v>0.35356492411467116</v>
      </c>
      <c r="AF9" s="19">
        <v>2.0833847265719103</v>
      </c>
      <c r="AG9" s="19">
        <v>20.833847265719101</v>
      </c>
      <c r="AH9" s="17">
        <f t="shared" si="3"/>
        <v>2381.779007432182</v>
      </c>
      <c r="AI9" s="17">
        <f t="shared" si="4"/>
        <v>7074.5603469043608</v>
      </c>
      <c r="AJ9" s="17">
        <f t="shared" si="5"/>
        <v>-4692.7813394721788</v>
      </c>
      <c r="AK9" s="19">
        <f t="shared" si="6"/>
        <v>0.33666813068806251</v>
      </c>
      <c r="AL9" s="17">
        <f t="shared" si="0"/>
        <v>1265.5986509274874</v>
      </c>
      <c r="AM9" s="19">
        <f t="shared" si="7"/>
        <v>1.8819386427811911</v>
      </c>
    </row>
    <row r="10" spans="1:39">
      <c r="A10" s="13" t="s">
        <v>69</v>
      </c>
      <c r="B10" s="13" t="s">
        <v>62</v>
      </c>
      <c r="C10" s="13" t="s">
        <v>68</v>
      </c>
      <c r="D10" s="14">
        <v>10</v>
      </c>
      <c r="E10" s="14">
        <v>3.3333333333333335</v>
      </c>
      <c r="F10" s="15">
        <v>1312</v>
      </c>
      <c r="G10" s="15">
        <v>213</v>
      </c>
      <c r="H10" s="15">
        <v>1312</v>
      </c>
      <c r="I10" s="15">
        <v>213</v>
      </c>
      <c r="J10" s="16">
        <v>2806.3</v>
      </c>
      <c r="K10" s="16">
        <v>656</v>
      </c>
      <c r="L10" s="16">
        <v>216.48000000000002</v>
      </c>
      <c r="M10" s="17">
        <v>0</v>
      </c>
      <c r="N10" s="16">
        <v>872.48</v>
      </c>
      <c r="O10" s="16">
        <v>2150.3000000000002</v>
      </c>
      <c r="P10" s="16">
        <f t="shared" si="1"/>
        <v>3022.78</v>
      </c>
      <c r="Q10" s="16">
        <v>1642.422807979076</v>
      </c>
      <c r="R10" s="16">
        <v>0</v>
      </c>
      <c r="S10" s="16">
        <f t="shared" si="2"/>
        <v>1642.422807979076</v>
      </c>
      <c r="T10" s="18">
        <v>1</v>
      </c>
      <c r="U10" s="19">
        <f>MAX(Q10/(L10+(J10*T10)),0)</f>
        <v>0.54334844347887568</v>
      </c>
      <c r="V10" s="19">
        <f>MAX(Q10/N10,0)</f>
        <v>1.8824761690572573</v>
      </c>
      <c r="W10" s="16">
        <v>0.6074775</v>
      </c>
      <c r="X10" s="16">
        <v>6.0747750000000003E-2</v>
      </c>
      <c r="Y10" s="16">
        <v>3.5722526197183098</v>
      </c>
      <c r="AA10" s="13" t="s">
        <v>69</v>
      </c>
      <c r="AB10" s="15">
        <v>0.80301935276640157</v>
      </c>
      <c r="AC10" s="19">
        <v>0.19611804384485665</v>
      </c>
      <c r="AD10" s="19">
        <v>1.1533336545410744</v>
      </c>
      <c r="AE10" s="19">
        <v>0.19611804384485665</v>
      </c>
      <c r="AF10" s="19">
        <v>1.1533336545410744</v>
      </c>
      <c r="AG10" s="19">
        <v>11.533336545410743</v>
      </c>
      <c r="AH10" s="17">
        <f t="shared" si="3"/>
        <v>1318.8973002321334</v>
      </c>
      <c r="AI10" s="17">
        <f t="shared" si="4"/>
        <v>2427.3508391552236</v>
      </c>
      <c r="AJ10" s="17">
        <f t="shared" si="5"/>
        <v>-1108.4535389230903</v>
      </c>
      <c r="AK10" s="19">
        <f t="shared" si="6"/>
        <v>0.54334844347887568</v>
      </c>
      <c r="AL10" s="17">
        <f t="shared" si="0"/>
        <v>700.6183249016301</v>
      </c>
      <c r="AM10" s="19">
        <f t="shared" si="7"/>
        <v>1.8824761690572571</v>
      </c>
    </row>
    <row r="12" spans="1:39">
      <c r="A12" s="7" t="s">
        <v>70</v>
      </c>
      <c r="AA12" s="8" t="s">
        <v>71</v>
      </c>
    </row>
    <row r="13" spans="1:39" ht="57" thickBot="1">
      <c r="A13" s="10" t="s">
        <v>24</v>
      </c>
      <c r="B13" s="10" t="s">
        <v>25</v>
      </c>
      <c r="C13" s="10" t="s">
        <v>26</v>
      </c>
      <c r="D13" s="11" t="s">
        <v>27</v>
      </c>
      <c r="E13" s="11" t="s">
        <v>28</v>
      </c>
      <c r="F13" s="11" t="s">
        <v>29</v>
      </c>
      <c r="G13" s="11" t="s">
        <v>30</v>
      </c>
      <c r="H13" s="11" t="s">
        <v>31</v>
      </c>
      <c r="I13" s="11" t="s">
        <v>32</v>
      </c>
      <c r="J13" s="11" t="s">
        <v>33</v>
      </c>
      <c r="K13" s="11" t="s">
        <v>34</v>
      </c>
      <c r="L13" s="11" t="s">
        <v>35</v>
      </c>
      <c r="M13" s="11" t="s">
        <v>36</v>
      </c>
      <c r="N13" s="11" t="s">
        <v>37</v>
      </c>
      <c r="O13" s="11" t="s">
        <v>38</v>
      </c>
      <c r="P13" s="11" t="s">
        <v>39</v>
      </c>
      <c r="Q13" s="11" t="s">
        <v>40</v>
      </c>
      <c r="R13" s="11" t="s">
        <v>41</v>
      </c>
      <c r="S13" s="11" t="s">
        <v>42</v>
      </c>
      <c r="T13" s="11" t="s">
        <v>43</v>
      </c>
      <c r="U13" s="11" t="s">
        <v>44</v>
      </c>
      <c r="V13" s="11" t="s">
        <v>45</v>
      </c>
      <c r="W13" s="11" t="s">
        <v>46</v>
      </c>
      <c r="X13" s="11" t="s">
        <v>47</v>
      </c>
      <c r="Y13" s="11" t="s">
        <v>48</v>
      </c>
      <c r="AA13" s="10" t="s">
        <v>24</v>
      </c>
      <c r="AB13" s="12" t="s">
        <v>49</v>
      </c>
      <c r="AC13" s="11" t="s">
        <v>50</v>
      </c>
      <c r="AD13" s="11" t="s">
        <v>51</v>
      </c>
      <c r="AE13" s="11" t="s">
        <v>52</v>
      </c>
      <c r="AF13" s="11" t="s">
        <v>53</v>
      </c>
      <c r="AG13" s="11" t="s">
        <v>54</v>
      </c>
      <c r="AH13" s="11" t="s">
        <v>55</v>
      </c>
      <c r="AI13" s="11" t="s">
        <v>56</v>
      </c>
      <c r="AJ13" s="11" t="s">
        <v>57</v>
      </c>
      <c r="AK13" s="11" t="s">
        <v>58</v>
      </c>
      <c r="AL13" s="11" t="s">
        <v>59</v>
      </c>
      <c r="AM13" s="11" t="s">
        <v>60</v>
      </c>
    </row>
    <row r="14" spans="1:39">
      <c r="A14" s="13" t="s">
        <v>70</v>
      </c>
      <c r="B14" s="13" t="s">
        <v>62</v>
      </c>
      <c r="C14" s="13" t="s">
        <v>68</v>
      </c>
      <c r="D14" s="14">
        <v>20</v>
      </c>
      <c r="E14" s="14">
        <v>6.666666666666667</v>
      </c>
      <c r="F14" s="15">
        <v>5015</v>
      </c>
      <c r="G14" s="15">
        <v>1419.2449999999999</v>
      </c>
      <c r="H14" s="15">
        <v>5015</v>
      </c>
      <c r="I14" s="15">
        <v>1419.2449999999999</v>
      </c>
      <c r="J14" s="16">
        <v>0</v>
      </c>
      <c r="K14" s="16">
        <v>0</v>
      </c>
      <c r="L14" s="16">
        <v>15912.253100247655</v>
      </c>
      <c r="M14" s="17">
        <v>11500</v>
      </c>
      <c r="N14" s="16">
        <v>15912.253100247655</v>
      </c>
      <c r="O14" s="16">
        <v>0</v>
      </c>
      <c r="P14" s="16">
        <f t="shared" ref="P14:P17" si="8">N14+O14</f>
        <v>15912.253100247655</v>
      </c>
      <c r="Q14" s="16">
        <v>11764.354893066999</v>
      </c>
      <c r="R14" s="16">
        <v>0</v>
      </c>
      <c r="S14" s="16">
        <f t="shared" ref="S14:S17" si="9">SUM(R14,Q14)</f>
        <v>11764.354893066999</v>
      </c>
      <c r="T14" s="18">
        <v>1</v>
      </c>
      <c r="U14" s="19">
        <f t="shared" ref="U14:U17" si="10">MAX(Q14/(L14+(J14*T14)),0)</f>
        <v>0.73932678288556763</v>
      </c>
      <c r="V14" s="19">
        <f t="shared" ref="V14:V17" si="11">MAX(Q14/N14,0)</f>
        <v>0.73932678288556763</v>
      </c>
      <c r="W14" s="16">
        <v>2.8984732217499967</v>
      </c>
      <c r="X14" s="16">
        <v>0.14492366108749982</v>
      </c>
      <c r="Y14" s="16">
        <v>9.7777874353800662</v>
      </c>
      <c r="AA14" s="13" t="s">
        <v>70</v>
      </c>
      <c r="AB14" s="15">
        <v>492.89242351144998</v>
      </c>
      <c r="AC14" s="19">
        <v>802.08695438162181</v>
      </c>
      <c r="AD14" s="19">
        <v>2705.9402201301914</v>
      </c>
      <c r="AE14" s="19">
        <v>802.08695438162181</v>
      </c>
      <c r="AF14" s="19">
        <v>2705.9402201301914</v>
      </c>
      <c r="AG14" s="19">
        <v>54118.804402603826</v>
      </c>
      <c r="AH14" s="17">
        <f t="shared" ref="AH14:AH17" si="12">AB14*Q14</f>
        <v>5798561.3942925781</v>
      </c>
      <c r="AI14" s="17">
        <f t="shared" ref="AI14:AI17" si="13">AB14*(L14+(J14*T14))</f>
        <v>7843028.9941086499</v>
      </c>
      <c r="AJ14" s="17">
        <f t="shared" ref="AJ14:AJ17" si="14">AH14-AI14</f>
        <v>-2044467.5998160718</v>
      </c>
      <c r="AK14" s="19">
        <f t="shared" ref="AK14:AK17" si="15">IF(AB14=0,"N/A",MAX(AH14/AI14,0))</f>
        <v>0.73932678288556763</v>
      </c>
      <c r="AL14" s="17">
        <f t="shared" ref="AL14:AL17" si="16">AB14*N14</f>
        <v>7843028.9941086499</v>
      </c>
      <c r="AM14" s="19">
        <f t="shared" ref="AM14:AM17" si="17">IF(AB14=0,"N/A",MAX(AH14/AL14,0))</f>
        <v>0.73932678288556763</v>
      </c>
    </row>
    <row r="15" spans="1:39">
      <c r="A15" s="13" t="s">
        <v>72</v>
      </c>
      <c r="B15" s="13" t="s">
        <v>66</v>
      </c>
      <c r="C15" s="13" t="s">
        <v>68</v>
      </c>
      <c r="D15" s="14">
        <v>5</v>
      </c>
      <c r="E15" s="14">
        <v>1.6666666666666667</v>
      </c>
      <c r="F15" s="15">
        <v>252</v>
      </c>
      <c r="G15" s="15">
        <v>34.799999999999997</v>
      </c>
      <c r="H15" s="15">
        <v>252</v>
      </c>
      <c r="I15" s="15">
        <v>34.799999999999997</v>
      </c>
      <c r="J15" s="16">
        <v>0</v>
      </c>
      <c r="K15" s="16">
        <v>0</v>
      </c>
      <c r="L15" s="16">
        <v>983.99536889816193</v>
      </c>
      <c r="M15" s="17">
        <v>772.84</v>
      </c>
      <c r="N15" s="16">
        <v>983.99536889816193</v>
      </c>
      <c r="O15" s="16">
        <v>0</v>
      </c>
      <c r="P15" s="16">
        <f t="shared" si="8"/>
        <v>983.99536889816193</v>
      </c>
      <c r="Q15" s="16">
        <v>175.55034825045212</v>
      </c>
      <c r="R15" s="16">
        <v>0</v>
      </c>
      <c r="S15" s="16">
        <f t="shared" si="9"/>
        <v>175.55034825045212</v>
      </c>
      <c r="T15" s="18">
        <v>1</v>
      </c>
      <c r="U15" s="19">
        <f t="shared" si="10"/>
        <v>0.1784056651069672</v>
      </c>
      <c r="V15" s="19">
        <f t="shared" si="11"/>
        <v>0.1784056651069672</v>
      </c>
      <c r="W15" s="16">
        <v>3.5669832122558365</v>
      </c>
      <c r="X15" s="16">
        <v>0.71339664245116741</v>
      </c>
      <c r="Y15" s="16">
        <v>24.659263253335833</v>
      </c>
      <c r="AA15" s="13" t="s">
        <v>72</v>
      </c>
      <c r="AB15" s="15">
        <v>123.55629133351873</v>
      </c>
      <c r="AC15" s="19">
        <v>4.9301035987768378</v>
      </c>
      <c r="AD15" s="19">
        <v>34.084782174946348</v>
      </c>
      <c r="AE15" s="19">
        <v>4.9301035987768378</v>
      </c>
      <c r="AF15" s="19">
        <v>34.084782174946348</v>
      </c>
      <c r="AG15" s="19">
        <v>170.42391087473175</v>
      </c>
      <c r="AH15" s="17">
        <f t="shared" si="12"/>
        <v>21690.349972133532</v>
      </c>
      <c r="AI15" s="17">
        <f t="shared" si="13"/>
        <v>121578.81847041452</v>
      </c>
      <c r="AJ15" s="17">
        <f t="shared" si="14"/>
        <v>-99888.468498280999</v>
      </c>
      <c r="AK15" s="19">
        <f t="shared" si="15"/>
        <v>0.1784056651069672</v>
      </c>
      <c r="AL15" s="17">
        <f t="shared" si="16"/>
        <v>121578.81847041452</v>
      </c>
      <c r="AM15" s="19">
        <f t="shared" si="17"/>
        <v>0.1784056651069672</v>
      </c>
    </row>
    <row r="16" spans="1:39">
      <c r="A16" s="13" t="s">
        <v>73</v>
      </c>
      <c r="B16" s="13" t="s">
        <v>74</v>
      </c>
      <c r="C16" s="13" t="s">
        <v>68</v>
      </c>
      <c r="D16" s="14">
        <v>4</v>
      </c>
      <c r="E16" s="14">
        <v>1.3333333333333333</v>
      </c>
      <c r="F16" s="15">
        <v>1358</v>
      </c>
      <c r="G16" s="15">
        <v>193.06200000000001</v>
      </c>
      <c r="H16" s="15">
        <v>1358</v>
      </c>
      <c r="I16" s="15">
        <v>193.06200000000001</v>
      </c>
      <c r="J16" s="16">
        <v>0</v>
      </c>
      <c r="K16" s="16">
        <v>0</v>
      </c>
      <c r="L16" s="16">
        <v>907.44842217236305</v>
      </c>
      <c r="M16" s="17">
        <v>642.80999999999995</v>
      </c>
      <c r="N16" s="16">
        <v>907.44842217236305</v>
      </c>
      <c r="O16" s="16">
        <v>0</v>
      </c>
      <c r="P16" s="16">
        <f t="shared" si="8"/>
        <v>907.44842217236305</v>
      </c>
      <c r="Q16" s="16">
        <v>787.34260917952417</v>
      </c>
      <c r="R16" s="16">
        <v>0</v>
      </c>
      <c r="S16" s="16">
        <f t="shared" si="9"/>
        <v>787.34260917952417</v>
      </c>
      <c r="T16" s="18">
        <v>1</v>
      </c>
      <c r="U16" s="19">
        <f t="shared" si="10"/>
        <v>0.86764447426630087</v>
      </c>
      <c r="V16" s="19">
        <f t="shared" si="11"/>
        <v>0.86764447426630087</v>
      </c>
      <c r="W16" s="16">
        <v>0.61042277883244001</v>
      </c>
      <c r="X16" s="16">
        <v>0.15260569470811</v>
      </c>
      <c r="Y16" s="16">
        <v>4.0991275806555292</v>
      </c>
      <c r="AA16" s="13" t="s">
        <v>73</v>
      </c>
      <c r="AB16" s="15">
        <v>72.311999999999998</v>
      </c>
      <c r="AC16" s="19">
        <v>16.007337867830401</v>
      </c>
      <c r="AD16" s="19">
        <v>107.4992072112</v>
      </c>
      <c r="AE16" s="19">
        <v>16.007337867830401</v>
      </c>
      <c r="AF16" s="19">
        <v>107.4992072112</v>
      </c>
      <c r="AG16" s="19">
        <v>429.99682884480001</v>
      </c>
      <c r="AH16" s="17">
        <f t="shared" si="12"/>
        <v>56934.318754989748</v>
      </c>
      <c r="AI16" s="17">
        <f t="shared" si="13"/>
        <v>65619.410304127916</v>
      </c>
      <c r="AJ16" s="17">
        <f t="shared" si="14"/>
        <v>-8685.0915491381675</v>
      </c>
      <c r="AK16" s="19">
        <f t="shared" si="15"/>
        <v>0.86764447426630087</v>
      </c>
      <c r="AL16" s="17">
        <f t="shared" si="16"/>
        <v>65619.410304127916</v>
      </c>
      <c r="AM16" s="19">
        <f t="shared" si="17"/>
        <v>0.86764447426630087</v>
      </c>
    </row>
    <row r="17" spans="1:39">
      <c r="A17" s="13" t="s">
        <v>75</v>
      </c>
      <c r="B17" s="13" t="s">
        <v>74</v>
      </c>
      <c r="C17" s="13" t="s">
        <v>68</v>
      </c>
      <c r="D17" s="14">
        <v>5</v>
      </c>
      <c r="E17" s="14">
        <v>1.6666666666666667</v>
      </c>
      <c r="F17" s="15">
        <v>678</v>
      </c>
      <c r="G17" s="15">
        <v>97.29</v>
      </c>
      <c r="H17" s="15">
        <v>678</v>
      </c>
      <c r="I17" s="15">
        <v>97.29</v>
      </c>
      <c r="J17" s="16">
        <v>0</v>
      </c>
      <c r="K17" s="16">
        <v>0</v>
      </c>
      <c r="L17" s="16">
        <v>1146.2177844535465</v>
      </c>
      <c r="M17" s="17">
        <v>870.11</v>
      </c>
      <c r="N17" s="16">
        <v>1146.2177844535465</v>
      </c>
      <c r="O17" s="16">
        <v>0</v>
      </c>
      <c r="P17" s="16">
        <f t="shared" si="8"/>
        <v>1146.2177844535465</v>
      </c>
      <c r="Q17" s="16">
        <v>474.15186451758802</v>
      </c>
      <c r="R17" s="16">
        <v>0</v>
      </c>
      <c r="S17" s="16">
        <f t="shared" si="9"/>
        <v>474.15186451758802</v>
      </c>
      <c r="T17" s="18">
        <v>1</v>
      </c>
      <c r="U17" s="19">
        <f t="shared" si="10"/>
        <v>0.41366646980062127</v>
      </c>
      <c r="V17" s="19">
        <f t="shared" si="11"/>
        <v>0.41366646980062127</v>
      </c>
      <c r="W17" s="16">
        <v>1.5443509529473667</v>
      </c>
      <c r="X17" s="16">
        <v>0.30887019058947335</v>
      </c>
      <c r="Y17" s="16">
        <v>10.274607152039653</v>
      </c>
      <c r="AA17" s="13" t="s">
        <v>75</v>
      </c>
      <c r="AB17" s="15">
        <v>21.222000000000001</v>
      </c>
      <c r="AC17" s="19">
        <v>2.3673716965080005</v>
      </c>
      <c r="AD17" s="19">
        <v>15.751108465200003</v>
      </c>
      <c r="AE17" s="19">
        <v>2.3673716965080005</v>
      </c>
      <c r="AF17" s="19">
        <v>15.751108465200003</v>
      </c>
      <c r="AG17" s="19">
        <v>78.755542326000011</v>
      </c>
      <c r="AH17" s="17">
        <f t="shared" si="12"/>
        <v>10062.450868792253</v>
      </c>
      <c r="AI17" s="17">
        <f t="shared" si="13"/>
        <v>24325.033821673165</v>
      </c>
      <c r="AJ17" s="17">
        <f t="shared" si="14"/>
        <v>-14262.582952880912</v>
      </c>
      <c r="AK17" s="19">
        <f t="shared" si="15"/>
        <v>0.41366646980062127</v>
      </c>
      <c r="AL17" s="17">
        <f t="shared" si="16"/>
        <v>24325.033821673165</v>
      </c>
      <c r="AM17" s="19">
        <f t="shared" si="17"/>
        <v>0.41366646980062127</v>
      </c>
    </row>
    <row r="19" spans="1:39">
      <c r="A19" s="7" t="s">
        <v>76</v>
      </c>
      <c r="AA19" s="8" t="s">
        <v>77</v>
      </c>
    </row>
    <row r="20" spans="1:39" ht="57" thickBot="1">
      <c r="A20" s="10" t="s">
        <v>24</v>
      </c>
      <c r="B20" s="10" t="s">
        <v>25</v>
      </c>
      <c r="C20" s="10" t="s">
        <v>26</v>
      </c>
      <c r="D20" s="11" t="s">
        <v>27</v>
      </c>
      <c r="E20" s="11" t="s">
        <v>28</v>
      </c>
      <c r="F20" s="11" t="s">
        <v>29</v>
      </c>
      <c r="G20" s="11" t="s">
        <v>30</v>
      </c>
      <c r="H20" s="11" t="s">
        <v>31</v>
      </c>
      <c r="I20" s="11" t="s">
        <v>32</v>
      </c>
      <c r="J20" s="11" t="s">
        <v>33</v>
      </c>
      <c r="K20" s="11" t="s">
        <v>34</v>
      </c>
      <c r="L20" s="11" t="s">
        <v>35</v>
      </c>
      <c r="M20" s="11" t="s">
        <v>36</v>
      </c>
      <c r="N20" s="11" t="s">
        <v>37</v>
      </c>
      <c r="O20" s="11" t="s">
        <v>38</v>
      </c>
      <c r="P20" s="11" t="s">
        <v>39</v>
      </c>
      <c r="Q20" s="11" t="s">
        <v>40</v>
      </c>
      <c r="R20" s="11" t="s">
        <v>41</v>
      </c>
      <c r="S20" s="11" t="s">
        <v>42</v>
      </c>
      <c r="T20" s="11" t="s">
        <v>43</v>
      </c>
      <c r="U20" s="11" t="s">
        <v>44</v>
      </c>
      <c r="V20" s="11" t="s">
        <v>45</v>
      </c>
      <c r="W20" s="11" t="s">
        <v>46</v>
      </c>
      <c r="X20" s="11" t="s">
        <v>47</v>
      </c>
      <c r="Y20" s="11" t="s">
        <v>48</v>
      </c>
      <c r="AA20" s="10" t="s">
        <v>24</v>
      </c>
      <c r="AB20" s="12" t="s">
        <v>49</v>
      </c>
      <c r="AC20" s="11" t="s">
        <v>50</v>
      </c>
      <c r="AD20" s="11" t="s">
        <v>51</v>
      </c>
      <c r="AE20" s="11" t="s">
        <v>52</v>
      </c>
      <c r="AF20" s="11" t="s">
        <v>53</v>
      </c>
      <c r="AG20" s="11" t="s">
        <v>54</v>
      </c>
      <c r="AH20" s="11" t="s">
        <v>55</v>
      </c>
      <c r="AI20" s="11" t="s">
        <v>56</v>
      </c>
      <c r="AJ20" s="11" t="s">
        <v>57</v>
      </c>
      <c r="AK20" s="11" t="s">
        <v>58</v>
      </c>
      <c r="AL20" s="11" t="s">
        <v>59</v>
      </c>
      <c r="AM20" s="11" t="s">
        <v>60</v>
      </c>
    </row>
    <row r="21" spans="1:39">
      <c r="A21" s="13" t="s">
        <v>78</v>
      </c>
      <c r="B21" s="13" t="s">
        <v>62</v>
      </c>
      <c r="C21" s="13" t="s">
        <v>68</v>
      </c>
      <c r="D21" s="14">
        <v>3</v>
      </c>
      <c r="E21" s="14">
        <v>1</v>
      </c>
      <c r="F21" s="15">
        <v>257</v>
      </c>
      <c r="G21" s="15">
        <v>0</v>
      </c>
      <c r="H21" s="15">
        <v>257</v>
      </c>
      <c r="I21" s="15">
        <v>0</v>
      </c>
      <c r="J21" s="16">
        <v>40.5999494</v>
      </c>
      <c r="K21" s="16">
        <v>50.5999494</v>
      </c>
      <c r="L21" s="16">
        <v>39.822936577108436</v>
      </c>
      <c r="M21" s="17">
        <v>0</v>
      </c>
      <c r="N21" s="16">
        <v>90.422885977108436</v>
      </c>
      <c r="O21" s="16">
        <v>-10</v>
      </c>
      <c r="P21" s="16">
        <f t="shared" ref="P21:P35" si="18">N21+O21</f>
        <v>80.422885977108436</v>
      </c>
      <c r="Q21" s="16">
        <v>56.21007901168192</v>
      </c>
      <c r="R21" s="16">
        <v>0</v>
      </c>
      <c r="S21" s="16">
        <f t="shared" ref="S21:S35" si="19">SUM(R21,Q21)</f>
        <v>56.21007901168192</v>
      </c>
      <c r="T21" s="18">
        <v>0.53</v>
      </c>
      <c r="U21" s="19">
        <f t="shared" ref="U21:U35" si="20">MAX(Q21/(L21+(J21*T21)),0)</f>
        <v>0.91635548335400008</v>
      </c>
      <c r="V21" s="19">
        <f t="shared" ref="V21:V35" si="21">MAX(Q21/N21,0)</f>
        <v>0.62163553401637861</v>
      </c>
      <c r="W21" s="16">
        <v>0.60642615329335992</v>
      </c>
      <c r="X21" s="16">
        <v>0.20214205109778666</v>
      </c>
      <c r="Y21" s="16" t="s">
        <v>3</v>
      </c>
      <c r="AA21" s="13" t="s">
        <v>78</v>
      </c>
      <c r="AB21" s="15">
        <v>20.51335988504718</v>
      </c>
      <c r="AC21" s="19">
        <v>0</v>
      </c>
      <c r="AD21" s="19">
        <v>3.0587283637618103</v>
      </c>
      <c r="AE21" s="19">
        <v>0</v>
      </c>
      <c r="AF21" s="19">
        <v>3.0587283637618103</v>
      </c>
      <c r="AG21" s="19">
        <v>9.1761850912854293</v>
      </c>
      <c r="AH21" s="17">
        <f t="shared" ref="AH21:AH35" si="22">AB21*Q21</f>
        <v>1153.0575799335684</v>
      </c>
      <c r="AI21" s="17">
        <f t="shared" ref="AI21:AI35" si="23">AB21*(L21+(J21*T21))</f>
        <v>1258.3081575647941</v>
      </c>
      <c r="AJ21" s="17">
        <f t="shared" ref="AJ21:AJ35" si="24">AH21-AI21</f>
        <v>-105.25057763122572</v>
      </c>
      <c r="AK21" s="19">
        <f t="shared" ref="AK21:AK35" si="25">IF(AB21=0,"N/A",MAX(AH21/AI21,0))</f>
        <v>0.91635548335400019</v>
      </c>
      <c r="AL21" s="17">
        <f t="shared" ref="AL21:AL35" si="26">AB21*N21</f>
        <v>1854.8772018930113</v>
      </c>
      <c r="AM21" s="19">
        <f t="shared" ref="AM21:AM35" si="27">IF(AB21=0,"N/A",MAX(AH21/AL21,0))</f>
        <v>0.62163553401637872</v>
      </c>
    </row>
    <row r="22" spans="1:39">
      <c r="A22" s="13" t="s">
        <v>79</v>
      </c>
      <c r="B22" s="13" t="s">
        <v>62</v>
      </c>
      <c r="C22" s="13" t="s">
        <v>68</v>
      </c>
      <c r="D22" s="14">
        <v>3</v>
      </c>
      <c r="E22" s="14">
        <v>1</v>
      </c>
      <c r="F22" s="15">
        <v>257</v>
      </c>
      <c r="G22" s="15">
        <v>0</v>
      </c>
      <c r="H22" s="15">
        <v>257</v>
      </c>
      <c r="I22" s="15">
        <v>0</v>
      </c>
      <c r="J22" s="16">
        <v>38.871379699999999</v>
      </c>
      <c r="K22" s="16">
        <v>48.871379699999999</v>
      </c>
      <c r="L22" s="16">
        <v>39.51179403110843</v>
      </c>
      <c r="M22" s="17">
        <v>0</v>
      </c>
      <c r="N22" s="16">
        <v>88.383173731108428</v>
      </c>
      <c r="O22" s="16">
        <v>-10</v>
      </c>
      <c r="P22" s="16">
        <f t="shared" si="18"/>
        <v>78.383173731108428</v>
      </c>
      <c r="Q22" s="16">
        <v>56.21007901168192</v>
      </c>
      <c r="R22" s="16">
        <v>0</v>
      </c>
      <c r="S22" s="16">
        <f t="shared" si="19"/>
        <v>56.21007901168192</v>
      </c>
      <c r="T22" s="18">
        <v>0.53</v>
      </c>
      <c r="U22" s="19">
        <f t="shared" si="20"/>
        <v>0.93506386875260239</v>
      </c>
      <c r="V22" s="19">
        <f t="shared" si="21"/>
        <v>0.63598167658803506</v>
      </c>
      <c r="W22" s="16">
        <v>0.59274670878325775</v>
      </c>
      <c r="X22" s="16">
        <v>0.19758223626108595</v>
      </c>
      <c r="Y22" s="16" t="s">
        <v>3</v>
      </c>
      <c r="AA22" s="13" t="s">
        <v>79</v>
      </c>
      <c r="AB22" s="15">
        <v>13.675573256698122</v>
      </c>
      <c r="AC22" s="19">
        <v>0</v>
      </c>
      <c r="AD22" s="19">
        <v>2.0391522425078739</v>
      </c>
      <c r="AE22" s="19">
        <v>0</v>
      </c>
      <c r="AF22" s="19">
        <v>2.0391522425078739</v>
      </c>
      <c r="AG22" s="19">
        <v>6.1174567275236216</v>
      </c>
      <c r="AH22" s="17">
        <f t="shared" si="22"/>
        <v>768.70505328904574</v>
      </c>
      <c r="AI22" s="17">
        <f t="shared" si="23"/>
        <v>822.08828613441847</v>
      </c>
      <c r="AJ22" s="17">
        <f t="shared" si="24"/>
        <v>-53.383232845372731</v>
      </c>
      <c r="AK22" s="19">
        <f t="shared" si="25"/>
        <v>0.93506386875260239</v>
      </c>
      <c r="AL22" s="17">
        <f t="shared" si="26"/>
        <v>1208.6905670192505</v>
      </c>
      <c r="AM22" s="19">
        <f t="shared" si="27"/>
        <v>0.63598167658803517</v>
      </c>
    </row>
    <row r="23" spans="1:39">
      <c r="A23" s="13" t="s">
        <v>80</v>
      </c>
      <c r="B23" s="13" t="s">
        <v>62</v>
      </c>
      <c r="C23" s="13" t="s">
        <v>68</v>
      </c>
      <c r="D23" s="14">
        <v>3</v>
      </c>
      <c r="E23" s="14">
        <v>1</v>
      </c>
      <c r="F23" s="15">
        <v>257</v>
      </c>
      <c r="G23" s="15">
        <v>0</v>
      </c>
      <c r="H23" s="15">
        <v>257</v>
      </c>
      <c r="I23" s="15">
        <v>0</v>
      </c>
      <c r="J23" s="16">
        <v>49.254272881452962</v>
      </c>
      <c r="K23" s="16">
        <v>50.5999494</v>
      </c>
      <c r="L23" s="16">
        <v>39.213305276511861</v>
      </c>
      <c r="M23" s="17">
        <v>0</v>
      </c>
      <c r="N23" s="16">
        <v>89.81325467651186</v>
      </c>
      <c r="O23" s="16">
        <v>-1.3456765185470374</v>
      </c>
      <c r="P23" s="16">
        <f t="shared" si="18"/>
        <v>88.467578157964823</v>
      </c>
      <c r="Q23" s="16">
        <v>56.21007901168192</v>
      </c>
      <c r="R23" s="16">
        <v>0</v>
      </c>
      <c r="S23" s="16">
        <f t="shared" si="19"/>
        <v>56.21007901168192</v>
      </c>
      <c r="T23" s="18">
        <v>0.53</v>
      </c>
      <c r="U23" s="19">
        <f t="shared" si="20"/>
        <v>0.86055939948270577</v>
      </c>
      <c r="V23" s="19">
        <f t="shared" si="21"/>
        <v>0.62585505017203313</v>
      </c>
      <c r="W23" s="16">
        <v>0.60233762680415226</v>
      </c>
      <c r="X23" s="16">
        <v>0.20077920893471743</v>
      </c>
      <c r="Y23" s="16" t="s">
        <v>3</v>
      </c>
      <c r="AA23" s="13" t="s">
        <v>80</v>
      </c>
      <c r="AB23" s="15">
        <v>34.188933141745302</v>
      </c>
      <c r="AC23" s="19">
        <v>0</v>
      </c>
      <c r="AD23" s="19">
        <v>5.0978806062696842</v>
      </c>
      <c r="AE23" s="19">
        <v>0</v>
      </c>
      <c r="AF23" s="19">
        <v>5.0978806062696842</v>
      </c>
      <c r="AG23" s="19">
        <v>15.293641818809052</v>
      </c>
      <c r="AH23" s="17">
        <f t="shared" si="22"/>
        <v>1921.7626332226141</v>
      </c>
      <c r="AI23" s="17">
        <f t="shared" si="23"/>
        <v>2233.1551248848277</v>
      </c>
      <c r="AJ23" s="17">
        <f t="shared" si="24"/>
        <v>-311.39249166221362</v>
      </c>
      <c r="AK23" s="19">
        <f t="shared" si="25"/>
        <v>0.86055939948270577</v>
      </c>
      <c r="AL23" s="17">
        <f t="shared" si="26"/>
        <v>3070.6193593778075</v>
      </c>
      <c r="AM23" s="19">
        <f t="shared" si="27"/>
        <v>0.62585505017203313</v>
      </c>
    </row>
    <row r="24" spans="1:39">
      <c r="A24" s="13" t="s">
        <v>81</v>
      </c>
      <c r="B24" s="13" t="s">
        <v>74</v>
      </c>
      <c r="C24" s="13" t="s">
        <v>68</v>
      </c>
      <c r="D24" s="14">
        <v>4</v>
      </c>
      <c r="E24" s="14">
        <v>1.3333333333333333</v>
      </c>
      <c r="F24" s="15">
        <v>896</v>
      </c>
      <c r="G24" s="15">
        <v>124</v>
      </c>
      <c r="H24" s="15">
        <v>896</v>
      </c>
      <c r="I24" s="15">
        <v>124</v>
      </c>
      <c r="J24" s="16">
        <v>133.81410189999997</v>
      </c>
      <c r="K24" s="16">
        <v>183.81410189999997</v>
      </c>
      <c r="L24" s="16">
        <v>168.99751841251995</v>
      </c>
      <c r="M24" s="17">
        <v>0</v>
      </c>
      <c r="N24" s="16">
        <v>352.81162031251995</v>
      </c>
      <c r="O24" s="16">
        <v>-50</v>
      </c>
      <c r="P24" s="16">
        <f t="shared" si="18"/>
        <v>302.81162031251995</v>
      </c>
      <c r="Q24" s="16">
        <v>248.72474158477692</v>
      </c>
      <c r="R24" s="16">
        <v>0</v>
      </c>
      <c r="S24" s="16">
        <f t="shared" si="19"/>
        <v>248.72474158477692</v>
      </c>
      <c r="T24" s="18">
        <v>0.48</v>
      </c>
      <c r="U24" s="19">
        <f t="shared" si="20"/>
        <v>1.0664432879820225</v>
      </c>
      <c r="V24" s="19">
        <f t="shared" si="21"/>
        <v>0.70497888183064084</v>
      </c>
      <c r="W24" s="16">
        <v>0.74938015056614349</v>
      </c>
      <c r="X24" s="16">
        <v>0.18734503764153587</v>
      </c>
      <c r="Y24" s="16">
        <v>5.1694726827041109</v>
      </c>
      <c r="AA24" s="13" t="s">
        <v>81</v>
      </c>
      <c r="AB24" s="15">
        <v>205.13359885047177</v>
      </c>
      <c r="AC24" s="19">
        <v>13.999472097984919</v>
      </c>
      <c r="AD24" s="19">
        <v>96.57865756454585</v>
      </c>
      <c r="AE24" s="19">
        <v>13.999472097984919</v>
      </c>
      <c r="AF24" s="19">
        <v>96.57865756454585</v>
      </c>
      <c r="AG24" s="19">
        <v>386.3146302581834</v>
      </c>
      <c r="AH24" s="17">
        <f t="shared" si="22"/>
        <v>51021.801364438885</v>
      </c>
      <c r="AI24" s="17">
        <f t="shared" si="23"/>
        <v>47842.957932610647</v>
      </c>
      <c r="AJ24" s="17">
        <f t="shared" si="24"/>
        <v>3178.843431828238</v>
      </c>
      <c r="AK24" s="19">
        <f t="shared" si="25"/>
        <v>1.0664432879820225</v>
      </c>
      <c r="AL24" s="17">
        <f t="shared" si="26"/>
        <v>72373.517390973429</v>
      </c>
      <c r="AM24" s="19">
        <f t="shared" si="27"/>
        <v>0.70497888183064084</v>
      </c>
    </row>
    <row r="25" spans="1:39">
      <c r="A25" s="13" t="s">
        <v>82</v>
      </c>
      <c r="B25" s="13" t="s">
        <v>74</v>
      </c>
      <c r="C25" s="13" t="s">
        <v>68</v>
      </c>
      <c r="D25" s="14">
        <v>4</v>
      </c>
      <c r="E25" s="14">
        <v>1.3333333333333333</v>
      </c>
      <c r="F25" s="15">
        <v>896</v>
      </c>
      <c r="G25" s="15">
        <v>124</v>
      </c>
      <c r="H25" s="15">
        <v>896</v>
      </c>
      <c r="I25" s="15">
        <v>124</v>
      </c>
      <c r="J25" s="16">
        <v>72.863028141105815</v>
      </c>
      <c r="K25" s="16">
        <v>99.7284717</v>
      </c>
      <c r="L25" s="16">
        <v>153.86210497651996</v>
      </c>
      <c r="M25" s="17">
        <v>0</v>
      </c>
      <c r="N25" s="16">
        <v>253.59057667651996</v>
      </c>
      <c r="O25" s="16">
        <v>-26.865443558894185</v>
      </c>
      <c r="P25" s="16">
        <f t="shared" si="18"/>
        <v>226.72513311762577</v>
      </c>
      <c r="Q25" s="16">
        <v>248.72474158477692</v>
      </c>
      <c r="R25" s="16">
        <v>0</v>
      </c>
      <c r="S25" s="16">
        <f t="shared" si="19"/>
        <v>248.72474158477692</v>
      </c>
      <c r="T25" s="18">
        <v>0.48</v>
      </c>
      <c r="U25" s="19">
        <f t="shared" si="20"/>
        <v>1.3171443443478654</v>
      </c>
      <c r="V25" s="19">
        <f t="shared" si="21"/>
        <v>0.98081224012535018</v>
      </c>
      <c r="W25" s="16">
        <v>0.53863232839006925</v>
      </c>
      <c r="X25" s="16">
        <v>0.13465808209751731</v>
      </c>
      <c r="Y25" s="16">
        <v>3.7156643467673569</v>
      </c>
      <c r="AA25" s="13" t="s">
        <v>82</v>
      </c>
      <c r="AB25" s="15">
        <v>136.75573256698121</v>
      </c>
      <c r="AC25" s="19">
        <v>9.3329813986566155</v>
      </c>
      <c r="AD25" s="19">
        <v>64.385771709697238</v>
      </c>
      <c r="AE25" s="19">
        <v>9.3329813986566155</v>
      </c>
      <c r="AF25" s="19">
        <v>64.385771709697238</v>
      </c>
      <c r="AG25" s="19">
        <v>257.54308683878895</v>
      </c>
      <c r="AH25" s="17">
        <f t="shared" si="22"/>
        <v>34014.534242959264</v>
      </c>
      <c r="AI25" s="17">
        <f t="shared" si="23"/>
        <v>25824.454539794788</v>
      </c>
      <c r="AJ25" s="17">
        <f t="shared" si="24"/>
        <v>8190.0797031644761</v>
      </c>
      <c r="AK25" s="19">
        <f t="shared" si="25"/>
        <v>1.3171443443478654</v>
      </c>
      <c r="AL25" s="17">
        <f t="shared" si="26"/>
        <v>34679.965085480704</v>
      </c>
      <c r="AM25" s="19">
        <f t="shared" si="27"/>
        <v>0.98081224012535029</v>
      </c>
    </row>
    <row r="26" spans="1:39">
      <c r="A26" s="13" t="s">
        <v>83</v>
      </c>
      <c r="B26" s="13" t="s">
        <v>74</v>
      </c>
      <c r="C26" s="13" t="s">
        <v>68</v>
      </c>
      <c r="D26" s="14">
        <v>4</v>
      </c>
      <c r="E26" s="14">
        <v>1.3333333333333333</v>
      </c>
      <c r="F26" s="15">
        <v>896</v>
      </c>
      <c r="G26" s="15">
        <v>124</v>
      </c>
      <c r="H26" s="15">
        <v>896</v>
      </c>
      <c r="I26" s="15">
        <v>124</v>
      </c>
      <c r="J26" s="16">
        <v>168.5140672</v>
      </c>
      <c r="K26" s="16">
        <v>218.5140672</v>
      </c>
      <c r="L26" s="16">
        <v>175.24351216651993</v>
      </c>
      <c r="M26" s="17">
        <v>0</v>
      </c>
      <c r="N26" s="16">
        <v>393.75757936651996</v>
      </c>
      <c r="O26" s="16">
        <v>-50</v>
      </c>
      <c r="P26" s="16">
        <f t="shared" si="18"/>
        <v>343.75757936651996</v>
      </c>
      <c r="Q26" s="16">
        <v>248.72474158477692</v>
      </c>
      <c r="R26" s="16">
        <v>0</v>
      </c>
      <c r="S26" s="16">
        <f t="shared" si="19"/>
        <v>248.72474158477692</v>
      </c>
      <c r="T26" s="18">
        <v>0.48</v>
      </c>
      <c r="U26" s="19">
        <f t="shared" si="20"/>
        <v>0.97108688871875504</v>
      </c>
      <c r="V26" s="19">
        <f t="shared" si="21"/>
        <v>0.63166972426264678</v>
      </c>
      <c r="W26" s="16">
        <v>0.83635032726775482</v>
      </c>
      <c r="X26" s="16">
        <v>0.20908758181693871</v>
      </c>
      <c r="Y26" s="16">
        <v>5.7694217904156933</v>
      </c>
      <c r="AA26" s="13" t="s">
        <v>83</v>
      </c>
      <c r="AB26" s="15">
        <v>341.88933141745298</v>
      </c>
      <c r="AC26" s="19">
        <v>23.332453496641538</v>
      </c>
      <c r="AD26" s="19">
        <v>160.96442927424309</v>
      </c>
      <c r="AE26" s="19">
        <v>23.332453496641538</v>
      </c>
      <c r="AF26" s="19">
        <v>160.96442927424309</v>
      </c>
      <c r="AG26" s="19">
        <v>643.85771709697235</v>
      </c>
      <c r="AH26" s="17">
        <f t="shared" si="22"/>
        <v>85036.335607398141</v>
      </c>
      <c r="AI26" s="17">
        <f t="shared" si="23"/>
        <v>87568.204859190781</v>
      </c>
      <c r="AJ26" s="17">
        <f t="shared" si="24"/>
        <v>-2531.8692517926393</v>
      </c>
      <c r="AK26" s="19">
        <f t="shared" si="25"/>
        <v>0.97108688871875504</v>
      </c>
      <c r="AL26" s="17">
        <f t="shared" si="26"/>
        <v>134621.5155501742</v>
      </c>
      <c r="AM26" s="19">
        <f t="shared" si="27"/>
        <v>0.63166972426264667</v>
      </c>
    </row>
    <row r="27" spans="1:39">
      <c r="A27" s="13" t="s">
        <v>84</v>
      </c>
      <c r="B27" s="13" t="s">
        <v>74</v>
      </c>
      <c r="C27" s="13" t="s">
        <v>68</v>
      </c>
      <c r="D27" s="14">
        <v>4</v>
      </c>
      <c r="E27" s="14">
        <v>1.3333333333333333</v>
      </c>
      <c r="F27" s="15">
        <v>266</v>
      </c>
      <c r="G27" s="15">
        <v>36.700000000000003</v>
      </c>
      <c r="H27" s="15">
        <v>266</v>
      </c>
      <c r="I27" s="15">
        <v>36.700000000000003</v>
      </c>
      <c r="J27" s="16">
        <v>75.828485599999993</v>
      </c>
      <c r="K27" s="16">
        <v>85.828485599999993</v>
      </c>
      <c r="L27" s="16">
        <v>69.242686857271295</v>
      </c>
      <c r="M27" s="17">
        <v>0</v>
      </c>
      <c r="N27" s="16">
        <v>155.0711724572713</v>
      </c>
      <c r="O27" s="16">
        <v>-10</v>
      </c>
      <c r="P27" s="16">
        <f t="shared" si="18"/>
        <v>145.0711724572713</v>
      </c>
      <c r="Q27" s="16">
        <v>106.11521451327128</v>
      </c>
      <c r="R27" s="16">
        <v>0</v>
      </c>
      <c r="S27" s="16">
        <f t="shared" si="19"/>
        <v>106.11521451327128</v>
      </c>
      <c r="T27" s="18">
        <v>0.69</v>
      </c>
      <c r="U27" s="19">
        <f t="shared" si="20"/>
        <v>0.87291398806727949</v>
      </c>
      <c r="V27" s="19">
        <f t="shared" si="21"/>
        <v>0.68430007222980493</v>
      </c>
      <c r="W27" s="16">
        <v>0.77180732287085829</v>
      </c>
      <c r="X27" s="16">
        <v>0.19295183071771457</v>
      </c>
      <c r="Y27" s="16">
        <v>5.3405034751011451</v>
      </c>
      <c r="AA27" s="13" t="s">
        <v>84</v>
      </c>
      <c r="AB27" s="15">
        <v>8.918852123933549</v>
      </c>
      <c r="AC27" s="19">
        <v>0.25896200907058786</v>
      </c>
      <c r="AD27" s="19">
        <v>1.7919868102796579</v>
      </c>
      <c r="AE27" s="19">
        <v>0.25896200907058786</v>
      </c>
      <c r="AF27" s="19">
        <v>1.7919868102796579</v>
      </c>
      <c r="AG27" s="19">
        <v>7.1679472411186316</v>
      </c>
      <c r="AH27" s="17">
        <f t="shared" si="22"/>
        <v>946.42590634335374</v>
      </c>
      <c r="AI27" s="17">
        <f t="shared" si="23"/>
        <v>1084.2143891391145</v>
      </c>
      <c r="AJ27" s="17">
        <f t="shared" si="24"/>
        <v>-137.78848279576073</v>
      </c>
      <c r="AK27" s="19">
        <f t="shared" si="25"/>
        <v>0.87291398806727949</v>
      </c>
      <c r="AL27" s="17">
        <f t="shared" si="26"/>
        <v>1383.0568558313998</v>
      </c>
      <c r="AM27" s="19">
        <f t="shared" si="27"/>
        <v>0.68430007222980482</v>
      </c>
    </row>
    <row r="28" spans="1:39">
      <c r="A28" s="13" t="s">
        <v>85</v>
      </c>
      <c r="B28" s="13" t="s">
        <v>74</v>
      </c>
      <c r="C28" s="13" t="s">
        <v>68</v>
      </c>
      <c r="D28" s="14">
        <v>4</v>
      </c>
      <c r="E28" s="14">
        <v>1.3333333333333333</v>
      </c>
      <c r="F28" s="15">
        <v>266</v>
      </c>
      <c r="G28" s="15">
        <v>36.700000000000003</v>
      </c>
      <c r="H28" s="15">
        <v>266</v>
      </c>
      <c r="I28" s="15">
        <v>36.700000000000003</v>
      </c>
      <c r="J28" s="16">
        <v>61.157071700000003</v>
      </c>
      <c r="K28" s="16">
        <v>71.157071700000003</v>
      </c>
      <c r="L28" s="16">
        <v>70.792945894297802</v>
      </c>
      <c r="M28" s="17">
        <v>0</v>
      </c>
      <c r="N28" s="16">
        <v>141.9500175942978</v>
      </c>
      <c r="O28" s="16">
        <v>-10</v>
      </c>
      <c r="P28" s="16">
        <f t="shared" si="18"/>
        <v>131.9500175942978</v>
      </c>
      <c r="Q28" s="16">
        <v>106.11521451327128</v>
      </c>
      <c r="R28" s="16">
        <v>0</v>
      </c>
      <c r="S28" s="16">
        <f t="shared" si="19"/>
        <v>106.11521451327128</v>
      </c>
      <c r="T28" s="18">
        <v>0.69</v>
      </c>
      <c r="U28" s="19">
        <f t="shared" si="20"/>
        <v>0.93914478981749672</v>
      </c>
      <c r="V28" s="19">
        <f t="shared" si="21"/>
        <v>0.7475533734455414</v>
      </c>
      <c r="W28" s="16">
        <v>0.70650180381601313</v>
      </c>
      <c r="X28" s="16">
        <v>0.17662545095400328</v>
      </c>
      <c r="Y28" s="16">
        <v>4.8886233994387354</v>
      </c>
      <c r="AA28" s="13" t="s">
        <v>85</v>
      </c>
      <c r="AB28" s="15">
        <v>5.9459014159557002</v>
      </c>
      <c r="AC28" s="19">
        <v>0.17264133938039194</v>
      </c>
      <c r="AD28" s="19">
        <v>1.1946578735197719</v>
      </c>
      <c r="AE28" s="19">
        <v>0.17264133938039194</v>
      </c>
      <c r="AF28" s="19">
        <v>1.1946578735197719</v>
      </c>
      <c r="AG28" s="19">
        <v>4.7786314940790877</v>
      </c>
      <c r="AH28" s="17">
        <f t="shared" si="22"/>
        <v>630.95060422890265</v>
      </c>
      <c r="AI28" s="17">
        <f t="shared" si="23"/>
        <v>671.83528149212725</v>
      </c>
      <c r="AJ28" s="17">
        <f t="shared" si="24"/>
        <v>-40.884677263224603</v>
      </c>
      <c r="AK28" s="19">
        <f t="shared" si="25"/>
        <v>0.93914478981749683</v>
      </c>
      <c r="AL28" s="17">
        <f t="shared" si="26"/>
        <v>844.0208106088719</v>
      </c>
      <c r="AM28" s="19">
        <f t="shared" si="27"/>
        <v>0.74755337344554151</v>
      </c>
    </row>
    <row r="29" spans="1:39">
      <c r="A29" s="13" t="s">
        <v>86</v>
      </c>
      <c r="B29" s="13" t="s">
        <v>74</v>
      </c>
      <c r="C29" s="13" t="s">
        <v>68</v>
      </c>
      <c r="D29" s="14">
        <v>4</v>
      </c>
      <c r="E29" s="14">
        <v>1.3333333333333333</v>
      </c>
      <c r="F29" s="15">
        <v>266</v>
      </c>
      <c r="G29" s="15">
        <v>36.700000000000003</v>
      </c>
      <c r="H29" s="15">
        <v>266</v>
      </c>
      <c r="I29" s="15">
        <v>36.700000000000003</v>
      </c>
      <c r="J29" s="16">
        <v>93.185611100000003</v>
      </c>
      <c r="K29" s="16">
        <v>103.1856111</v>
      </c>
      <c r="L29" s="16">
        <v>60.390552852271284</v>
      </c>
      <c r="M29" s="17">
        <v>0</v>
      </c>
      <c r="N29" s="16">
        <v>163.57616395227129</v>
      </c>
      <c r="O29" s="16">
        <v>-10</v>
      </c>
      <c r="P29" s="16">
        <f t="shared" si="18"/>
        <v>153.57616395227129</v>
      </c>
      <c r="Q29" s="16">
        <v>106.11521451327128</v>
      </c>
      <c r="R29" s="16">
        <v>0</v>
      </c>
      <c r="S29" s="16">
        <f t="shared" si="19"/>
        <v>106.11521451327128</v>
      </c>
      <c r="T29" s="18">
        <v>0.69</v>
      </c>
      <c r="U29" s="19">
        <f t="shared" si="20"/>
        <v>0.85104166421916816</v>
      </c>
      <c r="V29" s="19">
        <f t="shared" si="21"/>
        <v>0.64872052228975052</v>
      </c>
      <c r="W29" s="16">
        <v>0.81413765811485139</v>
      </c>
      <c r="X29" s="16">
        <v>0.20353441452871285</v>
      </c>
      <c r="Y29" s="16">
        <v>5.6334072812374432</v>
      </c>
      <c r="AA29" s="13" t="s">
        <v>86</v>
      </c>
      <c r="AB29" s="15">
        <v>14.86475353988925</v>
      </c>
      <c r="AC29" s="19">
        <v>0.43160334845097981</v>
      </c>
      <c r="AD29" s="19">
        <v>2.9866446837994309</v>
      </c>
      <c r="AE29" s="19">
        <v>0.43160334845097981</v>
      </c>
      <c r="AF29" s="19">
        <v>2.9866446837994309</v>
      </c>
      <c r="AG29" s="19">
        <v>11.946578735197724</v>
      </c>
      <c r="AH29" s="17">
        <f t="shared" si="22"/>
        <v>1577.3765105722564</v>
      </c>
      <c r="AI29" s="17">
        <f t="shared" si="23"/>
        <v>1853.4656725878413</v>
      </c>
      <c r="AJ29" s="17">
        <f t="shared" si="24"/>
        <v>-276.08916201558486</v>
      </c>
      <c r="AK29" s="19">
        <f t="shared" si="25"/>
        <v>0.85104166421916827</v>
      </c>
      <c r="AL29" s="17">
        <f t="shared" si="26"/>
        <v>2431.5193621510289</v>
      </c>
      <c r="AM29" s="19">
        <f t="shared" si="27"/>
        <v>0.64872052228975052</v>
      </c>
    </row>
    <row r="30" spans="1:39">
      <c r="A30" s="13" t="s">
        <v>87</v>
      </c>
      <c r="B30" s="13" t="s">
        <v>74</v>
      </c>
      <c r="C30" s="13" t="s">
        <v>68</v>
      </c>
      <c r="D30" s="14">
        <v>4</v>
      </c>
      <c r="E30" s="14">
        <v>1.3333333333333333</v>
      </c>
      <c r="F30" s="15">
        <v>170</v>
      </c>
      <c r="G30" s="15">
        <v>23.5</v>
      </c>
      <c r="H30" s="15">
        <v>170</v>
      </c>
      <c r="I30" s="15">
        <v>23.5</v>
      </c>
      <c r="J30" s="16">
        <v>75.828485599999993</v>
      </c>
      <c r="K30" s="16">
        <v>85.828485599999993</v>
      </c>
      <c r="L30" s="16">
        <v>30.732742472113237</v>
      </c>
      <c r="M30" s="17">
        <v>0</v>
      </c>
      <c r="N30" s="16">
        <v>116.56122807211324</v>
      </c>
      <c r="O30" s="16">
        <v>-10</v>
      </c>
      <c r="P30" s="16">
        <f t="shared" si="18"/>
        <v>106.56122807211324</v>
      </c>
      <c r="Q30" s="16">
        <v>66.846985272113244</v>
      </c>
      <c r="R30" s="16">
        <v>0</v>
      </c>
      <c r="S30" s="16">
        <f t="shared" si="19"/>
        <v>66.846985272113244</v>
      </c>
      <c r="T30" s="18">
        <v>0.68</v>
      </c>
      <c r="U30" s="19">
        <f t="shared" si="20"/>
        <v>0.81227391057884979</v>
      </c>
      <c r="V30" s="19">
        <f t="shared" si="21"/>
        <v>0.57349245866521625</v>
      </c>
      <c r="W30" s="16">
        <v>0.92109586370134455</v>
      </c>
      <c r="X30" s="16">
        <v>0.23027396592533614</v>
      </c>
      <c r="Y30" s="16">
        <v>6.361267021382349</v>
      </c>
      <c r="AA30" s="13" t="s">
        <v>87</v>
      </c>
      <c r="AB30" s="15">
        <v>8.918852123933549</v>
      </c>
      <c r="AC30" s="19">
        <v>0.1634171664079293</v>
      </c>
      <c r="AD30" s="19">
        <v>1.1286568337600986</v>
      </c>
      <c r="AE30" s="19">
        <v>0.1634171664079293</v>
      </c>
      <c r="AF30" s="19">
        <v>1.1286568337600986</v>
      </c>
      <c r="AG30" s="19">
        <v>4.5146273350403945</v>
      </c>
      <c r="AH30" s="17">
        <f t="shared" si="22"/>
        <v>596.19837657274184</v>
      </c>
      <c r="AI30" s="17">
        <f t="shared" si="23"/>
        <v>733.98685936850268</v>
      </c>
      <c r="AJ30" s="17">
        <f t="shared" si="24"/>
        <v>-137.78848279576084</v>
      </c>
      <c r="AK30" s="19">
        <f t="shared" si="25"/>
        <v>0.81227391057884968</v>
      </c>
      <c r="AL30" s="17">
        <f t="shared" si="26"/>
        <v>1039.59235655927</v>
      </c>
      <c r="AM30" s="19">
        <f t="shared" si="27"/>
        <v>0.57349245866521614</v>
      </c>
    </row>
    <row r="31" spans="1:39">
      <c r="A31" s="13" t="s">
        <v>88</v>
      </c>
      <c r="B31" s="13" t="s">
        <v>74</v>
      </c>
      <c r="C31" s="13" t="s">
        <v>68</v>
      </c>
      <c r="D31" s="14">
        <v>4</v>
      </c>
      <c r="E31" s="14">
        <v>1.3333333333333333</v>
      </c>
      <c r="F31" s="15">
        <v>170</v>
      </c>
      <c r="G31" s="15">
        <v>23.5</v>
      </c>
      <c r="H31" s="15">
        <v>170</v>
      </c>
      <c r="I31" s="15">
        <v>23.5</v>
      </c>
      <c r="J31" s="16">
        <v>61.157071700000003</v>
      </c>
      <c r="K31" s="16">
        <v>71.157071700000003</v>
      </c>
      <c r="L31" s="16">
        <v>38.06844942211324</v>
      </c>
      <c r="M31" s="17">
        <v>0</v>
      </c>
      <c r="N31" s="16">
        <v>109.22552112211324</v>
      </c>
      <c r="O31" s="16">
        <v>-10</v>
      </c>
      <c r="P31" s="16">
        <f t="shared" si="18"/>
        <v>99.225521122113236</v>
      </c>
      <c r="Q31" s="16">
        <v>66.846985272113244</v>
      </c>
      <c r="R31" s="16">
        <v>0</v>
      </c>
      <c r="S31" s="16">
        <f t="shared" si="19"/>
        <v>66.846985272113244</v>
      </c>
      <c r="T31" s="18">
        <v>0.68</v>
      </c>
      <c r="U31" s="19">
        <f t="shared" si="20"/>
        <v>0.83920367344287494</v>
      </c>
      <c r="V31" s="19">
        <f t="shared" si="21"/>
        <v>0.61200884724897642</v>
      </c>
      <c r="W31" s="16">
        <v>0.8631272798014743</v>
      </c>
      <c r="X31" s="16">
        <v>0.21578181995036858</v>
      </c>
      <c r="Y31" s="16">
        <v>5.9609247165578809</v>
      </c>
      <c r="AA31" s="13" t="s">
        <v>88</v>
      </c>
      <c r="AB31" s="15">
        <v>5.9459014159557002</v>
      </c>
      <c r="AC31" s="19">
        <v>0.10894477760528622</v>
      </c>
      <c r="AD31" s="19">
        <v>0.75243788917339904</v>
      </c>
      <c r="AE31" s="19">
        <v>0.10894477760528622</v>
      </c>
      <c r="AF31" s="19">
        <v>0.75243788917339904</v>
      </c>
      <c r="AG31" s="19">
        <v>3.0097515566935962</v>
      </c>
      <c r="AH31" s="17">
        <f t="shared" si="22"/>
        <v>397.46558438182797</v>
      </c>
      <c r="AI31" s="17">
        <f t="shared" si="23"/>
        <v>473.62231238956042</v>
      </c>
      <c r="AJ31" s="17">
        <f t="shared" si="24"/>
        <v>-76.156728007732454</v>
      </c>
      <c r="AK31" s="19">
        <f t="shared" si="25"/>
        <v>0.83920367344287494</v>
      </c>
      <c r="AL31" s="17">
        <f t="shared" si="26"/>
        <v>649.44418069847234</v>
      </c>
      <c r="AM31" s="19">
        <f t="shared" si="27"/>
        <v>0.61200884724897642</v>
      </c>
    </row>
    <row r="32" spans="1:39">
      <c r="A32" s="13" t="s">
        <v>89</v>
      </c>
      <c r="B32" s="13" t="s">
        <v>74</v>
      </c>
      <c r="C32" s="13" t="s">
        <v>68</v>
      </c>
      <c r="D32" s="14">
        <v>4</v>
      </c>
      <c r="E32" s="14">
        <v>1.3333333333333333</v>
      </c>
      <c r="F32" s="15">
        <v>170</v>
      </c>
      <c r="G32" s="15">
        <v>23.5</v>
      </c>
      <c r="H32" s="15">
        <v>170</v>
      </c>
      <c r="I32" s="15">
        <v>23.5</v>
      </c>
      <c r="J32" s="16">
        <v>93.185611100000003</v>
      </c>
      <c r="K32" s="16">
        <v>103.1856111</v>
      </c>
      <c r="L32" s="16">
        <v>22.054179722113233</v>
      </c>
      <c r="M32" s="17">
        <v>0</v>
      </c>
      <c r="N32" s="16">
        <v>125.23979082211324</v>
      </c>
      <c r="O32" s="16">
        <v>-10</v>
      </c>
      <c r="P32" s="16">
        <f t="shared" si="18"/>
        <v>115.23979082211324</v>
      </c>
      <c r="Q32" s="16">
        <v>66.846985272113244</v>
      </c>
      <c r="R32" s="16">
        <v>0</v>
      </c>
      <c r="S32" s="16">
        <f t="shared" si="19"/>
        <v>66.846985272113244</v>
      </c>
      <c r="T32" s="18">
        <v>0.68</v>
      </c>
      <c r="U32" s="19">
        <f t="shared" si="20"/>
        <v>0.78256469149706187</v>
      </c>
      <c r="V32" s="19">
        <f t="shared" si="21"/>
        <v>0.53375197158433985</v>
      </c>
      <c r="W32" s="16">
        <v>0.98967602868512483</v>
      </c>
      <c r="X32" s="16">
        <v>0.24741900717128121</v>
      </c>
      <c r="Y32" s="16">
        <v>6.8348949672068171</v>
      </c>
      <c r="AA32" s="13" t="s">
        <v>89</v>
      </c>
      <c r="AB32" s="15">
        <v>14.86475353988925</v>
      </c>
      <c r="AC32" s="19">
        <v>0.27236194401321551</v>
      </c>
      <c r="AD32" s="19">
        <v>1.881094722933498</v>
      </c>
      <c r="AE32" s="19">
        <v>0.27236194401321551</v>
      </c>
      <c r="AF32" s="19">
        <v>1.881094722933498</v>
      </c>
      <c r="AG32" s="19">
        <v>7.524378891733992</v>
      </c>
      <c r="AH32" s="17">
        <f t="shared" si="22"/>
        <v>993.66396095456992</v>
      </c>
      <c r="AI32" s="17">
        <f t="shared" si="23"/>
        <v>1269.7531229701547</v>
      </c>
      <c r="AJ32" s="17">
        <f t="shared" si="24"/>
        <v>-276.08916201558475</v>
      </c>
      <c r="AK32" s="19">
        <f t="shared" si="25"/>
        <v>0.78256469149706187</v>
      </c>
      <c r="AL32" s="17">
        <f t="shared" si="26"/>
        <v>1861.658623957997</v>
      </c>
      <c r="AM32" s="19">
        <f t="shared" si="27"/>
        <v>0.53375197158433985</v>
      </c>
    </row>
    <row r="33" spans="1:39">
      <c r="A33" s="13" t="s">
        <v>90</v>
      </c>
      <c r="B33" s="13" t="s">
        <v>74</v>
      </c>
      <c r="C33" s="13" t="s">
        <v>68</v>
      </c>
      <c r="D33" s="14">
        <v>4</v>
      </c>
      <c r="E33" s="14">
        <v>1.3333333333333333</v>
      </c>
      <c r="F33" s="15">
        <v>670</v>
      </c>
      <c r="G33" s="15">
        <v>92.5</v>
      </c>
      <c r="H33" s="15">
        <v>670</v>
      </c>
      <c r="I33" s="15">
        <v>92.5</v>
      </c>
      <c r="J33" s="16">
        <v>133.81410189999997</v>
      </c>
      <c r="K33" s="16">
        <v>183.81410189999997</v>
      </c>
      <c r="L33" s="16">
        <v>153.74511996999723</v>
      </c>
      <c r="M33" s="17">
        <v>0</v>
      </c>
      <c r="N33" s="16">
        <v>337.5592218699972</v>
      </c>
      <c r="O33" s="16">
        <v>-50</v>
      </c>
      <c r="P33" s="16">
        <f t="shared" si="18"/>
        <v>287.5592218699972</v>
      </c>
      <c r="Q33" s="16">
        <v>220.81199414379674</v>
      </c>
      <c r="R33" s="16">
        <v>0</v>
      </c>
      <c r="S33" s="16">
        <f t="shared" si="19"/>
        <v>220.81199414379674</v>
      </c>
      <c r="T33" s="18">
        <v>0.56999999999999995</v>
      </c>
      <c r="U33" s="19">
        <f t="shared" si="20"/>
        <v>0.95997218672072904</v>
      </c>
      <c r="V33" s="19">
        <f t="shared" si="21"/>
        <v>0.65414297651402087</v>
      </c>
      <c r="W33" s="16">
        <v>0.80743741602053543</v>
      </c>
      <c r="X33" s="16">
        <v>0.20185935400513386</v>
      </c>
      <c r="Y33" s="16">
        <v>5.5834119941740088</v>
      </c>
      <c r="AA33" s="13" t="s">
        <v>90</v>
      </c>
      <c r="AB33" s="15">
        <v>310</v>
      </c>
      <c r="AC33" s="19">
        <v>18.740890350000001</v>
      </c>
      <c r="AD33" s="19">
        <v>129.60043830000001</v>
      </c>
      <c r="AE33" s="19">
        <v>18.740890350000001</v>
      </c>
      <c r="AF33" s="19">
        <v>129.60043830000001</v>
      </c>
      <c r="AG33" s="19">
        <v>518.40175320000003</v>
      </c>
      <c r="AH33" s="17">
        <f t="shared" si="22"/>
        <v>68451.718184576996</v>
      </c>
      <c r="AI33" s="17">
        <f t="shared" si="23"/>
        <v>71305.938996429148</v>
      </c>
      <c r="AJ33" s="17">
        <f t="shared" si="24"/>
        <v>-2854.2208118521521</v>
      </c>
      <c r="AK33" s="19">
        <f t="shared" si="25"/>
        <v>0.95997218672072904</v>
      </c>
      <c r="AL33" s="17">
        <f t="shared" si="26"/>
        <v>104643.35877969913</v>
      </c>
      <c r="AM33" s="19">
        <f t="shared" si="27"/>
        <v>0.65414297651402087</v>
      </c>
    </row>
    <row r="34" spans="1:39">
      <c r="A34" s="13" t="s">
        <v>91</v>
      </c>
      <c r="B34" s="13" t="s">
        <v>74</v>
      </c>
      <c r="C34" s="13" t="s">
        <v>68</v>
      </c>
      <c r="D34" s="14">
        <v>4</v>
      </c>
      <c r="E34" s="14">
        <v>1.3333333333333333</v>
      </c>
      <c r="F34" s="15">
        <v>670</v>
      </c>
      <c r="G34" s="15">
        <v>92.5</v>
      </c>
      <c r="H34" s="15">
        <v>670</v>
      </c>
      <c r="I34" s="15">
        <v>92.5</v>
      </c>
      <c r="J34" s="16">
        <v>72.863028141105815</v>
      </c>
      <c r="K34" s="16">
        <v>99.7284717</v>
      </c>
      <c r="L34" s="16">
        <v>138.60970653399721</v>
      </c>
      <c r="M34" s="17">
        <v>0</v>
      </c>
      <c r="N34" s="16">
        <v>238.33817823399721</v>
      </c>
      <c r="O34" s="16">
        <v>-26.865443558894185</v>
      </c>
      <c r="P34" s="16">
        <f t="shared" si="18"/>
        <v>211.47273467510303</v>
      </c>
      <c r="Q34" s="16">
        <v>220.81199414379674</v>
      </c>
      <c r="R34" s="16">
        <v>0</v>
      </c>
      <c r="S34" s="16">
        <f t="shared" si="19"/>
        <v>220.81199414379674</v>
      </c>
      <c r="T34" s="18">
        <v>0.56999999999999995</v>
      </c>
      <c r="U34" s="19">
        <f t="shared" si="20"/>
        <v>1.2257688075107558</v>
      </c>
      <c r="V34" s="19">
        <f t="shared" si="21"/>
        <v>0.92646505809491631</v>
      </c>
      <c r="W34" s="16">
        <v>0.57010192672625415</v>
      </c>
      <c r="X34" s="16">
        <v>0.14252548168156354</v>
      </c>
      <c r="Y34" s="16">
        <v>3.9422422994380084</v>
      </c>
      <c r="AA34" s="13" t="s">
        <v>91</v>
      </c>
      <c r="AB34" s="15">
        <v>200</v>
      </c>
      <c r="AC34" s="19">
        <v>12.090896999999998</v>
      </c>
      <c r="AD34" s="19">
        <v>83.613185999999999</v>
      </c>
      <c r="AE34" s="19">
        <v>12.090896999999998</v>
      </c>
      <c r="AF34" s="19">
        <v>83.613185999999999</v>
      </c>
      <c r="AG34" s="19">
        <v>334.452744</v>
      </c>
      <c r="AH34" s="17">
        <f t="shared" si="22"/>
        <v>44162.398828759346</v>
      </c>
      <c r="AI34" s="17">
        <f t="shared" si="23"/>
        <v>36028.326514885506</v>
      </c>
      <c r="AJ34" s="17">
        <f t="shared" si="24"/>
        <v>8134.0723138738394</v>
      </c>
      <c r="AK34" s="19">
        <f t="shared" si="25"/>
        <v>1.2257688075107556</v>
      </c>
      <c r="AL34" s="17">
        <f t="shared" si="26"/>
        <v>47667.635646799441</v>
      </c>
      <c r="AM34" s="19">
        <f t="shared" si="27"/>
        <v>0.92646505809491631</v>
      </c>
    </row>
    <row r="35" spans="1:39">
      <c r="A35" s="13" t="s">
        <v>92</v>
      </c>
      <c r="B35" s="13" t="s">
        <v>74</v>
      </c>
      <c r="C35" s="13" t="s">
        <v>68</v>
      </c>
      <c r="D35" s="14">
        <v>4</v>
      </c>
      <c r="E35" s="14">
        <v>1.3333333333333333</v>
      </c>
      <c r="F35" s="15">
        <v>670</v>
      </c>
      <c r="G35" s="15">
        <v>92.5</v>
      </c>
      <c r="H35" s="15">
        <v>670</v>
      </c>
      <c r="I35" s="15">
        <v>92.5</v>
      </c>
      <c r="J35" s="16">
        <v>168.5140672</v>
      </c>
      <c r="K35" s="16">
        <v>218.5140672</v>
      </c>
      <c r="L35" s="16">
        <v>159.99111372399724</v>
      </c>
      <c r="M35" s="17">
        <v>0</v>
      </c>
      <c r="N35" s="16">
        <v>378.50518092399727</v>
      </c>
      <c r="O35" s="16">
        <v>-50</v>
      </c>
      <c r="P35" s="16">
        <f t="shared" si="18"/>
        <v>328.50518092399727</v>
      </c>
      <c r="Q35" s="16">
        <v>220.81199414379674</v>
      </c>
      <c r="R35" s="16">
        <v>0</v>
      </c>
      <c r="S35" s="16">
        <f t="shared" si="19"/>
        <v>220.81199414379674</v>
      </c>
      <c r="T35" s="18">
        <v>0.56999999999999995</v>
      </c>
      <c r="U35" s="19">
        <f t="shared" si="20"/>
        <v>0.86239818266818147</v>
      </c>
      <c r="V35" s="19">
        <f t="shared" si="21"/>
        <v>0.583379053371888</v>
      </c>
      <c r="W35" s="16">
        <v>0.90537963543878386</v>
      </c>
      <c r="X35" s="16">
        <v>0.22634490885969596</v>
      </c>
      <c r="Y35" s="16">
        <v>6.2606802898780103</v>
      </c>
      <c r="AA35" s="13" t="s">
        <v>92</v>
      </c>
      <c r="AB35" s="15">
        <v>1651</v>
      </c>
      <c r="AC35" s="19">
        <v>99.81035473499999</v>
      </c>
      <c r="AD35" s="19">
        <v>690.2268504299999</v>
      </c>
      <c r="AE35" s="19">
        <v>99.81035473499999</v>
      </c>
      <c r="AF35" s="19">
        <v>690.2268504299999</v>
      </c>
      <c r="AG35" s="19">
        <v>2760.9074017199996</v>
      </c>
      <c r="AH35" s="17">
        <f t="shared" si="22"/>
        <v>364560.60233140842</v>
      </c>
      <c r="AI35" s="17">
        <f t="shared" si="23"/>
        <v>422728.86197822343</v>
      </c>
      <c r="AJ35" s="17">
        <f t="shared" si="24"/>
        <v>-58168.259646815015</v>
      </c>
      <c r="AK35" s="19">
        <f t="shared" si="25"/>
        <v>0.86239818266818147</v>
      </c>
      <c r="AL35" s="17">
        <f t="shared" si="26"/>
        <v>624912.05370551953</v>
      </c>
      <c r="AM35" s="19">
        <f t="shared" si="27"/>
        <v>0.583379053371888</v>
      </c>
    </row>
    <row r="37" spans="1:39">
      <c r="A37" s="7" t="s">
        <v>93</v>
      </c>
      <c r="AA37" s="8" t="s">
        <v>94</v>
      </c>
    </row>
    <row r="38" spans="1:39" ht="57" thickBot="1">
      <c r="A38" s="10" t="s">
        <v>24</v>
      </c>
      <c r="B38" s="10" t="s">
        <v>25</v>
      </c>
      <c r="C38" s="10" t="s">
        <v>26</v>
      </c>
      <c r="D38" s="11" t="s">
        <v>27</v>
      </c>
      <c r="E38" s="11" t="s">
        <v>28</v>
      </c>
      <c r="F38" s="11" t="s">
        <v>29</v>
      </c>
      <c r="G38" s="11" t="s">
        <v>30</v>
      </c>
      <c r="H38" s="11" t="s">
        <v>31</v>
      </c>
      <c r="I38" s="11" t="s">
        <v>32</v>
      </c>
      <c r="J38" s="11" t="s">
        <v>33</v>
      </c>
      <c r="K38" s="11" t="s">
        <v>34</v>
      </c>
      <c r="L38" s="11" t="s">
        <v>35</v>
      </c>
      <c r="M38" s="11" t="s">
        <v>36</v>
      </c>
      <c r="N38" s="11" t="s">
        <v>37</v>
      </c>
      <c r="O38" s="11" t="s">
        <v>38</v>
      </c>
      <c r="P38" s="11" t="s">
        <v>39</v>
      </c>
      <c r="Q38" s="11" t="s">
        <v>40</v>
      </c>
      <c r="R38" s="11" t="s">
        <v>41</v>
      </c>
      <c r="S38" s="11" t="s">
        <v>42</v>
      </c>
      <c r="T38" s="11" t="s">
        <v>43</v>
      </c>
      <c r="U38" s="11" t="s">
        <v>44</v>
      </c>
      <c r="V38" s="11" t="s">
        <v>45</v>
      </c>
      <c r="W38" s="11" t="s">
        <v>46</v>
      </c>
      <c r="X38" s="11" t="s">
        <v>47</v>
      </c>
      <c r="Y38" s="11" t="s">
        <v>48</v>
      </c>
      <c r="AA38" s="10" t="s">
        <v>24</v>
      </c>
      <c r="AB38" s="12" t="s">
        <v>49</v>
      </c>
      <c r="AC38" s="11" t="s">
        <v>50</v>
      </c>
      <c r="AD38" s="11" t="s">
        <v>51</v>
      </c>
      <c r="AE38" s="11" t="s">
        <v>52</v>
      </c>
      <c r="AF38" s="11" t="s">
        <v>53</v>
      </c>
      <c r="AG38" s="11" t="s">
        <v>54</v>
      </c>
      <c r="AH38" s="11" t="s">
        <v>55</v>
      </c>
      <c r="AI38" s="11" t="s">
        <v>56</v>
      </c>
      <c r="AJ38" s="11" t="s">
        <v>57</v>
      </c>
      <c r="AK38" s="11" t="s">
        <v>58</v>
      </c>
      <c r="AL38" s="11" t="s">
        <v>59</v>
      </c>
      <c r="AM38" s="11" t="s">
        <v>60</v>
      </c>
    </row>
    <row r="39" spans="1:39">
      <c r="A39" s="13" t="s">
        <v>95</v>
      </c>
      <c r="B39" s="13" t="s">
        <v>96</v>
      </c>
      <c r="C39" s="13" t="s">
        <v>63</v>
      </c>
      <c r="D39" s="14">
        <v>12</v>
      </c>
      <c r="E39" s="14" t="s">
        <v>3</v>
      </c>
      <c r="F39" s="15">
        <v>1730</v>
      </c>
      <c r="G39" s="15">
        <v>215</v>
      </c>
      <c r="H39" s="15" t="s">
        <v>3</v>
      </c>
      <c r="I39" s="15" t="s">
        <v>3</v>
      </c>
      <c r="J39" s="16">
        <v>480.06</v>
      </c>
      <c r="K39" s="16">
        <v>225</v>
      </c>
      <c r="L39" s="16">
        <v>56.05957490611425</v>
      </c>
      <c r="M39" s="17">
        <v>0</v>
      </c>
      <c r="N39" s="16">
        <v>281.05957490611422</v>
      </c>
      <c r="O39" s="16">
        <v>255.06</v>
      </c>
      <c r="P39" s="16">
        <f t="shared" ref="P39:P102" si="28">N39+O39</f>
        <v>536.11957490611417</v>
      </c>
      <c r="Q39" s="16">
        <v>1678.1053456219352</v>
      </c>
      <c r="R39" s="16">
        <v>0</v>
      </c>
      <c r="S39" s="16">
        <f t="shared" ref="S39:S102" si="29">SUM(R39,Q39)</f>
        <v>1678.1053456219352</v>
      </c>
      <c r="T39" s="18">
        <v>0.71</v>
      </c>
      <c r="U39" s="19">
        <f t="shared" ref="U39:U102" si="30">MAX(Q39/(L39+(J39*T39)),0)</f>
        <v>4.2280074328614718</v>
      </c>
      <c r="V39" s="19">
        <f t="shared" ref="V39:V102" si="31">MAX(Q39/N39,0)</f>
        <v>5.9706393072802921</v>
      </c>
      <c r="W39" s="16">
        <v>0.21531959617899007</v>
      </c>
      <c r="X39" s="16">
        <v>1.7943299681582509E-2</v>
      </c>
      <c r="Y39" s="16">
        <v>1.7224450201419577</v>
      </c>
      <c r="AA39" s="13" t="s">
        <v>95</v>
      </c>
      <c r="AB39" s="15">
        <v>2.6269984663251176</v>
      </c>
      <c r="AC39" s="19">
        <v>0.42868109668056165</v>
      </c>
      <c r="AD39" s="19">
        <v>3.4290589531420754</v>
      </c>
      <c r="AE39" s="19">
        <v>0.42868109668056165</v>
      </c>
      <c r="AF39" s="19">
        <v>3.4290589531420754</v>
      </c>
      <c r="AG39" s="19">
        <v>41.1487074377049</v>
      </c>
      <c r="AH39" s="17">
        <f t="shared" ref="AH39:AH102" si="32">AB39*Q39</f>
        <v>4408.3801692808047</v>
      </c>
      <c r="AI39" s="17">
        <f t="shared" ref="AI39:AI102" si="33">AB39*(L39+(J39*T39))</f>
        <v>1042.6614047594658</v>
      </c>
      <c r="AJ39" s="17">
        <f t="shared" ref="AJ39:AJ102" si="34">AH39-AI39</f>
        <v>3365.7187645213389</v>
      </c>
      <c r="AK39" s="19">
        <f t="shared" ref="AK39:AK102" si="35">IF(AB39=0,"N/A",MAX(AH39/AI39,0))</f>
        <v>4.2280074328614718</v>
      </c>
      <c r="AL39" s="17">
        <f t="shared" ref="AL39:AL102" si="36">AB39*N39</f>
        <v>738.34307222435154</v>
      </c>
      <c r="AM39" s="19">
        <f t="shared" ref="AM39:AM102" si="37">IF(AB39=0,"N/A",MAX(AH39/AL39,0))</f>
        <v>5.9706393072802921</v>
      </c>
    </row>
    <row r="40" spans="1:39">
      <c r="A40" s="13" t="s">
        <v>97</v>
      </c>
      <c r="B40" s="13" t="s">
        <v>98</v>
      </c>
      <c r="C40" s="13" t="s">
        <v>63</v>
      </c>
      <c r="D40" s="14">
        <v>15</v>
      </c>
      <c r="E40" s="14" t="s">
        <v>3</v>
      </c>
      <c r="F40" s="15">
        <v>13582.8</v>
      </c>
      <c r="G40" s="15">
        <v>130</v>
      </c>
      <c r="H40" s="15" t="s">
        <v>3</v>
      </c>
      <c r="I40" s="15" t="s">
        <v>3</v>
      </c>
      <c r="J40" s="16">
        <v>44.717400000000005</v>
      </c>
      <c r="K40" s="16">
        <v>125</v>
      </c>
      <c r="L40" s="16">
        <v>376.54191700588126</v>
      </c>
      <c r="M40" s="17">
        <v>0</v>
      </c>
      <c r="N40" s="16">
        <v>501.54191700588126</v>
      </c>
      <c r="O40" s="16">
        <v>-80.282600000000002</v>
      </c>
      <c r="P40" s="16">
        <f t="shared" si="28"/>
        <v>421.25931700588126</v>
      </c>
      <c r="Q40" s="16">
        <v>13867.322925292359</v>
      </c>
      <c r="R40" s="16">
        <v>0</v>
      </c>
      <c r="S40" s="16">
        <f t="shared" si="29"/>
        <v>13867.322925292359</v>
      </c>
      <c r="T40" s="18">
        <v>0.71</v>
      </c>
      <c r="U40" s="19">
        <f t="shared" si="30"/>
        <v>33.964289491490518</v>
      </c>
      <c r="V40" s="19">
        <f t="shared" si="31"/>
        <v>27.649379752898593</v>
      </c>
      <c r="W40" s="16">
        <v>4.8938336668385318E-2</v>
      </c>
      <c r="X40" s="16">
        <v>3.262555777892355E-3</v>
      </c>
      <c r="Y40" s="16">
        <v>5.0833419648862614</v>
      </c>
      <c r="AA40" s="13" t="s">
        <v>97</v>
      </c>
      <c r="AB40" s="15">
        <v>2.6269984663251176</v>
      </c>
      <c r="AC40" s="19">
        <v>0.25920252357429308</v>
      </c>
      <c r="AD40" s="19">
        <v>26.922671646669468</v>
      </c>
      <c r="AE40" s="19">
        <v>0.25920252357429308</v>
      </c>
      <c r="AF40" s="19">
        <v>26.922671646669468</v>
      </c>
      <c r="AG40" s="19">
        <v>403.84007470004195</v>
      </c>
      <c r="AH40" s="17">
        <f t="shared" si="32"/>
        <v>36429.43605677817</v>
      </c>
      <c r="AI40" s="17">
        <f t="shared" si="33"/>
        <v>1072.5805427463829</v>
      </c>
      <c r="AJ40" s="17">
        <f t="shared" si="34"/>
        <v>35356.855514031784</v>
      </c>
      <c r="AK40" s="19">
        <f t="shared" si="35"/>
        <v>33.964289491490518</v>
      </c>
      <c r="AL40" s="17">
        <f t="shared" si="36"/>
        <v>1317.5498467722095</v>
      </c>
      <c r="AM40" s="19">
        <f t="shared" si="37"/>
        <v>27.649379752898589</v>
      </c>
    </row>
    <row r="41" spans="1:39">
      <c r="A41" s="13" t="s">
        <v>99</v>
      </c>
      <c r="B41" s="13" t="s">
        <v>100</v>
      </c>
      <c r="C41" s="13" t="s">
        <v>63</v>
      </c>
      <c r="D41" s="14">
        <v>11.6</v>
      </c>
      <c r="E41" s="14" t="s">
        <v>3</v>
      </c>
      <c r="F41" s="15">
        <v>2815.56</v>
      </c>
      <c r="G41" s="15">
        <v>639</v>
      </c>
      <c r="H41" s="15" t="s">
        <v>3</v>
      </c>
      <c r="I41" s="15" t="s">
        <v>3</v>
      </c>
      <c r="J41" s="16">
        <v>721.52500000000009</v>
      </c>
      <c r="K41" s="16">
        <v>312.5</v>
      </c>
      <c r="L41" s="16">
        <v>108.40063314206192</v>
      </c>
      <c r="M41" s="17">
        <v>0</v>
      </c>
      <c r="N41" s="16">
        <v>420.90063314206191</v>
      </c>
      <c r="O41" s="16">
        <v>409.02500000000009</v>
      </c>
      <c r="P41" s="16">
        <f t="shared" si="28"/>
        <v>829.925633142062</v>
      </c>
      <c r="Q41" s="16">
        <v>3474.4200596714481</v>
      </c>
      <c r="R41" s="16">
        <v>0</v>
      </c>
      <c r="S41" s="16">
        <f t="shared" si="29"/>
        <v>3474.4200596714481</v>
      </c>
      <c r="T41" s="18">
        <v>0.85</v>
      </c>
      <c r="U41" s="19">
        <f t="shared" si="30"/>
        <v>4.814237307697403</v>
      </c>
      <c r="V41" s="19">
        <f t="shared" si="31"/>
        <v>8.2547275677268122</v>
      </c>
      <c r="W41" s="16">
        <v>0.16549523354111992</v>
      </c>
      <c r="X41" s="16">
        <v>1.4266830477682754E-2</v>
      </c>
      <c r="Y41" s="16">
        <v>0.72494254313614825</v>
      </c>
      <c r="AA41" s="13" t="s">
        <v>99</v>
      </c>
      <c r="AB41" s="15">
        <v>1355.5312086237607</v>
      </c>
      <c r="AC41" s="19">
        <v>787.05849350551136</v>
      </c>
      <c r="AD41" s="19">
        <v>3447.4971340643797</v>
      </c>
      <c r="AE41" s="19">
        <v>787.05849350551136</v>
      </c>
      <c r="AF41" s="19">
        <v>3447.4971340643797</v>
      </c>
      <c r="AG41" s="19">
        <v>39990.966755146794</v>
      </c>
      <c r="AH41" s="17">
        <f t="shared" si="32"/>
        <v>4709684.8227530764</v>
      </c>
      <c r="AI41" s="17">
        <f t="shared" si="33"/>
        <v>978282.64826556027</v>
      </c>
      <c r="AJ41" s="17">
        <f t="shared" si="34"/>
        <v>3731402.1744875163</v>
      </c>
      <c r="AK41" s="19">
        <f t="shared" si="35"/>
        <v>4.814237307697403</v>
      </c>
      <c r="AL41" s="17">
        <f t="shared" si="36"/>
        <v>570543.94395356532</v>
      </c>
      <c r="AM41" s="19">
        <f t="shared" si="37"/>
        <v>8.2547275677268122</v>
      </c>
    </row>
    <row r="42" spans="1:39">
      <c r="A42" s="13" t="s">
        <v>101</v>
      </c>
      <c r="B42" s="13" t="s">
        <v>98</v>
      </c>
      <c r="C42" s="13" t="s">
        <v>63</v>
      </c>
      <c r="D42" s="14">
        <v>15</v>
      </c>
      <c r="E42" s="14" t="s">
        <v>3</v>
      </c>
      <c r="F42" s="15">
        <v>45.412436404748462</v>
      </c>
      <c r="G42" s="15">
        <v>16.195590729225557</v>
      </c>
      <c r="H42" s="15" t="s">
        <v>3</v>
      </c>
      <c r="I42" s="15" t="s">
        <v>3</v>
      </c>
      <c r="J42" s="16">
        <v>199.5</v>
      </c>
      <c r="K42" s="16">
        <v>43.75</v>
      </c>
      <c r="L42" s="16">
        <v>2.1875</v>
      </c>
      <c r="M42" s="17">
        <v>0</v>
      </c>
      <c r="N42" s="16">
        <v>45.9375</v>
      </c>
      <c r="O42" s="16">
        <v>155.75</v>
      </c>
      <c r="P42" s="16">
        <f t="shared" si="28"/>
        <v>201.6875</v>
      </c>
      <c r="Q42" s="16">
        <v>63.901234654571311</v>
      </c>
      <c r="R42" s="16">
        <v>0</v>
      </c>
      <c r="S42" s="16">
        <f t="shared" si="29"/>
        <v>63.901234654571311</v>
      </c>
      <c r="T42" s="18">
        <v>0.71</v>
      </c>
      <c r="U42" s="19">
        <f t="shared" si="30"/>
        <v>0.44427535261204054</v>
      </c>
      <c r="V42" s="19">
        <f t="shared" si="31"/>
        <v>1.3910472849974707</v>
      </c>
      <c r="W42" s="16">
        <v>1.3406759798884125</v>
      </c>
      <c r="X42" s="16">
        <v>8.9378398659227476E-2</v>
      </c>
      <c r="Y42" s="16">
        <v>3.7372831787847494</v>
      </c>
      <c r="AA42" s="13" t="s">
        <v>101</v>
      </c>
      <c r="AB42" s="15">
        <v>7.8383102011371593</v>
      </c>
      <c r="AC42" s="19">
        <v>9.6350793135345031E-2</v>
      </c>
      <c r="AD42" s="19">
        <v>0.26857542934823847</v>
      </c>
      <c r="AE42" s="19">
        <v>9.6350793135345031E-2</v>
      </c>
      <c r="AF42" s="19">
        <v>0.26857542934823847</v>
      </c>
      <c r="AG42" s="19">
        <v>4.0286314402235774</v>
      </c>
      <c r="AH42" s="17">
        <f t="shared" si="32"/>
        <v>500.87769945818565</v>
      </c>
      <c r="AI42" s="17">
        <f t="shared" si="33"/>
        <v>1127.4037520050604</v>
      </c>
      <c r="AJ42" s="17">
        <f t="shared" si="34"/>
        <v>-626.52605254687478</v>
      </c>
      <c r="AK42" s="19">
        <f t="shared" si="35"/>
        <v>0.44427535261204049</v>
      </c>
      <c r="AL42" s="17">
        <f t="shared" si="36"/>
        <v>360.07237486473826</v>
      </c>
      <c r="AM42" s="19">
        <f t="shared" si="37"/>
        <v>1.3910472849974707</v>
      </c>
    </row>
    <row r="43" spans="1:39">
      <c r="A43" s="13" t="s">
        <v>102</v>
      </c>
      <c r="B43" s="13" t="s">
        <v>103</v>
      </c>
      <c r="C43" s="13" t="s">
        <v>63</v>
      </c>
      <c r="D43" s="14">
        <v>18</v>
      </c>
      <c r="E43" s="14" t="s">
        <v>3</v>
      </c>
      <c r="F43" s="15">
        <v>9045.1083230538807</v>
      </c>
      <c r="G43" s="15">
        <v>3511</v>
      </c>
      <c r="H43" s="15" t="s">
        <v>3</v>
      </c>
      <c r="I43" s="15" t="s">
        <v>3</v>
      </c>
      <c r="J43" s="16">
        <v>6884.08</v>
      </c>
      <c r="K43" s="16">
        <v>1500</v>
      </c>
      <c r="L43" s="16">
        <v>493.15193890501342</v>
      </c>
      <c r="M43" s="17">
        <v>0</v>
      </c>
      <c r="N43" s="16">
        <v>1993.1519389050134</v>
      </c>
      <c r="O43" s="16">
        <v>5384.08</v>
      </c>
      <c r="P43" s="16">
        <f t="shared" si="28"/>
        <v>7377.2319389050135</v>
      </c>
      <c r="Q43" s="16">
        <v>15659.666609846208</v>
      </c>
      <c r="R43" s="16">
        <v>0</v>
      </c>
      <c r="S43" s="16">
        <f t="shared" si="29"/>
        <v>15659.666609846208</v>
      </c>
      <c r="T43" s="18">
        <v>0.75</v>
      </c>
      <c r="U43" s="19">
        <f t="shared" si="30"/>
        <v>2.7685784724816669</v>
      </c>
      <c r="V43" s="19">
        <f t="shared" si="31"/>
        <v>7.8567350055857901</v>
      </c>
      <c r="W43" s="16">
        <v>0.2764744445317861</v>
      </c>
      <c r="X43" s="16">
        <v>1.5359691362877003E-2</v>
      </c>
      <c r="Y43" s="16">
        <v>0.70809594183827584</v>
      </c>
      <c r="AA43" s="13" t="s">
        <v>102</v>
      </c>
      <c r="AB43" s="15">
        <v>12.797241112720627</v>
      </c>
      <c r="AC43" s="19">
        <v>36.023520286116536</v>
      </c>
      <c r="AD43" s="19">
        <v>92.257582195137459</v>
      </c>
      <c r="AE43" s="19">
        <v>36.023520286116536</v>
      </c>
      <c r="AF43" s="19">
        <v>92.257582195137459</v>
      </c>
      <c r="AG43" s="19">
        <v>1660.6364795124744</v>
      </c>
      <c r="AH43" s="17">
        <f t="shared" si="32"/>
        <v>200400.52935102233</v>
      </c>
      <c r="AI43" s="17">
        <f t="shared" si="33"/>
        <v>72383.907966816492</v>
      </c>
      <c r="AJ43" s="17">
        <f t="shared" si="34"/>
        <v>128016.62138420584</v>
      </c>
      <c r="AK43" s="19">
        <f t="shared" si="35"/>
        <v>2.7685784724816664</v>
      </c>
      <c r="AL43" s="17">
        <f t="shared" si="36"/>
        <v>25506.845936454069</v>
      </c>
      <c r="AM43" s="19">
        <f t="shared" si="37"/>
        <v>7.8567350055857892</v>
      </c>
    </row>
    <row r="44" spans="1:39">
      <c r="A44" s="13" t="s">
        <v>104</v>
      </c>
      <c r="B44" s="13" t="s">
        <v>103</v>
      </c>
      <c r="C44" s="13" t="s">
        <v>63</v>
      </c>
      <c r="D44" s="14">
        <v>18</v>
      </c>
      <c r="E44" s="14" t="s">
        <v>3</v>
      </c>
      <c r="F44" s="15">
        <v>18090.216646107761</v>
      </c>
      <c r="G44" s="15">
        <v>7022</v>
      </c>
      <c r="H44" s="15" t="s">
        <v>3</v>
      </c>
      <c r="I44" s="15" t="s">
        <v>3</v>
      </c>
      <c r="J44" s="16">
        <v>13768.16</v>
      </c>
      <c r="K44" s="16">
        <v>3000</v>
      </c>
      <c r="L44" s="16">
        <v>986.30387781002673</v>
      </c>
      <c r="M44" s="17">
        <v>0</v>
      </c>
      <c r="N44" s="16">
        <v>3986.3038778100267</v>
      </c>
      <c r="O44" s="16">
        <v>10768.16</v>
      </c>
      <c r="P44" s="16">
        <f t="shared" si="28"/>
        <v>14754.463877810027</v>
      </c>
      <c r="Q44" s="16">
        <v>31319.333219692417</v>
      </c>
      <c r="R44" s="16">
        <v>0</v>
      </c>
      <c r="S44" s="16">
        <f t="shared" si="29"/>
        <v>31319.333219692417</v>
      </c>
      <c r="T44" s="18">
        <v>0.75</v>
      </c>
      <c r="U44" s="19">
        <f t="shared" si="30"/>
        <v>2.7685784724816669</v>
      </c>
      <c r="V44" s="19">
        <f t="shared" si="31"/>
        <v>7.8567350055857901</v>
      </c>
      <c r="W44" s="16">
        <v>0.2764744445317861</v>
      </c>
      <c r="X44" s="16">
        <v>1.5359691362877003E-2</v>
      </c>
      <c r="Y44" s="16">
        <v>0.70809594183827584</v>
      </c>
      <c r="AA44" s="13" t="s">
        <v>104</v>
      </c>
      <c r="AB44" s="15">
        <v>12.797241112720631</v>
      </c>
      <c r="AC44" s="19">
        <v>72.047040572233101</v>
      </c>
      <c r="AD44" s="19">
        <v>184.51516439027495</v>
      </c>
      <c r="AE44" s="19">
        <v>72.047040572233101</v>
      </c>
      <c r="AF44" s="19">
        <v>184.51516439027495</v>
      </c>
      <c r="AG44" s="19">
        <v>3321.2729590249501</v>
      </c>
      <c r="AH44" s="17">
        <f t="shared" si="32"/>
        <v>400801.05870204477</v>
      </c>
      <c r="AI44" s="17">
        <f t="shared" si="33"/>
        <v>144767.81593363301</v>
      </c>
      <c r="AJ44" s="17">
        <f t="shared" si="34"/>
        <v>256033.24276841176</v>
      </c>
      <c r="AK44" s="19">
        <f t="shared" si="35"/>
        <v>2.7685784724816664</v>
      </c>
      <c r="AL44" s="17">
        <f t="shared" si="36"/>
        <v>51013.691872908152</v>
      </c>
      <c r="AM44" s="19">
        <f t="shared" si="37"/>
        <v>7.8567350055857892</v>
      </c>
    </row>
    <row r="45" spans="1:39">
      <c r="A45" s="13" t="s">
        <v>105</v>
      </c>
      <c r="B45" s="13" t="s">
        <v>103</v>
      </c>
      <c r="C45" s="13" t="s">
        <v>63</v>
      </c>
      <c r="D45" s="14">
        <v>18</v>
      </c>
      <c r="E45" s="14" t="s">
        <v>3</v>
      </c>
      <c r="F45" s="15">
        <v>9688.7569999999996</v>
      </c>
      <c r="G45" s="15">
        <v>3510.8929269245796</v>
      </c>
      <c r="H45" s="15" t="s">
        <v>3</v>
      </c>
      <c r="I45" s="15" t="s">
        <v>3</v>
      </c>
      <c r="J45" s="16">
        <v>6884.08</v>
      </c>
      <c r="K45" s="16">
        <v>1000.0000000000001</v>
      </c>
      <c r="L45" s="16">
        <v>488.66885169321614</v>
      </c>
      <c r="M45" s="17">
        <v>0</v>
      </c>
      <c r="N45" s="16">
        <v>1488.6688516932163</v>
      </c>
      <c r="O45" s="16">
        <v>5884.08</v>
      </c>
      <c r="P45" s="16">
        <f t="shared" si="28"/>
        <v>7372.7488516932162</v>
      </c>
      <c r="Q45" s="16">
        <v>16428.018934046544</v>
      </c>
      <c r="R45" s="16">
        <v>0</v>
      </c>
      <c r="S45" s="16">
        <f t="shared" si="29"/>
        <v>16428.018934046544</v>
      </c>
      <c r="T45" s="18">
        <v>0.75</v>
      </c>
      <c r="U45" s="19">
        <f t="shared" si="30"/>
        <v>2.9067245377712756</v>
      </c>
      <c r="V45" s="19">
        <f t="shared" si="31"/>
        <v>11.035374936045224</v>
      </c>
      <c r="W45" s="16">
        <v>0.1927784117120929</v>
      </c>
      <c r="X45" s="16">
        <v>1.0709911761782938E-2</v>
      </c>
      <c r="Y45" s="16">
        <v>0.52888718615482122</v>
      </c>
      <c r="AA45" s="13" t="s">
        <v>105</v>
      </c>
      <c r="AB45" s="15">
        <v>51.188964450882523</v>
      </c>
      <c r="AC45" s="19">
        <v>144.08968678490533</v>
      </c>
      <c r="AD45" s="19">
        <v>395.29047673999378</v>
      </c>
      <c r="AE45" s="19">
        <v>144.08968678490533</v>
      </c>
      <c r="AF45" s="19">
        <v>395.29047673999378</v>
      </c>
      <c r="AG45" s="19">
        <v>7115.2285813198887</v>
      </c>
      <c r="AH45" s="17">
        <f t="shared" si="32"/>
        <v>840933.27721333352</v>
      </c>
      <c r="AI45" s="17">
        <f t="shared" si="33"/>
        <v>289306.1472753511</v>
      </c>
      <c r="AJ45" s="17">
        <f t="shared" si="34"/>
        <v>551627.12993798242</v>
      </c>
      <c r="AK45" s="19">
        <f t="shared" si="35"/>
        <v>2.9067245377712756</v>
      </c>
      <c r="AL45" s="17">
        <f t="shared" si="36"/>
        <v>76203.416928460152</v>
      </c>
      <c r="AM45" s="19">
        <f t="shared" si="37"/>
        <v>11.035374936045224</v>
      </c>
    </row>
    <row r="46" spans="1:39">
      <c r="A46" s="13" t="s">
        <v>106</v>
      </c>
      <c r="B46" s="13" t="s">
        <v>103</v>
      </c>
      <c r="C46" s="13" t="s">
        <v>63</v>
      </c>
      <c r="D46" s="14">
        <v>18</v>
      </c>
      <c r="E46" s="14" t="s">
        <v>3</v>
      </c>
      <c r="F46" s="15">
        <v>9688.7569999999996</v>
      </c>
      <c r="G46" s="15">
        <v>3510.8929269245796</v>
      </c>
      <c r="H46" s="15" t="s">
        <v>3</v>
      </c>
      <c r="I46" s="15" t="s">
        <v>3</v>
      </c>
      <c r="J46" s="16">
        <v>6884.08</v>
      </c>
      <c r="K46" s="16">
        <v>1000.0000000000001</v>
      </c>
      <c r="L46" s="16">
        <v>488.66885169321608</v>
      </c>
      <c r="M46" s="17">
        <v>0</v>
      </c>
      <c r="N46" s="16">
        <v>1488.6688516932163</v>
      </c>
      <c r="O46" s="16">
        <v>5884.08</v>
      </c>
      <c r="P46" s="16">
        <f t="shared" si="28"/>
        <v>7372.7488516932162</v>
      </c>
      <c r="Q46" s="16">
        <v>16428.018934046544</v>
      </c>
      <c r="R46" s="16">
        <v>0</v>
      </c>
      <c r="S46" s="16">
        <f t="shared" si="29"/>
        <v>16428.018934046544</v>
      </c>
      <c r="T46" s="18">
        <v>0.75</v>
      </c>
      <c r="U46" s="19">
        <f t="shared" si="30"/>
        <v>2.9067245377712756</v>
      </c>
      <c r="V46" s="19">
        <f t="shared" si="31"/>
        <v>11.035374936045224</v>
      </c>
      <c r="W46" s="16">
        <v>0.1927784117120929</v>
      </c>
      <c r="X46" s="16">
        <v>1.0709911761782938E-2</v>
      </c>
      <c r="Y46" s="16">
        <v>0.52888718615482122</v>
      </c>
      <c r="AA46" s="13" t="s">
        <v>106</v>
      </c>
      <c r="AB46" s="15">
        <v>44.790343894522202</v>
      </c>
      <c r="AC46" s="19">
        <v>126.07847593679216</v>
      </c>
      <c r="AD46" s="19">
        <v>345.87916714749451</v>
      </c>
      <c r="AE46" s="19">
        <v>126.07847593679216</v>
      </c>
      <c r="AF46" s="19">
        <v>345.87916714749451</v>
      </c>
      <c r="AG46" s="19">
        <v>6225.8250086549015</v>
      </c>
      <c r="AH46" s="17">
        <f t="shared" si="32"/>
        <v>735816.61756166676</v>
      </c>
      <c r="AI46" s="17">
        <f t="shared" si="33"/>
        <v>253142.8788659322</v>
      </c>
      <c r="AJ46" s="17">
        <f t="shared" si="34"/>
        <v>482673.73869573453</v>
      </c>
      <c r="AK46" s="19">
        <f t="shared" si="35"/>
        <v>2.9067245377712756</v>
      </c>
      <c r="AL46" s="17">
        <f t="shared" si="36"/>
        <v>66677.989812402622</v>
      </c>
      <c r="AM46" s="19">
        <f t="shared" si="37"/>
        <v>11.035374936045224</v>
      </c>
    </row>
    <row r="47" spans="1:39">
      <c r="A47" s="13" t="s">
        <v>107</v>
      </c>
      <c r="B47" s="13" t="s">
        <v>103</v>
      </c>
      <c r="C47" s="13" t="s">
        <v>63</v>
      </c>
      <c r="D47" s="14">
        <v>18</v>
      </c>
      <c r="E47" s="14" t="s">
        <v>3</v>
      </c>
      <c r="F47" s="15">
        <v>20911.358</v>
      </c>
      <c r="G47" s="15">
        <v>6381</v>
      </c>
      <c r="H47" s="15" t="s">
        <v>3</v>
      </c>
      <c r="I47" s="15" t="s">
        <v>3</v>
      </c>
      <c r="J47" s="16">
        <v>13768.16</v>
      </c>
      <c r="K47" s="16">
        <v>2000.0000000000002</v>
      </c>
      <c r="L47" s="16">
        <v>1002.5549005299935</v>
      </c>
      <c r="M47" s="17">
        <v>0</v>
      </c>
      <c r="N47" s="16">
        <v>3002.5549005299936</v>
      </c>
      <c r="O47" s="16">
        <v>11768.16</v>
      </c>
      <c r="P47" s="16">
        <f t="shared" si="28"/>
        <v>14770.714900529994</v>
      </c>
      <c r="Q47" s="16">
        <v>33800.414453161706</v>
      </c>
      <c r="R47" s="16">
        <v>0</v>
      </c>
      <c r="S47" s="16">
        <f t="shared" si="29"/>
        <v>33800.414453161706</v>
      </c>
      <c r="T47" s="18">
        <v>0.75</v>
      </c>
      <c r="U47" s="19">
        <f t="shared" si="30"/>
        <v>2.9836158906440517</v>
      </c>
      <c r="V47" s="19">
        <f t="shared" si="31"/>
        <v>11.257217793818009</v>
      </c>
      <c r="W47" s="16">
        <v>0.18015116706105991</v>
      </c>
      <c r="X47" s="16">
        <v>1.0008398170058885E-2</v>
      </c>
      <c r="Y47" s="16">
        <v>0.58692788161642562</v>
      </c>
      <c r="AA47" s="13" t="s">
        <v>107</v>
      </c>
      <c r="AB47" s="15">
        <v>51.188964450882523</v>
      </c>
      <c r="AC47" s="19">
        <v>261.88104009764703</v>
      </c>
      <c r="AD47" s="19">
        <v>853.16007751052916</v>
      </c>
      <c r="AE47" s="19">
        <v>261.88104009764703</v>
      </c>
      <c r="AF47" s="19">
        <v>853.16007751052916</v>
      </c>
      <c r="AG47" s="19">
        <v>15356.881395189528</v>
      </c>
      <c r="AH47" s="17">
        <f t="shared" si="32"/>
        <v>1730208.2138679903</v>
      </c>
      <c r="AI47" s="17">
        <f t="shared" si="33"/>
        <v>579903.13675883482</v>
      </c>
      <c r="AJ47" s="17">
        <f t="shared" si="34"/>
        <v>1150305.0771091555</v>
      </c>
      <c r="AK47" s="19">
        <f t="shared" si="35"/>
        <v>2.9836158906440517</v>
      </c>
      <c r="AL47" s="17">
        <f t="shared" si="36"/>
        <v>153697.67606505295</v>
      </c>
      <c r="AM47" s="19">
        <f t="shared" si="37"/>
        <v>11.257217793818009</v>
      </c>
    </row>
    <row r="48" spans="1:39">
      <c r="A48" s="13" t="s">
        <v>108</v>
      </c>
      <c r="B48" s="13" t="s">
        <v>103</v>
      </c>
      <c r="C48" s="13" t="s">
        <v>63</v>
      </c>
      <c r="D48" s="14">
        <v>18</v>
      </c>
      <c r="E48" s="14" t="s">
        <v>3</v>
      </c>
      <c r="F48" s="15">
        <v>20911.358</v>
      </c>
      <c r="G48" s="15">
        <v>6381</v>
      </c>
      <c r="H48" s="15" t="s">
        <v>3</v>
      </c>
      <c r="I48" s="15" t="s">
        <v>3</v>
      </c>
      <c r="J48" s="16">
        <v>13768.16</v>
      </c>
      <c r="K48" s="16">
        <v>2000.0000000000002</v>
      </c>
      <c r="L48" s="16">
        <v>1002.5549005299936</v>
      </c>
      <c r="M48" s="17">
        <v>0</v>
      </c>
      <c r="N48" s="16">
        <v>3002.5549005299936</v>
      </c>
      <c r="O48" s="16">
        <v>11768.16</v>
      </c>
      <c r="P48" s="16">
        <f t="shared" si="28"/>
        <v>14770.714900529994</v>
      </c>
      <c r="Q48" s="16">
        <v>33800.414453161706</v>
      </c>
      <c r="R48" s="16">
        <v>0</v>
      </c>
      <c r="S48" s="16">
        <f t="shared" si="29"/>
        <v>33800.414453161706</v>
      </c>
      <c r="T48" s="18">
        <v>0.75</v>
      </c>
      <c r="U48" s="19">
        <f t="shared" si="30"/>
        <v>2.9836158906440513</v>
      </c>
      <c r="V48" s="19">
        <f t="shared" si="31"/>
        <v>11.257217793818009</v>
      </c>
      <c r="W48" s="16">
        <v>0.18015116706105991</v>
      </c>
      <c r="X48" s="16">
        <v>1.0008398170058885E-2</v>
      </c>
      <c r="Y48" s="16">
        <v>0.58692788161642562</v>
      </c>
      <c r="AA48" s="13" t="s">
        <v>108</v>
      </c>
      <c r="AB48" s="15">
        <v>44.790343894522202</v>
      </c>
      <c r="AC48" s="19">
        <v>229.1459100854411</v>
      </c>
      <c r="AD48" s="19">
        <v>746.51506782171293</v>
      </c>
      <c r="AE48" s="19">
        <v>229.1459100854411</v>
      </c>
      <c r="AF48" s="19">
        <v>746.51506782171293</v>
      </c>
      <c r="AG48" s="19">
        <v>13437.271220790835</v>
      </c>
      <c r="AH48" s="17">
        <f t="shared" si="32"/>
        <v>1513932.1871344915</v>
      </c>
      <c r="AI48" s="17">
        <f t="shared" si="33"/>
        <v>507415.2446639805</v>
      </c>
      <c r="AJ48" s="17">
        <f t="shared" si="34"/>
        <v>1006516.942470511</v>
      </c>
      <c r="AK48" s="19">
        <f t="shared" si="35"/>
        <v>2.9836158906440517</v>
      </c>
      <c r="AL48" s="17">
        <f t="shared" si="36"/>
        <v>134485.46655692131</v>
      </c>
      <c r="AM48" s="19">
        <f t="shared" si="37"/>
        <v>11.257217793818011</v>
      </c>
    </row>
    <row r="49" spans="1:39">
      <c r="A49" s="13" t="s">
        <v>109</v>
      </c>
      <c r="B49" s="13" t="s">
        <v>103</v>
      </c>
      <c r="C49" s="13" t="s">
        <v>63</v>
      </c>
      <c r="D49" s="14">
        <v>18</v>
      </c>
      <c r="E49" s="14" t="s">
        <v>3</v>
      </c>
      <c r="F49" s="15">
        <v>9688.7569999999996</v>
      </c>
      <c r="G49" s="15">
        <v>3323.2115516435088</v>
      </c>
      <c r="H49" s="15" t="s">
        <v>3</v>
      </c>
      <c r="I49" s="15" t="s">
        <v>3</v>
      </c>
      <c r="J49" s="16">
        <v>6884.08</v>
      </c>
      <c r="K49" s="16">
        <v>1000.0000000000001</v>
      </c>
      <c r="L49" s="16">
        <v>481.73170196979208</v>
      </c>
      <c r="M49" s="17">
        <v>0</v>
      </c>
      <c r="N49" s="16">
        <v>1481.7317019697921</v>
      </c>
      <c r="O49" s="16">
        <v>5884.08</v>
      </c>
      <c r="P49" s="16">
        <f t="shared" si="28"/>
        <v>7365.811701969792</v>
      </c>
      <c r="Q49" s="16">
        <v>16168.224725807599</v>
      </c>
      <c r="R49" s="16">
        <v>0</v>
      </c>
      <c r="S49" s="16">
        <f t="shared" si="29"/>
        <v>16168.224725807599</v>
      </c>
      <c r="T49" s="18">
        <v>0.75</v>
      </c>
      <c r="U49" s="19">
        <f t="shared" si="30"/>
        <v>2.8642730466326292</v>
      </c>
      <c r="V49" s="19">
        <f t="shared" si="31"/>
        <v>10.911708715089109</v>
      </c>
      <c r="W49" s="16">
        <v>0.19188007041612931</v>
      </c>
      <c r="X49" s="16">
        <v>1.0660003912007185E-2</v>
      </c>
      <c r="Y49" s="16">
        <v>0.55615277998465429</v>
      </c>
      <c r="AA49" s="13" t="s">
        <v>109</v>
      </c>
      <c r="AB49" s="15">
        <v>15.356689335264754</v>
      </c>
      <c r="AC49" s="19">
        <v>40.916130588101424</v>
      </c>
      <c r="AD49" s="19">
        <v>118.58714302199812</v>
      </c>
      <c r="AE49" s="19">
        <v>40.916130588101424</v>
      </c>
      <c r="AF49" s="19">
        <v>118.58714302199812</v>
      </c>
      <c r="AG49" s="19">
        <v>2134.5685743959662</v>
      </c>
      <c r="AH49" s="17">
        <f t="shared" si="32"/>
        <v>248290.40421697346</v>
      </c>
      <c r="AI49" s="17">
        <f t="shared" si="33"/>
        <v>86685.312529430477</v>
      </c>
      <c r="AJ49" s="17">
        <f t="shared" si="34"/>
        <v>161605.09168754297</v>
      </c>
      <c r="AK49" s="19">
        <f t="shared" si="35"/>
        <v>2.8642730466326292</v>
      </c>
      <c r="AL49" s="17">
        <f t="shared" si="36"/>
        <v>22754.493425363198</v>
      </c>
      <c r="AM49" s="19">
        <f t="shared" si="37"/>
        <v>10.911708715089111</v>
      </c>
    </row>
    <row r="50" spans="1:39">
      <c r="A50" s="13" t="s">
        <v>110</v>
      </c>
      <c r="B50" s="13" t="s">
        <v>103</v>
      </c>
      <c r="C50" s="13" t="s">
        <v>63</v>
      </c>
      <c r="D50" s="14">
        <v>18</v>
      </c>
      <c r="E50" s="14" t="s">
        <v>3</v>
      </c>
      <c r="F50" s="15">
        <v>9688.7569999999996</v>
      </c>
      <c r="G50" s="15">
        <v>3510.8929269245796</v>
      </c>
      <c r="H50" s="15" t="s">
        <v>3</v>
      </c>
      <c r="I50" s="15" t="s">
        <v>3</v>
      </c>
      <c r="J50" s="16">
        <v>6884.08</v>
      </c>
      <c r="K50" s="16">
        <v>1000.0000000000001</v>
      </c>
      <c r="L50" s="16">
        <v>488.66885169321614</v>
      </c>
      <c r="M50" s="17">
        <v>0</v>
      </c>
      <c r="N50" s="16">
        <v>1488.6688516932163</v>
      </c>
      <c r="O50" s="16">
        <v>5884.08</v>
      </c>
      <c r="P50" s="16">
        <f t="shared" si="28"/>
        <v>7372.7488516932162</v>
      </c>
      <c r="Q50" s="16">
        <v>16428.018934046544</v>
      </c>
      <c r="R50" s="16">
        <v>0</v>
      </c>
      <c r="S50" s="16">
        <f t="shared" si="29"/>
        <v>16428.018934046544</v>
      </c>
      <c r="T50" s="18">
        <v>0.75</v>
      </c>
      <c r="U50" s="19">
        <f t="shared" si="30"/>
        <v>2.9067245377712756</v>
      </c>
      <c r="V50" s="19">
        <f t="shared" si="31"/>
        <v>11.035374936045224</v>
      </c>
      <c r="W50" s="16">
        <v>0.1927784117120929</v>
      </c>
      <c r="X50" s="16">
        <v>1.0709911761782938E-2</v>
      </c>
      <c r="Y50" s="16">
        <v>0.52888718615482122</v>
      </c>
      <c r="AA50" s="13" t="s">
        <v>110</v>
      </c>
      <c r="AB50" s="15">
        <v>15.356689335264754</v>
      </c>
      <c r="AC50" s="19">
        <v>43.226906035471593</v>
      </c>
      <c r="AD50" s="19">
        <v>118.58714302199812</v>
      </c>
      <c r="AE50" s="19">
        <v>43.226906035471593</v>
      </c>
      <c r="AF50" s="19">
        <v>118.58714302199812</v>
      </c>
      <c r="AG50" s="19">
        <v>2134.5685743959662</v>
      </c>
      <c r="AH50" s="17">
        <f t="shared" si="32"/>
        <v>252279.983164</v>
      </c>
      <c r="AI50" s="17">
        <f t="shared" si="33"/>
        <v>86791.844182605317</v>
      </c>
      <c r="AJ50" s="17">
        <f t="shared" si="34"/>
        <v>165488.1389813947</v>
      </c>
      <c r="AK50" s="19">
        <f t="shared" si="35"/>
        <v>2.9067245377712756</v>
      </c>
      <c r="AL50" s="17">
        <f t="shared" si="36"/>
        <v>22861.025078538041</v>
      </c>
      <c r="AM50" s="19">
        <f t="shared" si="37"/>
        <v>11.035374936045224</v>
      </c>
    </row>
    <row r="51" spans="1:39">
      <c r="A51" s="13" t="s">
        <v>111</v>
      </c>
      <c r="B51" s="13" t="s">
        <v>103</v>
      </c>
      <c r="C51" s="13" t="s">
        <v>63</v>
      </c>
      <c r="D51" s="14">
        <v>18</v>
      </c>
      <c r="E51" s="14" t="s">
        <v>3</v>
      </c>
      <c r="F51" s="15">
        <v>20911.358</v>
      </c>
      <c r="G51" s="15">
        <v>6380.5661791555376</v>
      </c>
      <c r="H51" s="15" t="s">
        <v>3</v>
      </c>
      <c r="I51" s="15" t="s">
        <v>3</v>
      </c>
      <c r="J51" s="16">
        <v>13768.16</v>
      </c>
      <c r="K51" s="16">
        <v>2000.0000000000002</v>
      </c>
      <c r="L51" s="16">
        <v>1002.5388654804493</v>
      </c>
      <c r="M51" s="17">
        <v>0</v>
      </c>
      <c r="N51" s="16">
        <v>3002.5388654804497</v>
      </c>
      <c r="O51" s="16">
        <v>11768.16</v>
      </c>
      <c r="P51" s="16">
        <f t="shared" si="28"/>
        <v>14770.69886548045</v>
      </c>
      <c r="Q51" s="16">
        <v>33799.813945292262</v>
      </c>
      <c r="R51" s="16">
        <v>0</v>
      </c>
      <c r="S51" s="16">
        <f t="shared" si="29"/>
        <v>33799.813945292262</v>
      </c>
      <c r="T51" s="18">
        <v>0.75</v>
      </c>
      <c r="U51" s="19">
        <f t="shared" si="30"/>
        <v>2.9835671059249265</v>
      </c>
      <c r="V51" s="19">
        <f t="shared" si="31"/>
        <v>11.257077912922803</v>
      </c>
      <c r="W51" s="16">
        <v>0.18015020496944631</v>
      </c>
      <c r="X51" s="16">
        <v>1.0008344720524795E-2</v>
      </c>
      <c r="Y51" s="16">
        <v>0.58696465272589393</v>
      </c>
      <c r="AA51" s="13" t="s">
        <v>111</v>
      </c>
      <c r="AB51" s="15">
        <v>15.356689335264754</v>
      </c>
      <c r="AC51" s="19">
        <v>78.558970729154737</v>
      </c>
      <c r="AD51" s="19">
        <v>255.94802325315874</v>
      </c>
      <c r="AE51" s="19">
        <v>78.558970729154737</v>
      </c>
      <c r="AF51" s="19">
        <v>255.94802325315874</v>
      </c>
      <c r="AG51" s="19">
        <v>4607.0644185568581</v>
      </c>
      <c r="AH51" s="17">
        <f t="shared" si="32"/>
        <v>519053.24234760262</v>
      </c>
      <c r="AI51" s="17">
        <f t="shared" si="33"/>
        <v>173970.69478237611</v>
      </c>
      <c r="AJ51" s="17">
        <f t="shared" si="34"/>
        <v>345082.5475652265</v>
      </c>
      <c r="AK51" s="19">
        <f t="shared" si="35"/>
        <v>2.9835671059249265</v>
      </c>
      <c r="AL51" s="17">
        <f t="shared" si="36"/>
        <v>46109.056574241557</v>
      </c>
      <c r="AM51" s="19">
        <f t="shared" si="37"/>
        <v>11.257077912922803</v>
      </c>
    </row>
    <row r="52" spans="1:39">
      <c r="A52" s="13" t="s">
        <v>112</v>
      </c>
      <c r="B52" s="13" t="s">
        <v>103</v>
      </c>
      <c r="C52" s="13" t="s">
        <v>63</v>
      </c>
      <c r="D52" s="14">
        <v>18</v>
      </c>
      <c r="E52" s="14" t="s">
        <v>3</v>
      </c>
      <c r="F52" s="15">
        <v>20911.358</v>
      </c>
      <c r="G52" s="15">
        <v>6381</v>
      </c>
      <c r="H52" s="15" t="s">
        <v>3</v>
      </c>
      <c r="I52" s="15" t="s">
        <v>3</v>
      </c>
      <c r="J52" s="16">
        <v>13768.16</v>
      </c>
      <c r="K52" s="16">
        <v>2000.0000000000002</v>
      </c>
      <c r="L52" s="16">
        <v>1002.5549005299937</v>
      </c>
      <c r="M52" s="17">
        <v>0</v>
      </c>
      <c r="N52" s="16">
        <v>3002.554900529994</v>
      </c>
      <c r="O52" s="16">
        <v>11768.16</v>
      </c>
      <c r="P52" s="16">
        <f t="shared" si="28"/>
        <v>14770.714900529994</v>
      </c>
      <c r="Q52" s="16">
        <v>33800.414453161706</v>
      </c>
      <c r="R52" s="16">
        <v>0</v>
      </c>
      <c r="S52" s="16">
        <f t="shared" si="29"/>
        <v>33800.414453161706</v>
      </c>
      <c r="T52" s="18">
        <v>0.75</v>
      </c>
      <c r="U52" s="19">
        <f t="shared" si="30"/>
        <v>2.9836158906440513</v>
      </c>
      <c r="V52" s="19">
        <f t="shared" si="31"/>
        <v>11.257217793818008</v>
      </c>
      <c r="W52" s="16">
        <v>0.18015116706105994</v>
      </c>
      <c r="X52" s="16">
        <v>1.0008398170058885E-2</v>
      </c>
      <c r="Y52" s="16">
        <v>0.58692788161642573</v>
      </c>
      <c r="AA52" s="13" t="s">
        <v>112</v>
      </c>
      <c r="AB52" s="15">
        <v>15.356689335264754</v>
      </c>
      <c r="AC52" s="19">
        <v>78.564312029294086</v>
      </c>
      <c r="AD52" s="19">
        <v>255.94802325315874</v>
      </c>
      <c r="AE52" s="19">
        <v>78.564312029294086</v>
      </c>
      <c r="AF52" s="19">
        <v>255.94802325315874</v>
      </c>
      <c r="AG52" s="19">
        <v>4607.0644185568581</v>
      </c>
      <c r="AH52" s="17">
        <f t="shared" si="32"/>
        <v>519062.46416039701</v>
      </c>
      <c r="AI52" s="17">
        <f t="shared" si="33"/>
        <v>173970.94102765043</v>
      </c>
      <c r="AJ52" s="17">
        <f t="shared" si="34"/>
        <v>345091.52313274657</v>
      </c>
      <c r="AK52" s="19">
        <f t="shared" si="35"/>
        <v>2.9836158906440513</v>
      </c>
      <c r="AL52" s="17">
        <f t="shared" si="36"/>
        <v>46109.302819515884</v>
      </c>
      <c r="AM52" s="19">
        <f t="shared" si="37"/>
        <v>11.257217793818008</v>
      </c>
    </row>
    <row r="53" spans="1:39">
      <c r="A53" s="13" t="s">
        <v>113</v>
      </c>
      <c r="B53" s="13" t="s">
        <v>103</v>
      </c>
      <c r="C53" s="13" t="s">
        <v>63</v>
      </c>
      <c r="D53" s="14">
        <v>18</v>
      </c>
      <c r="E53" s="14" t="s">
        <v>3</v>
      </c>
      <c r="F53" s="15">
        <v>7569.622640600378</v>
      </c>
      <c r="G53" s="15">
        <v>3089.5857756936302</v>
      </c>
      <c r="H53" s="15" t="s">
        <v>3</v>
      </c>
      <c r="I53" s="15" t="s">
        <v>3</v>
      </c>
      <c r="J53" s="16">
        <v>6884.08</v>
      </c>
      <c r="K53" s="16">
        <v>1000</v>
      </c>
      <c r="L53" s="16">
        <v>405.53388779148116</v>
      </c>
      <c r="M53" s="17">
        <v>0</v>
      </c>
      <c r="N53" s="16">
        <v>1405.5338877914812</v>
      </c>
      <c r="O53" s="16">
        <v>5884.08</v>
      </c>
      <c r="P53" s="16">
        <f t="shared" si="28"/>
        <v>7289.6138877914809</v>
      </c>
      <c r="Q53" s="16">
        <v>13314.639090031287</v>
      </c>
      <c r="R53" s="16">
        <v>0</v>
      </c>
      <c r="S53" s="16">
        <f t="shared" si="29"/>
        <v>13314.639090031287</v>
      </c>
      <c r="T53" s="18">
        <v>0.75</v>
      </c>
      <c r="U53" s="19">
        <f t="shared" si="30"/>
        <v>2.3910235435236435</v>
      </c>
      <c r="V53" s="19">
        <f t="shared" si="31"/>
        <v>9.4730117898136292</v>
      </c>
      <c r="W53" s="16">
        <v>0.23296756015601194</v>
      </c>
      <c r="X53" s="16">
        <v>1.2942642230889558E-2</v>
      </c>
      <c r="Y53" s="16">
        <v>0.56744476336097538</v>
      </c>
      <c r="AA53" s="13" t="s">
        <v>113</v>
      </c>
      <c r="AB53" s="15">
        <v>12.797241112720631</v>
      </c>
      <c r="AC53" s="19">
        <v>31.69973109267918</v>
      </c>
      <c r="AD53" s="19">
        <v>77.20803975021704</v>
      </c>
      <c r="AE53" s="19">
        <v>31.69973109267918</v>
      </c>
      <c r="AF53" s="19">
        <v>77.20803975021704</v>
      </c>
      <c r="AG53" s="19">
        <v>1389.744715503906</v>
      </c>
      <c r="AH53" s="17">
        <f t="shared" si="32"/>
        <v>170390.6467639856</v>
      </c>
      <c r="AI53" s="17">
        <f t="shared" si="33"/>
        <v>71262.638640889942</v>
      </c>
      <c r="AJ53" s="17">
        <f t="shared" si="34"/>
        <v>99128.008123095657</v>
      </c>
      <c r="AK53" s="19">
        <f t="shared" si="35"/>
        <v>2.3910235435236435</v>
      </c>
      <c r="AL53" s="17">
        <f t="shared" si="36"/>
        <v>17986.956054167211</v>
      </c>
      <c r="AM53" s="19">
        <f t="shared" si="37"/>
        <v>9.4730117898136275</v>
      </c>
    </row>
    <row r="54" spans="1:39">
      <c r="A54" s="13" t="s">
        <v>114</v>
      </c>
      <c r="B54" s="13" t="s">
        <v>103</v>
      </c>
      <c r="C54" s="13" t="s">
        <v>63</v>
      </c>
      <c r="D54" s="14">
        <v>18</v>
      </c>
      <c r="E54" s="14" t="s">
        <v>3</v>
      </c>
      <c r="F54" s="15">
        <v>15139.245281200756</v>
      </c>
      <c r="G54" s="15">
        <v>6179.1715513872605</v>
      </c>
      <c r="H54" s="15" t="s">
        <v>3</v>
      </c>
      <c r="I54" s="15" t="s">
        <v>3</v>
      </c>
      <c r="J54" s="16">
        <v>13768.16</v>
      </c>
      <c r="K54" s="16">
        <v>2000</v>
      </c>
      <c r="L54" s="16">
        <v>811.06777558296233</v>
      </c>
      <c r="M54" s="17">
        <v>0</v>
      </c>
      <c r="N54" s="16">
        <v>2811.0677755829624</v>
      </c>
      <c r="O54" s="16">
        <v>11768.16</v>
      </c>
      <c r="P54" s="16">
        <f t="shared" si="28"/>
        <v>14579.227775582962</v>
      </c>
      <c r="Q54" s="16">
        <v>26629.278180062574</v>
      </c>
      <c r="R54" s="16">
        <v>0</v>
      </c>
      <c r="S54" s="16">
        <f t="shared" si="29"/>
        <v>26629.278180062574</v>
      </c>
      <c r="T54" s="18">
        <v>0.75</v>
      </c>
      <c r="U54" s="19">
        <f t="shared" si="30"/>
        <v>2.3910235435236435</v>
      </c>
      <c r="V54" s="19">
        <f t="shared" si="31"/>
        <v>9.4730117898136292</v>
      </c>
      <c r="W54" s="16">
        <v>0.23296756015601194</v>
      </c>
      <c r="X54" s="16">
        <v>1.2942642230889558E-2</v>
      </c>
      <c r="Y54" s="16">
        <v>0.56744476336097538</v>
      </c>
      <c r="AA54" s="13" t="s">
        <v>114</v>
      </c>
      <c r="AB54" s="15">
        <v>12.797241112720631</v>
      </c>
      <c r="AC54" s="19">
        <v>63.39946218535836</v>
      </c>
      <c r="AD54" s="19">
        <v>154.41607950043408</v>
      </c>
      <c r="AE54" s="19">
        <v>63.39946218535836</v>
      </c>
      <c r="AF54" s="19">
        <v>154.41607950043408</v>
      </c>
      <c r="AG54" s="19">
        <v>2779.4894310078121</v>
      </c>
      <c r="AH54" s="17">
        <f t="shared" si="32"/>
        <v>340781.2935279712</v>
      </c>
      <c r="AI54" s="17">
        <f t="shared" si="33"/>
        <v>142525.27728177988</v>
      </c>
      <c r="AJ54" s="17">
        <f t="shared" si="34"/>
        <v>198256.01624619131</v>
      </c>
      <c r="AK54" s="19">
        <f t="shared" si="35"/>
        <v>2.3910235435236435</v>
      </c>
      <c r="AL54" s="17">
        <f t="shared" si="36"/>
        <v>35973.912108334422</v>
      </c>
      <c r="AM54" s="19">
        <f t="shared" si="37"/>
        <v>9.4730117898136275</v>
      </c>
    </row>
    <row r="55" spans="1:39">
      <c r="A55" s="13" t="s">
        <v>115</v>
      </c>
      <c r="B55" s="13" t="s">
        <v>98</v>
      </c>
      <c r="C55" s="13" t="s">
        <v>63</v>
      </c>
      <c r="D55" s="14">
        <v>10</v>
      </c>
      <c r="E55" s="14" t="s">
        <v>3</v>
      </c>
      <c r="F55" s="15">
        <v>585.86</v>
      </c>
      <c r="G55" s="15">
        <v>110</v>
      </c>
      <c r="H55" s="15" t="s">
        <v>3</v>
      </c>
      <c r="I55" s="15" t="s">
        <v>3</v>
      </c>
      <c r="J55" s="16">
        <v>693</v>
      </c>
      <c r="K55" s="16">
        <v>62.5</v>
      </c>
      <c r="L55" s="16">
        <v>16.838021048560059</v>
      </c>
      <c r="M55" s="17">
        <v>0</v>
      </c>
      <c r="N55" s="16">
        <v>79.338021048560051</v>
      </c>
      <c r="O55" s="16">
        <v>630.5</v>
      </c>
      <c r="P55" s="16">
        <f t="shared" si="28"/>
        <v>709.83802104855999</v>
      </c>
      <c r="Q55" s="16">
        <v>513.54858809595146</v>
      </c>
      <c r="R55" s="16">
        <v>0</v>
      </c>
      <c r="S55" s="16">
        <f t="shared" si="29"/>
        <v>513.54858809595146</v>
      </c>
      <c r="T55" s="18">
        <v>0.71</v>
      </c>
      <c r="U55" s="19">
        <f t="shared" si="30"/>
        <v>1.0091979980147834</v>
      </c>
      <c r="V55" s="19">
        <f t="shared" si="31"/>
        <v>6.4729190532950929</v>
      </c>
      <c r="W55" s="16">
        <v>0.17948112827680077</v>
      </c>
      <c r="X55" s="16">
        <v>1.7948112827680079E-2</v>
      </c>
      <c r="Y55" s="16">
        <v>0.95032930462135634</v>
      </c>
      <c r="AA55" s="13" t="s">
        <v>115</v>
      </c>
      <c r="AB55" s="15">
        <v>2.6269984663251176</v>
      </c>
      <c r="AC55" s="19">
        <v>0.2193252122551711</v>
      </c>
      <c r="AD55" s="19">
        <v>1.1612418949640557</v>
      </c>
      <c r="AE55" s="19">
        <v>0.2193252122551711</v>
      </c>
      <c r="AF55" s="19">
        <v>1.1612418949640557</v>
      </c>
      <c r="AG55" s="19">
        <v>11.612418949640556</v>
      </c>
      <c r="AH55" s="17">
        <f t="shared" si="32"/>
        <v>1349.091353311494</v>
      </c>
      <c r="AI55" s="17">
        <f t="shared" si="33"/>
        <v>1336.7955108564649</v>
      </c>
      <c r="AJ55" s="17">
        <f t="shared" si="34"/>
        <v>12.29584245502906</v>
      </c>
      <c r="AK55" s="19">
        <f t="shared" si="35"/>
        <v>1.0091979980147834</v>
      </c>
      <c r="AL55" s="17">
        <f t="shared" si="36"/>
        <v>208.42085961583714</v>
      </c>
      <c r="AM55" s="19">
        <f t="shared" si="37"/>
        <v>6.4729190532950929</v>
      </c>
    </row>
    <row r="56" spans="1:39">
      <c r="A56" s="13" t="s">
        <v>116</v>
      </c>
      <c r="B56" s="13" t="s">
        <v>98</v>
      </c>
      <c r="C56" s="13" t="s">
        <v>63</v>
      </c>
      <c r="D56" s="14">
        <v>15</v>
      </c>
      <c r="E56" s="14" t="s">
        <v>3</v>
      </c>
      <c r="F56" s="15">
        <v>23623.922999999999</v>
      </c>
      <c r="G56" s="15">
        <v>6796</v>
      </c>
      <c r="H56" s="15" t="s">
        <v>3</v>
      </c>
      <c r="I56" s="15" t="s">
        <v>3</v>
      </c>
      <c r="J56" s="16">
        <v>1025.2305000000003</v>
      </c>
      <c r="K56" s="16">
        <v>937.5</v>
      </c>
      <c r="L56" s="16">
        <v>886.11361093375922</v>
      </c>
      <c r="M56" s="17">
        <v>0</v>
      </c>
      <c r="N56" s="16">
        <v>1823.6136109337592</v>
      </c>
      <c r="O56" s="16">
        <v>87.730500000000347</v>
      </c>
      <c r="P56" s="16">
        <f t="shared" si="28"/>
        <v>1911.3441109337596</v>
      </c>
      <c r="Q56" s="16">
        <v>31429.238108395952</v>
      </c>
      <c r="R56" s="16">
        <v>0</v>
      </c>
      <c r="S56" s="16">
        <f t="shared" si="29"/>
        <v>31429.238108395952</v>
      </c>
      <c r="T56" s="18">
        <v>0.71</v>
      </c>
      <c r="U56" s="19">
        <f t="shared" si="30"/>
        <v>19.472557107152259</v>
      </c>
      <c r="V56" s="19">
        <f t="shared" si="31"/>
        <v>17.234592854515377</v>
      </c>
      <c r="W56" s="16">
        <v>0.10230858574826331</v>
      </c>
      <c r="X56" s="16">
        <v>6.8205723832175545E-3</v>
      </c>
      <c r="Y56" s="16">
        <v>0.3535614431497674</v>
      </c>
      <c r="AA56" s="13" t="s">
        <v>116</v>
      </c>
      <c r="AB56" s="15">
        <v>6.3986205563603153</v>
      </c>
      <c r="AC56" s="19">
        <v>33.004699353224737</v>
      </c>
      <c r="AD56" s="19">
        <v>114.05318156306706</v>
      </c>
      <c r="AE56" s="19">
        <v>33.004699353224737</v>
      </c>
      <c r="AF56" s="19">
        <v>114.05318156306706</v>
      </c>
      <c r="AG56" s="19">
        <v>1710.7977234460056</v>
      </c>
      <c r="AH56" s="17">
        <f t="shared" si="32"/>
        <v>201103.76903112532</v>
      </c>
      <c r="AI56" s="17">
        <f t="shared" si="33"/>
        <v>10327.548042329789</v>
      </c>
      <c r="AJ56" s="17">
        <f t="shared" si="34"/>
        <v>190776.22098879554</v>
      </c>
      <c r="AK56" s="19">
        <f t="shared" si="35"/>
        <v>19.472557107152259</v>
      </c>
      <c r="AL56" s="17">
        <f t="shared" si="36"/>
        <v>11668.611537779214</v>
      </c>
      <c r="AM56" s="19">
        <f t="shared" si="37"/>
        <v>17.234592854515377</v>
      </c>
    </row>
    <row r="57" spans="1:39">
      <c r="A57" s="13" t="s">
        <v>117</v>
      </c>
      <c r="B57" s="13" t="s">
        <v>100</v>
      </c>
      <c r="C57" s="13" t="s">
        <v>63</v>
      </c>
      <c r="D57" s="14">
        <v>10</v>
      </c>
      <c r="E57" s="14" t="s">
        <v>3</v>
      </c>
      <c r="F57" s="15">
        <v>436.14899999999994</v>
      </c>
      <c r="G57" s="15">
        <v>95.97</v>
      </c>
      <c r="H57" s="15" t="s">
        <v>3</v>
      </c>
      <c r="I57" s="15" t="s">
        <v>3</v>
      </c>
      <c r="J57" s="16">
        <v>148.72059999999999</v>
      </c>
      <c r="K57" s="16">
        <v>37.5</v>
      </c>
      <c r="L57" s="16">
        <v>14.42727810454732</v>
      </c>
      <c r="M57" s="17">
        <v>0</v>
      </c>
      <c r="N57" s="16">
        <v>51.92727810454732</v>
      </c>
      <c r="O57" s="16">
        <v>111.22059999999999</v>
      </c>
      <c r="P57" s="16">
        <f t="shared" si="28"/>
        <v>163.14787810454732</v>
      </c>
      <c r="Q57" s="16">
        <v>470.07910767079932</v>
      </c>
      <c r="R57" s="16">
        <v>0</v>
      </c>
      <c r="S57" s="16">
        <f t="shared" si="29"/>
        <v>470.07910767079932</v>
      </c>
      <c r="T57" s="18">
        <v>0.85</v>
      </c>
      <c r="U57" s="19">
        <f t="shared" si="30"/>
        <v>3.3376868425977264</v>
      </c>
      <c r="V57" s="19">
        <f t="shared" si="31"/>
        <v>9.05264294277797</v>
      </c>
      <c r="W57" s="16">
        <v>0.13180484515040675</v>
      </c>
      <c r="X57" s="16">
        <v>1.3180484515040673E-2</v>
      </c>
      <c r="Y57" s="16">
        <v>0.59550433857153906</v>
      </c>
      <c r="AA57" s="13" t="s">
        <v>117</v>
      </c>
      <c r="AB57" s="15">
        <v>25.594482225441261</v>
      </c>
      <c r="AC57" s="19">
        <v>2.2319192295299066</v>
      </c>
      <c r="AD57" s="19">
        <v>10.083489156123314</v>
      </c>
      <c r="AE57" s="19">
        <v>2.2319192295299066</v>
      </c>
      <c r="AF57" s="19">
        <v>10.083489156123314</v>
      </c>
      <c r="AG57" s="19">
        <v>100.83489156123318</v>
      </c>
      <c r="AH57" s="17">
        <f t="shared" si="32"/>
        <v>12031.431365831562</v>
      </c>
      <c r="AI57" s="17">
        <f t="shared" si="33"/>
        <v>3604.7214532767493</v>
      </c>
      <c r="AJ57" s="17">
        <f t="shared" si="34"/>
        <v>8426.709912554812</v>
      </c>
      <c r="AK57" s="19">
        <f t="shared" si="35"/>
        <v>3.3376868425977269</v>
      </c>
      <c r="AL57" s="17">
        <f t="shared" si="36"/>
        <v>1329.0517964623816</v>
      </c>
      <c r="AM57" s="19">
        <f t="shared" si="37"/>
        <v>9.05264294277797</v>
      </c>
    </row>
    <row r="58" spans="1:39">
      <c r="A58" s="13" t="s">
        <v>118</v>
      </c>
      <c r="B58" s="13" t="s">
        <v>100</v>
      </c>
      <c r="C58" s="13" t="s">
        <v>63</v>
      </c>
      <c r="D58" s="14">
        <v>10</v>
      </c>
      <c r="E58" s="14" t="s">
        <v>3</v>
      </c>
      <c r="F58" s="15">
        <v>90.968219999999988</v>
      </c>
      <c r="G58" s="15">
        <v>20.0166</v>
      </c>
      <c r="H58" s="15" t="s">
        <v>3</v>
      </c>
      <c r="I58" s="15" t="s">
        <v>3</v>
      </c>
      <c r="J58" s="16">
        <v>148.72059999999999</v>
      </c>
      <c r="K58" s="16">
        <v>12.5</v>
      </c>
      <c r="L58" s="16">
        <v>0.625</v>
      </c>
      <c r="M58" s="17">
        <v>0</v>
      </c>
      <c r="N58" s="16">
        <v>13.125</v>
      </c>
      <c r="O58" s="16">
        <v>136.22059999999999</v>
      </c>
      <c r="P58" s="16">
        <f t="shared" si="28"/>
        <v>149.34559999999999</v>
      </c>
      <c r="Q58" s="16">
        <v>98.04507102848099</v>
      </c>
      <c r="R58" s="16">
        <v>0</v>
      </c>
      <c r="S58" s="16">
        <f t="shared" si="29"/>
        <v>98.04507102848099</v>
      </c>
      <c r="T58" s="18">
        <v>0.85</v>
      </c>
      <c r="U58" s="19">
        <f t="shared" si="30"/>
        <v>0.77178048458664694</v>
      </c>
      <c r="V58" s="19">
        <f t="shared" si="31"/>
        <v>7.4701006497890274</v>
      </c>
      <c r="W58" s="16">
        <v>0.15972772753851328</v>
      </c>
      <c r="X58" s="16">
        <v>1.5972772753851325E-2</v>
      </c>
      <c r="Y58" s="16">
        <v>0.72166204991033911</v>
      </c>
      <c r="AA58" s="13" t="s">
        <v>118</v>
      </c>
      <c r="AB58" s="15">
        <v>2.6269984663251176</v>
      </c>
      <c r="AC58" s="19">
        <v>4.7780067696323036E-2</v>
      </c>
      <c r="AD58" s="19">
        <v>0.21586345425062139</v>
      </c>
      <c r="AE58" s="19">
        <v>4.7780067696323036E-2</v>
      </c>
      <c r="AF58" s="19">
        <v>0.21586345425062139</v>
      </c>
      <c r="AG58" s="19">
        <v>2.1586345425062143</v>
      </c>
      <c r="AH58" s="17">
        <f t="shared" si="32"/>
        <v>257.56425122255678</v>
      </c>
      <c r="AI58" s="17">
        <f t="shared" si="33"/>
        <v>333.72734393576172</v>
      </c>
      <c r="AJ58" s="17">
        <f t="shared" si="34"/>
        <v>-76.163092713204946</v>
      </c>
      <c r="AK58" s="19">
        <f t="shared" si="35"/>
        <v>0.77178048458664694</v>
      </c>
      <c r="AL58" s="17">
        <f t="shared" si="36"/>
        <v>34.47935487051717</v>
      </c>
      <c r="AM58" s="19">
        <f t="shared" si="37"/>
        <v>7.4701006497890274</v>
      </c>
    </row>
    <row r="59" spans="1:39">
      <c r="A59" s="13" t="s">
        <v>119</v>
      </c>
      <c r="B59" s="13" t="s">
        <v>120</v>
      </c>
      <c r="C59" s="13" t="s">
        <v>63</v>
      </c>
      <c r="D59" s="14">
        <v>12</v>
      </c>
      <c r="E59" s="14" t="s">
        <v>3</v>
      </c>
      <c r="F59" s="15">
        <v>5170.5024000000003</v>
      </c>
      <c r="G59" s="15">
        <v>590.24</v>
      </c>
      <c r="H59" s="15" t="s">
        <v>3</v>
      </c>
      <c r="I59" s="15" t="s">
        <v>3</v>
      </c>
      <c r="J59" s="16">
        <v>1683.9262999999999</v>
      </c>
      <c r="K59" s="16">
        <v>100</v>
      </c>
      <c r="L59" s="16">
        <v>137.67766872304347</v>
      </c>
      <c r="M59" s="17">
        <v>0</v>
      </c>
      <c r="N59" s="16">
        <v>237.67766872304347</v>
      </c>
      <c r="O59" s="16">
        <v>1583.9262999999999</v>
      </c>
      <c r="P59" s="16">
        <f t="shared" si="28"/>
        <v>1821.6039687230434</v>
      </c>
      <c r="Q59" s="16">
        <v>4968.7395070203029</v>
      </c>
      <c r="R59" s="16">
        <v>0</v>
      </c>
      <c r="S59" s="16">
        <f t="shared" si="29"/>
        <v>4968.7395070203029</v>
      </c>
      <c r="T59" s="18">
        <v>0.71</v>
      </c>
      <c r="U59" s="19">
        <f t="shared" si="30"/>
        <v>3.7267446707937073</v>
      </c>
      <c r="V59" s="19">
        <f t="shared" si="31"/>
        <v>20.905369586110261</v>
      </c>
      <c r="W59" s="16">
        <v>6.0923789606597133E-2</v>
      </c>
      <c r="X59" s="16">
        <v>5.076982467216426E-3</v>
      </c>
      <c r="Y59" s="16">
        <v>0.5305730471310004</v>
      </c>
      <c r="AA59" s="13" t="s">
        <v>119</v>
      </c>
      <c r="AB59" s="15">
        <v>83.182067232684091</v>
      </c>
      <c r="AC59" s="19">
        <v>37.264422999001731</v>
      </c>
      <c r="AD59" s="19">
        <v>324.51253913218233</v>
      </c>
      <c r="AE59" s="19">
        <v>37.264422999001731</v>
      </c>
      <c r="AF59" s="19">
        <v>324.51253913218233</v>
      </c>
      <c r="AG59" s="19">
        <v>3894.1504695861886</v>
      </c>
      <c r="AH59" s="17">
        <f t="shared" si="32"/>
        <v>413310.02373465645</v>
      </c>
      <c r="AI59" s="17">
        <f t="shared" si="33"/>
        <v>110903.76729421371</v>
      </c>
      <c r="AJ59" s="17">
        <f t="shared" si="34"/>
        <v>302406.25644044275</v>
      </c>
      <c r="AK59" s="19">
        <f t="shared" si="35"/>
        <v>3.7267446707937077</v>
      </c>
      <c r="AL59" s="17">
        <f t="shared" si="36"/>
        <v>19770.51981942782</v>
      </c>
      <c r="AM59" s="19">
        <f t="shared" si="37"/>
        <v>20.905369586110261</v>
      </c>
    </row>
    <row r="60" spans="1:39">
      <c r="A60" s="13" t="s">
        <v>121</v>
      </c>
      <c r="B60" s="13" t="s">
        <v>98</v>
      </c>
      <c r="C60" s="13" t="s">
        <v>63</v>
      </c>
      <c r="D60" s="14">
        <v>10</v>
      </c>
      <c r="E60" s="14" t="s">
        <v>3</v>
      </c>
      <c r="F60" s="15">
        <v>1311</v>
      </c>
      <c r="G60" s="15">
        <v>190</v>
      </c>
      <c r="H60" s="15" t="s">
        <v>3</v>
      </c>
      <c r="I60" s="15" t="s">
        <v>3</v>
      </c>
      <c r="J60" s="16">
        <v>315</v>
      </c>
      <c r="K60" s="16">
        <v>150</v>
      </c>
      <c r="L60" s="16">
        <v>37.085167791620307</v>
      </c>
      <c r="M60" s="17">
        <v>0</v>
      </c>
      <c r="N60" s="16">
        <v>187.08516779162031</v>
      </c>
      <c r="O60" s="16">
        <v>165</v>
      </c>
      <c r="P60" s="16">
        <f t="shared" si="28"/>
        <v>352.08516779162028</v>
      </c>
      <c r="Q60" s="16">
        <v>1107.9557957481454</v>
      </c>
      <c r="R60" s="16">
        <v>0</v>
      </c>
      <c r="S60" s="16">
        <f t="shared" si="29"/>
        <v>1107.9557957481454</v>
      </c>
      <c r="T60" s="18">
        <v>0.71</v>
      </c>
      <c r="U60" s="19">
        <f t="shared" si="30"/>
        <v>4.249353108490622</v>
      </c>
      <c r="V60" s="19">
        <f t="shared" si="31"/>
        <v>5.9222000804586052</v>
      </c>
      <c r="W60" s="16">
        <v>0.18913327412889283</v>
      </c>
      <c r="X60" s="16">
        <v>1.8913327412889289E-2</v>
      </c>
      <c r="Y60" s="16">
        <v>1.2973919530693907</v>
      </c>
      <c r="AA60" s="13" t="s">
        <v>121</v>
      </c>
      <c r="AB60" s="15">
        <v>2.6269984663251176</v>
      </c>
      <c r="AC60" s="19">
        <v>0.37883445753165917</v>
      </c>
      <c r="AD60" s="19">
        <v>2.5985527673810758</v>
      </c>
      <c r="AE60" s="19">
        <v>0.37883445753165917</v>
      </c>
      <c r="AF60" s="19">
        <v>2.5985527673810758</v>
      </c>
      <c r="AG60" s="19">
        <v>25.985527673810747</v>
      </c>
      <c r="AH60" s="17">
        <f t="shared" si="32"/>
        <v>2910.5981761864032</v>
      </c>
      <c r="AI60" s="17">
        <f t="shared" si="33"/>
        <v>684.95088590560863</v>
      </c>
      <c r="AJ60" s="17">
        <f t="shared" si="34"/>
        <v>2225.6472902807946</v>
      </c>
      <c r="AK60" s="19">
        <f t="shared" si="35"/>
        <v>4.249353108490622</v>
      </c>
      <c r="AL60" s="17">
        <f t="shared" si="36"/>
        <v>491.47244886076385</v>
      </c>
      <c r="AM60" s="19">
        <f t="shared" si="37"/>
        <v>5.9222000804586044</v>
      </c>
    </row>
    <row r="61" spans="1:39">
      <c r="A61" s="13" t="s">
        <v>122</v>
      </c>
      <c r="B61" s="13" t="s">
        <v>103</v>
      </c>
      <c r="C61" s="13" t="s">
        <v>68</v>
      </c>
      <c r="D61" s="14">
        <v>10</v>
      </c>
      <c r="E61" s="14">
        <v>3.3332999999999999</v>
      </c>
      <c r="F61" s="15">
        <v>3221.3589999999999</v>
      </c>
      <c r="G61" s="15">
        <v>726</v>
      </c>
      <c r="H61" s="15">
        <v>2577</v>
      </c>
      <c r="I61" s="15">
        <v>580</v>
      </c>
      <c r="J61" s="16">
        <v>1264.8300000000002</v>
      </c>
      <c r="K61" s="16">
        <v>312.5</v>
      </c>
      <c r="L61" s="16">
        <v>87.825715301866722</v>
      </c>
      <c r="M61" s="17">
        <v>0</v>
      </c>
      <c r="N61" s="16">
        <v>400.32571530186669</v>
      </c>
      <c r="O61" s="16">
        <v>952.33000000000015</v>
      </c>
      <c r="P61" s="16">
        <f t="shared" si="28"/>
        <v>1352.6557153018668</v>
      </c>
      <c r="Q61" s="16">
        <v>2703.8954634059182</v>
      </c>
      <c r="R61" s="16">
        <v>0</v>
      </c>
      <c r="S61" s="16">
        <f t="shared" si="29"/>
        <v>2703.8954634059182</v>
      </c>
      <c r="T61" s="18">
        <v>0.75</v>
      </c>
      <c r="U61" s="19">
        <f t="shared" si="30"/>
        <v>2.6088090301920248</v>
      </c>
      <c r="V61" s="19">
        <f t="shared" si="31"/>
        <v>6.7542387612223171</v>
      </c>
      <c r="W61" s="16">
        <v>0.15592032145400192</v>
      </c>
      <c r="X61" s="16">
        <v>1.7991194785501784E-2</v>
      </c>
      <c r="Y61" s="16">
        <v>0.68779560452689859</v>
      </c>
      <c r="AA61" s="13" t="s">
        <v>122</v>
      </c>
      <c r="AB61" s="15">
        <v>2.6269984663251176</v>
      </c>
      <c r="AC61" s="19">
        <v>1.5290983107930942</v>
      </c>
      <c r="AD61" s="19">
        <v>6.7448281691574552</v>
      </c>
      <c r="AE61" s="19">
        <v>1.5290983107930942</v>
      </c>
      <c r="AF61" s="19">
        <v>6.7448281691574552</v>
      </c>
      <c r="AG61" s="19">
        <v>58.453915308310435</v>
      </c>
      <c r="AH61" s="17">
        <f t="shared" si="32"/>
        <v>7103.1292354707903</v>
      </c>
      <c r="AI61" s="17">
        <f t="shared" si="33"/>
        <v>2722.7478720234094</v>
      </c>
      <c r="AJ61" s="17">
        <f t="shared" si="34"/>
        <v>4380.3813634473809</v>
      </c>
      <c r="AK61" s="19">
        <f t="shared" si="35"/>
        <v>2.6088090301920248</v>
      </c>
      <c r="AL61" s="17">
        <f t="shared" si="36"/>
        <v>1051.6550401285094</v>
      </c>
      <c r="AM61" s="19">
        <f t="shared" si="37"/>
        <v>6.754238761222318</v>
      </c>
    </row>
    <row r="62" spans="1:39">
      <c r="A62" s="13" t="s">
        <v>123</v>
      </c>
      <c r="B62" s="13" t="s">
        <v>120</v>
      </c>
      <c r="C62" s="13" t="s">
        <v>68</v>
      </c>
      <c r="D62" s="14">
        <v>15</v>
      </c>
      <c r="E62" s="14">
        <v>5</v>
      </c>
      <c r="F62" s="15">
        <v>1708.2</v>
      </c>
      <c r="G62" s="15">
        <v>119.6</v>
      </c>
      <c r="H62" s="15">
        <v>1047.6959999999999</v>
      </c>
      <c r="I62" s="15">
        <v>119.6</v>
      </c>
      <c r="J62" s="16">
        <v>367.41250000000002</v>
      </c>
      <c r="K62" s="16">
        <v>225</v>
      </c>
      <c r="L62" s="16">
        <v>50.693556852163631</v>
      </c>
      <c r="M62" s="17">
        <v>0</v>
      </c>
      <c r="N62" s="16">
        <v>275.69355685216362</v>
      </c>
      <c r="O62" s="16">
        <v>142.41250000000002</v>
      </c>
      <c r="P62" s="16">
        <f t="shared" si="28"/>
        <v>418.10605685216365</v>
      </c>
      <c r="Q62" s="16">
        <v>1477.1495543673823</v>
      </c>
      <c r="R62" s="16">
        <v>0</v>
      </c>
      <c r="S62" s="16">
        <f t="shared" si="29"/>
        <v>1477.1495543673823</v>
      </c>
      <c r="T62" s="18">
        <v>0.71</v>
      </c>
      <c r="U62" s="19">
        <f t="shared" si="30"/>
        <v>4.7411942214959728</v>
      </c>
      <c r="V62" s="19">
        <f t="shared" si="31"/>
        <v>5.3579400666207109</v>
      </c>
      <c r="W62" s="16">
        <v>0.21390413184942719</v>
      </c>
      <c r="X62" s="16">
        <v>1.9212945974499459E-2</v>
      </c>
      <c r="Y62" s="16">
        <v>3.0372523721701339</v>
      </c>
      <c r="AA62" s="13" t="s">
        <v>123</v>
      </c>
      <c r="AB62" s="15">
        <v>57.587585007242829</v>
      </c>
      <c r="AC62" s="19">
        <v>5.2275247768998083</v>
      </c>
      <c r="AD62" s="19">
        <v>74.222676848137368</v>
      </c>
      <c r="AE62" s="19">
        <v>5.2275247768998083</v>
      </c>
      <c r="AF62" s="19">
        <v>74.222676848137368</v>
      </c>
      <c r="AG62" s="19">
        <v>826.34580224259582</v>
      </c>
      <c r="AH62" s="17">
        <f t="shared" si="32"/>
        <v>85065.475530542491</v>
      </c>
      <c r="AI62" s="17">
        <f t="shared" si="33"/>
        <v>17941.782503839731</v>
      </c>
      <c r="AJ62" s="17">
        <f t="shared" si="34"/>
        <v>67123.693026702764</v>
      </c>
      <c r="AK62" s="19">
        <f t="shared" si="35"/>
        <v>4.7411942214959737</v>
      </c>
      <c r="AL62" s="17">
        <f t="shared" si="36"/>
        <v>15876.526141173106</v>
      </c>
      <c r="AM62" s="19">
        <f t="shared" si="37"/>
        <v>5.3579400666207109</v>
      </c>
    </row>
    <row r="63" spans="1:39">
      <c r="A63" s="13" t="s">
        <v>124</v>
      </c>
      <c r="B63" s="13" t="s">
        <v>120</v>
      </c>
      <c r="C63" s="13" t="s">
        <v>68</v>
      </c>
      <c r="D63" s="14">
        <v>15</v>
      </c>
      <c r="E63" s="14">
        <v>5</v>
      </c>
      <c r="F63" s="15">
        <v>342</v>
      </c>
      <c r="G63" s="15">
        <v>341.64</v>
      </c>
      <c r="H63" s="15">
        <v>341.64</v>
      </c>
      <c r="I63" s="15">
        <v>39</v>
      </c>
      <c r="J63" s="16">
        <v>178.7653</v>
      </c>
      <c r="K63" s="16">
        <v>75</v>
      </c>
      <c r="L63" s="16">
        <v>16.814596433569463</v>
      </c>
      <c r="M63" s="17">
        <v>0</v>
      </c>
      <c r="N63" s="16">
        <v>91.814596433569463</v>
      </c>
      <c r="O63" s="16">
        <v>103.7653</v>
      </c>
      <c r="P63" s="16">
        <f t="shared" si="28"/>
        <v>195.57989643356944</v>
      </c>
      <c r="Q63" s="16">
        <v>489.26527777826993</v>
      </c>
      <c r="R63" s="16">
        <v>0</v>
      </c>
      <c r="S63" s="16">
        <f t="shared" si="29"/>
        <v>489.26527777826993</v>
      </c>
      <c r="T63" s="18">
        <v>0.71</v>
      </c>
      <c r="U63" s="19">
        <f t="shared" si="30"/>
        <v>3.4038696507611879</v>
      </c>
      <c r="V63" s="19">
        <f t="shared" si="31"/>
        <v>5.3288398226775158</v>
      </c>
      <c r="W63" s="16">
        <v>0.35580897473020706</v>
      </c>
      <c r="X63" s="16">
        <v>2.373725603888319E-2</v>
      </c>
      <c r="Y63" s="16">
        <v>0.35410206511592068</v>
      </c>
      <c r="AA63" s="13" t="s">
        <v>124</v>
      </c>
      <c r="AB63" s="15">
        <v>428.70757727614114</v>
      </c>
      <c r="AC63" s="19">
        <v>111.16445079920423</v>
      </c>
      <c r="AD63" s="19">
        <v>110.62576703861245</v>
      </c>
      <c r="AE63" s="19">
        <v>111.16445079920423</v>
      </c>
      <c r="AF63" s="19">
        <v>110.62576703861245</v>
      </c>
      <c r="AG63" s="19">
        <v>1658.2220238208859</v>
      </c>
      <c r="AH63" s="17">
        <f t="shared" si="32"/>
        <v>209751.73188166032</v>
      </c>
      <c r="AI63" s="17">
        <f t="shared" si="33"/>
        <v>61621.552351381826</v>
      </c>
      <c r="AJ63" s="17">
        <f t="shared" si="34"/>
        <v>148130.17953027849</v>
      </c>
      <c r="AK63" s="19">
        <f t="shared" si="35"/>
        <v>3.4038696507611879</v>
      </c>
      <c r="AL63" s="17">
        <f t="shared" si="36"/>
        <v>39361.613195622194</v>
      </c>
      <c r="AM63" s="19">
        <f t="shared" si="37"/>
        <v>5.3288398226775158</v>
      </c>
    </row>
    <row r="64" spans="1:39">
      <c r="A64" s="13" t="s">
        <v>125</v>
      </c>
      <c r="B64" s="13" t="s">
        <v>96</v>
      </c>
      <c r="C64" s="13" t="s">
        <v>63</v>
      </c>
      <c r="D64" s="14">
        <v>12</v>
      </c>
      <c r="E64" s="14" t="s">
        <v>3</v>
      </c>
      <c r="F64" s="15">
        <v>6368</v>
      </c>
      <c r="G64" s="15">
        <v>1454</v>
      </c>
      <c r="H64" s="15" t="s">
        <v>3</v>
      </c>
      <c r="I64" s="15" t="s">
        <v>3</v>
      </c>
      <c r="J64" s="16">
        <v>2106.7200000000003</v>
      </c>
      <c r="K64" s="16">
        <v>1250</v>
      </c>
      <c r="L64" s="16">
        <v>243.21591812638189</v>
      </c>
      <c r="M64" s="17">
        <v>0</v>
      </c>
      <c r="N64" s="16">
        <v>1493.2159181263819</v>
      </c>
      <c r="O64" s="16">
        <v>856.72000000000025</v>
      </c>
      <c r="P64" s="16">
        <f t="shared" si="28"/>
        <v>2349.9359181263821</v>
      </c>
      <c r="Q64" s="16">
        <v>6767.7577589667699</v>
      </c>
      <c r="R64" s="16">
        <v>0</v>
      </c>
      <c r="S64" s="16">
        <f t="shared" si="29"/>
        <v>6767.7577589667699</v>
      </c>
      <c r="T64" s="18">
        <v>0.71</v>
      </c>
      <c r="U64" s="19">
        <f t="shared" si="30"/>
        <v>3.8917814217384668</v>
      </c>
      <c r="V64" s="19">
        <f t="shared" si="31"/>
        <v>4.5323370028486156</v>
      </c>
      <c r="W64" s="16">
        <v>0.31077840323026346</v>
      </c>
      <c r="X64" s="16">
        <v>2.5898200269188622E-2</v>
      </c>
      <c r="Y64" s="16">
        <v>1.3531428515869097</v>
      </c>
      <c r="AA64" s="13" t="s">
        <v>125</v>
      </c>
      <c r="AB64" s="15">
        <v>7.880995398975351</v>
      </c>
      <c r="AC64" s="19">
        <v>8.6972415987005096</v>
      </c>
      <c r="AD64" s="19">
        <v>37.866324994697223</v>
      </c>
      <c r="AE64" s="19">
        <v>8.6972415987005096</v>
      </c>
      <c r="AF64" s="19">
        <v>37.866324994697223</v>
      </c>
      <c r="AG64" s="19">
        <v>454.39589993636667</v>
      </c>
      <c r="AH64" s="17">
        <f t="shared" si="32"/>
        <v>53336.667759796845</v>
      </c>
      <c r="AI64" s="17">
        <f t="shared" si="33"/>
        <v>13704.949476831422</v>
      </c>
      <c r="AJ64" s="17">
        <f t="shared" si="34"/>
        <v>39631.718282965419</v>
      </c>
      <c r="AK64" s="19">
        <f t="shared" si="35"/>
        <v>3.8917814217384668</v>
      </c>
      <c r="AL64" s="17">
        <f t="shared" si="36"/>
        <v>11768.02778043077</v>
      </c>
      <c r="AM64" s="19">
        <f t="shared" si="37"/>
        <v>4.5323370028486156</v>
      </c>
    </row>
    <row r="65" spans="1:39">
      <c r="A65" s="13" t="s">
        <v>126</v>
      </c>
      <c r="B65" s="13" t="s">
        <v>96</v>
      </c>
      <c r="C65" s="13" t="s">
        <v>68</v>
      </c>
      <c r="D65" s="14">
        <v>12</v>
      </c>
      <c r="E65" s="14">
        <v>4</v>
      </c>
      <c r="F65" s="15">
        <v>18282</v>
      </c>
      <c r="G65" s="15">
        <v>2838</v>
      </c>
      <c r="H65" s="15">
        <v>18282</v>
      </c>
      <c r="I65" s="15">
        <v>2838</v>
      </c>
      <c r="J65" s="16">
        <v>14838.810000000001</v>
      </c>
      <c r="K65" s="16">
        <v>2500</v>
      </c>
      <c r="L65" s="16">
        <v>125</v>
      </c>
      <c r="M65" s="17">
        <v>0</v>
      </c>
      <c r="N65" s="16">
        <v>2625</v>
      </c>
      <c r="O65" s="16">
        <v>12338.810000000001</v>
      </c>
      <c r="P65" s="16">
        <f t="shared" si="28"/>
        <v>14963.810000000001</v>
      </c>
      <c r="Q65" s="16">
        <v>9335.7897111351176</v>
      </c>
      <c r="R65" s="16">
        <v>0</v>
      </c>
      <c r="S65" s="16">
        <f t="shared" si="29"/>
        <v>9335.7897111351176</v>
      </c>
      <c r="T65" s="18">
        <v>0.71</v>
      </c>
      <c r="U65" s="19">
        <f t="shared" si="30"/>
        <v>0.87573204430368901</v>
      </c>
      <c r="V65" s="19">
        <f t="shared" si="31"/>
        <v>3.5564913185276636</v>
      </c>
      <c r="W65" s="16">
        <v>0.1902991628801361</v>
      </c>
      <c r="X65" s="16">
        <v>1.5858263573344675E-2</v>
      </c>
      <c r="Y65" s="16">
        <v>1.21871557037787</v>
      </c>
      <c r="AA65" s="13" t="s">
        <v>126</v>
      </c>
      <c r="AB65" s="15">
        <v>5.2539969326502352</v>
      </c>
      <c r="AC65" s="19">
        <v>11.317180952366829</v>
      </c>
      <c r="AD65" s="19">
        <v>72.474052926408575</v>
      </c>
      <c r="AE65" s="19">
        <v>11.317180952366829</v>
      </c>
      <c r="AF65" s="19">
        <v>72.474052926408575</v>
      </c>
      <c r="AG65" s="19">
        <v>869.6886351169029</v>
      </c>
      <c r="AH65" s="17">
        <f t="shared" si="32"/>
        <v>49050.210506171534</v>
      </c>
      <c r="AI65" s="17">
        <f t="shared" si="33"/>
        <v>56010.523795748821</v>
      </c>
      <c r="AJ65" s="17">
        <f t="shared" si="34"/>
        <v>-6960.3132895772869</v>
      </c>
      <c r="AK65" s="19">
        <f t="shared" si="35"/>
        <v>0.87573204430368901</v>
      </c>
      <c r="AL65" s="17">
        <f t="shared" si="36"/>
        <v>13791.741948206867</v>
      </c>
      <c r="AM65" s="19">
        <f t="shared" si="37"/>
        <v>3.5564913185276641</v>
      </c>
    </row>
    <row r="66" spans="1:39">
      <c r="A66" s="13" t="s">
        <v>127</v>
      </c>
      <c r="B66" s="13" t="s">
        <v>96</v>
      </c>
      <c r="C66" s="13" t="s">
        <v>63</v>
      </c>
      <c r="D66" s="14">
        <v>12</v>
      </c>
      <c r="E66" s="14" t="s">
        <v>3</v>
      </c>
      <c r="F66" s="15">
        <v>1937</v>
      </c>
      <c r="G66" s="15">
        <v>301</v>
      </c>
      <c r="H66" s="15" t="s">
        <v>3</v>
      </c>
      <c r="I66" s="15" t="s">
        <v>3</v>
      </c>
      <c r="J66" s="16">
        <v>1260</v>
      </c>
      <c r="K66" s="16">
        <v>500</v>
      </c>
      <c r="L66" s="16">
        <v>76.606202770143966</v>
      </c>
      <c r="M66" s="17">
        <v>0</v>
      </c>
      <c r="N66" s="16">
        <v>576.60620277014391</v>
      </c>
      <c r="O66" s="16">
        <v>760</v>
      </c>
      <c r="P66" s="16">
        <f t="shared" si="28"/>
        <v>1336.6062027701439</v>
      </c>
      <c r="Q66" s="16">
        <v>1932.6370517300195</v>
      </c>
      <c r="R66" s="16">
        <v>0</v>
      </c>
      <c r="S66" s="16">
        <f t="shared" si="29"/>
        <v>1932.6370517300195</v>
      </c>
      <c r="T66" s="18">
        <v>0.71</v>
      </c>
      <c r="U66" s="19">
        <f t="shared" si="30"/>
        <v>1.9899348317768295</v>
      </c>
      <c r="V66" s="19">
        <f t="shared" si="31"/>
        <v>3.3517451641088893</v>
      </c>
      <c r="W66" s="16">
        <v>0.39453084616599321</v>
      </c>
      <c r="X66" s="16">
        <v>3.2877570513832763E-2</v>
      </c>
      <c r="Y66" s="16">
        <v>2.5240517649687413</v>
      </c>
      <c r="AA66" s="13" t="s">
        <v>127</v>
      </c>
      <c r="AB66" s="15">
        <v>7.880995398975351</v>
      </c>
      <c r="AC66" s="19">
        <v>1.8004606060583586</v>
      </c>
      <c r="AD66" s="19">
        <v>11.5180702755541</v>
      </c>
      <c r="AE66" s="19">
        <v>1.8004606060583586</v>
      </c>
      <c r="AF66" s="19">
        <v>11.5180702755541</v>
      </c>
      <c r="AG66" s="19">
        <v>138.21684330664925</v>
      </c>
      <c r="AH66" s="17">
        <f t="shared" si="32"/>
        <v>15231.103712573571</v>
      </c>
      <c r="AI66" s="17">
        <f t="shared" si="33"/>
        <v>7654.0716154878255</v>
      </c>
      <c r="AJ66" s="17">
        <f t="shared" si="34"/>
        <v>7577.0320970857456</v>
      </c>
      <c r="AK66" s="19">
        <f t="shared" si="35"/>
        <v>1.9899348317768295</v>
      </c>
      <c r="AL66" s="17">
        <f t="shared" si="36"/>
        <v>4544.2308310521521</v>
      </c>
      <c r="AM66" s="19">
        <f t="shared" si="37"/>
        <v>3.3517451641088893</v>
      </c>
    </row>
    <row r="67" spans="1:39">
      <c r="A67" s="13" t="s">
        <v>128</v>
      </c>
      <c r="B67" s="13" t="s">
        <v>96</v>
      </c>
      <c r="C67" s="13" t="s">
        <v>68</v>
      </c>
      <c r="D67" s="14">
        <v>12</v>
      </c>
      <c r="E67" s="14">
        <v>4</v>
      </c>
      <c r="F67" s="15">
        <v>17439</v>
      </c>
      <c r="G67" s="15">
        <v>2707</v>
      </c>
      <c r="H67" s="15">
        <v>18189</v>
      </c>
      <c r="I67" s="15">
        <v>2824</v>
      </c>
      <c r="J67" s="16">
        <v>1927.9642910523562</v>
      </c>
      <c r="K67" s="16">
        <v>625</v>
      </c>
      <c r="L67" s="16">
        <v>206.70783061171403</v>
      </c>
      <c r="M67" s="17">
        <v>0</v>
      </c>
      <c r="N67" s="16">
        <v>831.70783061171403</v>
      </c>
      <c r="O67" s="16">
        <v>1302.9642910523562</v>
      </c>
      <c r="P67" s="16">
        <f t="shared" si="28"/>
        <v>2134.6721216640703</v>
      </c>
      <c r="Q67" s="16">
        <v>6570.8439345308216</v>
      </c>
      <c r="R67" s="16">
        <v>0</v>
      </c>
      <c r="S67" s="16">
        <f t="shared" si="29"/>
        <v>6570.8439345308216</v>
      </c>
      <c r="T67" s="18">
        <v>0.71</v>
      </c>
      <c r="U67" s="19">
        <f t="shared" si="30"/>
        <v>4.1704750077334705</v>
      </c>
      <c r="V67" s="19">
        <f t="shared" si="31"/>
        <v>7.900423312953567</v>
      </c>
      <c r="W67" s="16">
        <v>6.3209228191436151E-2</v>
      </c>
      <c r="X67" s="16">
        <v>5.120620484375081E-3</v>
      </c>
      <c r="Y67" s="16">
        <v>0.40482560889985725</v>
      </c>
      <c r="AA67" s="13" t="s">
        <v>128</v>
      </c>
      <c r="AB67" s="15">
        <v>2.6269984663251176</v>
      </c>
      <c r="AC67" s="19">
        <v>5.3973940870431649</v>
      </c>
      <c r="AD67" s="19">
        <v>34.566103516673202</v>
      </c>
      <c r="AE67" s="19">
        <v>5.3973940870431649</v>
      </c>
      <c r="AF67" s="19">
        <v>34.566103516673202</v>
      </c>
      <c r="AG67" s="19">
        <v>426.68593221097592</v>
      </c>
      <c r="AH67" s="17">
        <f t="shared" si="32"/>
        <v>17261.596938474169</v>
      </c>
      <c r="AI67" s="17">
        <f t="shared" si="33"/>
        <v>4139.0002113584987</v>
      </c>
      <c r="AJ67" s="17">
        <f t="shared" si="34"/>
        <v>13122.59672711567</v>
      </c>
      <c r="AK67" s="19">
        <f t="shared" si="35"/>
        <v>4.1704750077334705</v>
      </c>
      <c r="AL67" s="17">
        <f t="shared" si="36"/>
        <v>2184.8951954475633</v>
      </c>
      <c r="AM67" s="19">
        <f t="shared" si="37"/>
        <v>7.900423312953567</v>
      </c>
    </row>
    <row r="68" spans="1:39">
      <c r="A68" s="13" t="s">
        <v>129</v>
      </c>
      <c r="B68" s="13" t="s">
        <v>96</v>
      </c>
      <c r="C68" s="13" t="s">
        <v>68</v>
      </c>
      <c r="D68" s="14">
        <v>12</v>
      </c>
      <c r="E68" s="14">
        <v>4</v>
      </c>
      <c r="F68" s="15">
        <v>15815</v>
      </c>
      <c r="G68" s="15">
        <v>2455</v>
      </c>
      <c r="H68" s="15">
        <v>15815</v>
      </c>
      <c r="I68" s="15">
        <v>2455</v>
      </c>
      <c r="J68" s="16">
        <v>4183.2</v>
      </c>
      <c r="K68" s="16">
        <v>2500</v>
      </c>
      <c r="L68" s="16">
        <v>236.86993188193412</v>
      </c>
      <c r="M68" s="17">
        <v>0</v>
      </c>
      <c r="N68" s="16">
        <v>2736.869931881934</v>
      </c>
      <c r="O68" s="16">
        <v>1683.1999999999998</v>
      </c>
      <c r="P68" s="16">
        <f t="shared" si="28"/>
        <v>4420.0699318819334</v>
      </c>
      <c r="Q68" s="16">
        <v>4189.4959079341716</v>
      </c>
      <c r="R68" s="16">
        <v>0</v>
      </c>
      <c r="S68" s="16">
        <f t="shared" si="29"/>
        <v>4189.4959079341716</v>
      </c>
      <c r="T68" s="18">
        <v>0.71</v>
      </c>
      <c r="U68" s="19">
        <f t="shared" si="30"/>
        <v>1.306383463412337</v>
      </c>
      <c r="V68" s="19">
        <f t="shared" si="31"/>
        <v>1.5307617870803889</v>
      </c>
      <c r="W68" s="16">
        <v>0.22935923783365766</v>
      </c>
      <c r="X68" s="16">
        <v>1.9113269819471475E-2</v>
      </c>
      <c r="Y68" s="16">
        <v>1.4688860453088262</v>
      </c>
      <c r="AA68" s="13" t="s">
        <v>129</v>
      </c>
      <c r="AB68" s="15">
        <v>2.6269984663251176</v>
      </c>
      <c r="AC68" s="19">
        <v>4.8949399644222282</v>
      </c>
      <c r="AD68" s="19">
        <v>31.347148753723655</v>
      </c>
      <c r="AE68" s="19">
        <v>4.8949399644222282</v>
      </c>
      <c r="AF68" s="19">
        <v>31.347148753723655</v>
      </c>
      <c r="AG68" s="19">
        <v>376.16578504468379</v>
      </c>
      <c r="AH68" s="17">
        <f t="shared" si="32"/>
        <v>11005.799324818425</v>
      </c>
      <c r="AI68" s="17">
        <f t="shared" si="33"/>
        <v>8424.6315366475501</v>
      </c>
      <c r="AJ68" s="17">
        <f t="shared" si="34"/>
        <v>2581.1677881708747</v>
      </c>
      <c r="AK68" s="19">
        <f t="shared" si="35"/>
        <v>1.306383463412337</v>
      </c>
      <c r="AL68" s="17">
        <f t="shared" si="36"/>
        <v>7189.7531135851696</v>
      </c>
      <c r="AM68" s="19">
        <f t="shared" si="37"/>
        <v>1.5307617870803889</v>
      </c>
    </row>
    <row r="69" spans="1:39">
      <c r="A69" s="13" t="s">
        <v>130</v>
      </c>
      <c r="B69" s="13" t="s">
        <v>96</v>
      </c>
      <c r="C69" s="13" t="s">
        <v>63</v>
      </c>
      <c r="D69" s="14">
        <v>12</v>
      </c>
      <c r="E69" s="14" t="s">
        <v>3</v>
      </c>
      <c r="F69" s="15">
        <v>9967</v>
      </c>
      <c r="G69" s="15">
        <v>1547</v>
      </c>
      <c r="H69" s="15" t="s">
        <v>3</v>
      </c>
      <c r="I69" s="15" t="s">
        <v>3</v>
      </c>
      <c r="J69" s="16">
        <v>3137.4</v>
      </c>
      <c r="K69" s="16">
        <v>1125</v>
      </c>
      <c r="L69" s="16">
        <v>321.79124263400462</v>
      </c>
      <c r="M69" s="17">
        <v>0</v>
      </c>
      <c r="N69" s="16">
        <v>1446.7912426340047</v>
      </c>
      <c r="O69" s="16">
        <v>2012.4</v>
      </c>
      <c r="P69" s="16">
        <f t="shared" si="28"/>
        <v>3459.191242634005</v>
      </c>
      <c r="Q69" s="16">
        <v>9944.4411084205949</v>
      </c>
      <c r="R69" s="16">
        <v>0</v>
      </c>
      <c r="S69" s="16">
        <f t="shared" si="29"/>
        <v>9944.4411084205949</v>
      </c>
      <c r="T69" s="18">
        <v>0.71</v>
      </c>
      <c r="U69" s="19">
        <f t="shared" si="30"/>
        <v>3.9007824213506352</v>
      </c>
      <c r="V69" s="19">
        <f t="shared" si="31"/>
        <v>6.8734457435033312</v>
      </c>
      <c r="W69" s="16">
        <v>0.19238565566631835</v>
      </c>
      <c r="X69" s="16">
        <v>1.6032137972193199E-2</v>
      </c>
      <c r="Y69" s="16">
        <v>1.2322561682166406</v>
      </c>
      <c r="AA69" s="13" t="s">
        <v>130</v>
      </c>
      <c r="AB69" s="15">
        <v>3.9404976994876755</v>
      </c>
      <c r="AC69" s="19">
        <v>4.6267650458011307</v>
      </c>
      <c r="AD69" s="19">
        <v>29.633610334653518</v>
      </c>
      <c r="AE69" s="19">
        <v>4.6267650458011307</v>
      </c>
      <c r="AF69" s="19">
        <v>29.633610334653518</v>
      </c>
      <c r="AG69" s="19">
        <v>355.60332401584225</v>
      </c>
      <c r="AH69" s="17">
        <f t="shared" si="32"/>
        <v>39186.047310422022</v>
      </c>
      <c r="AI69" s="17">
        <f t="shared" si="33"/>
        <v>10045.689063799146</v>
      </c>
      <c r="AJ69" s="17">
        <f t="shared" si="34"/>
        <v>29140.358246622876</v>
      </c>
      <c r="AK69" s="19">
        <f t="shared" si="35"/>
        <v>3.9007824213506348</v>
      </c>
      <c r="AL69" s="17">
        <f t="shared" si="36"/>
        <v>5701.077563238211</v>
      </c>
      <c r="AM69" s="19">
        <f t="shared" si="37"/>
        <v>6.8734457435033303</v>
      </c>
    </row>
    <row r="70" spans="1:39">
      <c r="A70" s="13" t="s">
        <v>131</v>
      </c>
      <c r="B70" s="13" t="s">
        <v>96</v>
      </c>
      <c r="C70" s="13" t="s">
        <v>68</v>
      </c>
      <c r="D70" s="14">
        <v>12</v>
      </c>
      <c r="E70" s="14">
        <v>4</v>
      </c>
      <c r="F70" s="15">
        <v>17599</v>
      </c>
      <c r="G70" s="15">
        <v>2732</v>
      </c>
      <c r="H70" s="15">
        <v>17599</v>
      </c>
      <c r="I70" s="15">
        <v>2732</v>
      </c>
      <c r="J70" s="16">
        <v>11485.880000000001</v>
      </c>
      <c r="K70" s="16">
        <v>2250</v>
      </c>
      <c r="L70" s="16">
        <v>112.5</v>
      </c>
      <c r="M70" s="17">
        <v>0</v>
      </c>
      <c r="N70" s="16">
        <v>2362.5</v>
      </c>
      <c r="O70" s="16">
        <v>9235.880000000001</v>
      </c>
      <c r="P70" s="16">
        <f t="shared" si="28"/>
        <v>11598.380000000001</v>
      </c>
      <c r="Q70" s="16">
        <v>2732.5866898763816</v>
      </c>
      <c r="R70" s="16">
        <v>0</v>
      </c>
      <c r="S70" s="16">
        <f t="shared" si="29"/>
        <v>2732.5866898763816</v>
      </c>
      <c r="T70" s="18">
        <v>0.71</v>
      </c>
      <c r="U70" s="19">
        <f t="shared" si="30"/>
        <v>0.3305225302744656</v>
      </c>
      <c r="V70" s="19">
        <f t="shared" si="31"/>
        <v>1.1566504507413256</v>
      </c>
      <c r="W70" s="16">
        <v>0.17791603876340609</v>
      </c>
      <c r="X70" s="16">
        <v>1.4826336563617174E-2</v>
      </c>
      <c r="Y70" s="16">
        <v>1.1394009186892955</v>
      </c>
      <c r="AA70" s="13" t="s">
        <v>131</v>
      </c>
      <c r="AB70" s="15">
        <v>2.6269984663251176</v>
      </c>
      <c r="AC70" s="19">
        <v>5.4472407261920681</v>
      </c>
      <c r="AD70" s="19">
        <v>34.883241916963811</v>
      </c>
      <c r="AE70" s="19">
        <v>5.4472407261920681</v>
      </c>
      <c r="AF70" s="19">
        <v>34.883241916963811</v>
      </c>
      <c r="AG70" s="19">
        <v>418.59890300356568</v>
      </c>
      <c r="AH70" s="17">
        <f t="shared" si="32"/>
        <v>7178.501043405684</v>
      </c>
      <c r="AI70" s="17">
        <f t="shared" si="33"/>
        <v>21718.643619981558</v>
      </c>
      <c r="AJ70" s="17">
        <f t="shared" si="34"/>
        <v>-14540.142576575874</v>
      </c>
      <c r="AK70" s="19">
        <f t="shared" si="35"/>
        <v>0.3305225302744656</v>
      </c>
      <c r="AL70" s="17">
        <f t="shared" si="36"/>
        <v>6206.28387669309</v>
      </c>
      <c r="AM70" s="19">
        <f t="shared" si="37"/>
        <v>1.1566504507413256</v>
      </c>
    </row>
    <row r="71" spans="1:39">
      <c r="A71" s="13" t="s">
        <v>132</v>
      </c>
      <c r="B71" s="13" t="s">
        <v>133</v>
      </c>
      <c r="C71" s="13" t="s">
        <v>63</v>
      </c>
      <c r="D71" s="14">
        <v>15</v>
      </c>
      <c r="E71" s="14" t="s">
        <v>3</v>
      </c>
      <c r="F71" s="15">
        <v>10793.80411016817</v>
      </c>
      <c r="G71" s="15">
        <v>2957.5011999999997</v>
      </c>
      <c r="H71" s="15" t="s">
        <v>3</v>
      </c>
      <c r="I71" s="15" t="s">
        <v>3</v>
      </c>
      <c r="J71" s="16">
        <v>1859.3400000000001</v>
      </c>
      <c r="K71" s="16">
        <v>875</v>
      </c>
      <c r="L71" s="16">
        <v>277.56666362903024</v>
      </c>
      <c r="M71" s="17">
        <v>0</v>
      </c>
      <c r="N71" s="16">
        <v>1152.5666636290302</v>
      </c>
      <c r="O71" s="16">
        <v>984.34000000000015</v>
      </c>
      <c r="P71" s="16">
        <f t="shared" si="28"/>
        <v>2136.9066636290304</v>
      </c>
      <c r="Q71" s="16">
        <v>8756.3649946124115</v>
      </c>
      <c r="R71" s="16">
        <v>0</v>
      </c>
      <c r="S71" s="16">
        <f t="shared" si="29"/>
        <v>8756.3649946124115</v>
      </c>
      <c r="T71" s="18">
        <v>0.71</v>
      </c>
      <c r="U71" s="19">
        <f t="shared" si="30"/>
        <v>5.4806131358281185</v>
      </c>
      <c r="V71" s="19">
        <f t="shared" si="31"/>
        <v>7.597274214960958</v>
      </c>
      <c r="W71" s="16">
        <v>0.14152162176092423</v>
      </c>
      <c r="X71" s="16">
        <v>9.4347747840616177E-3</v>
      </c>
      <c r="Y71" s="16">
        <v>0.5134835885547322</v>
      </c>
      <c r="AA71" s="13" t="s">
        <v>132</v>
      </c>
      <c r="AB71" s="15">
        <v>2.6269984663251176</v>
      </c>
      <c r="AC71" s="19">
        <v>5.8968598039538476</v>
      </c>
      <c r="AD71" s="19">
        <v>21.394561053429996</v>
      </c>
      <c r="AE71" s="19">
        <v>5.8968598039538476</v>
      </c>
      <c r="AF71" s="19">
        <v>21.394561053429996</v>
      </c>
      <c r="AG71" s="19">
        <v>320.9184158014499</v>
      </c>
      <c r="AH71" s="17">
        <f t="shared" si="32"/>
        <v>23002.95741142975</v>
      </c>
      <c r="AI71" s="17">
        <f t="shared" si="33"/>
        <v>4197.1503628040728</v>
      </c>
      <c r="AJ71" s="17">
        <f t="shared" si="34"/>
        <v>18805.807048625677</v>
      </c>
      <c r="AK71" s="19">
        <f t="shared" si="35"/>
        <v>5.4806131358281176</v>
      </c>
      <c r="AL71" s="17">
        <f t="shared" si="36"/>
        <v>3027.7908576909203</v>
      </c>
      <c r="AM71" s="19">
        <f t="shared" si="37"/>
        <v>7.5972742149609571</v>
      </c>
    </row>
    <row r="72" spans="1:39">
      <c r="A72" s="13" t="s">
        <v>134</v>
      </c>
      <c r="B72" s="13" t="s">
        <v>133</v>
      </c>
      <c r="C72" s="13" t="s">
        <v>63</v>
      </c>
      <c r="D72" s="14">
        <v>15</v>
      </c>
      <c r="E72" s="14" t="s">
        <v>3</v>
      </c>
      <c r="F72" s="15">
        <v>15058.023017888932</v>
      </c>
      <c r="G72" s="15">
        <v>4125.8974799999996</v>
      </c>
      <c r="H72" s="15" t="s">
        <v>3</v>
      </c>
      <c r="I72" s="15" t="s">
        <v>3</v>
      </c>
      <c r="J72" s="16">
        <v>1859.3400000000001</v>
      </c>
      <c r="K72" s="16">
        <v>1000</v>
      </c>
      <c r="L72" s="16">
        <v>387.90002750849436</v>
      </c>
      <c r="M72" s="17">
        <v>0</v>
      </c>
      <c r="N72" s="16">
        <v>1387.9000275084943</v>
      </c>
      <c r="O72" s="16">
        <v>859.34000000000015</v>
      </c>
      <c r="P72" s="16">
        <f t="shared" si="28"/>
        <v>2247.2400275084947</v>
      </c>
      <c r="Q72" s="16">
        <v>12654.256230635028</v>
      </c>
      <c r="R72" s="16">
        <v>0</v>
      </c>
      <c r="S72" s="16">
        <f t="shared" si="29"/>
        <v>12654.256230635028</v>
      </c>
      <c r="T72" s="18">
        <v>0.71</v>
      </c>
      <c r="U72" s="19">
        <f t="shared" si="30"/>
        <v>7.4086788022945189</v>
      </c>
      <c r="V72" s="19">
        <f t="shared" si="31"/>
        <v>9.1175560053496589</v>
      </c>
      <c r="W72" s="16">
        <v>0.12215788430235933</v>
      </c>
      <c r="X72" s="16">
        <v>8.1438589534906219E-3</v>
      </c>
      <c r="Y72" s="16">
        <v>0.44322596580860196</v>
      </c>
      <c r="AA72" s="13" t="s">
        <v>134</v>
      </c>
      <c r="AB72" s="15">
        <v>2.6269984663251176</v>
      </c>
      <c r="AC72" s="19">
        <v>8.2264849140370497</v>
      </c>
      <c r="AD72" s="19">
        <v>29.84673332145173</v>
      </c>
      <c r="AE72" s="19">
        <v>8.2264849140370497</v>
      </c>
      <c r="AF72" s="19">
        <v>29.84673332145173</v>
      </c>
      <c r="AG72" s="19">
        <v>447.70099982177595</v>
      </c>
      <c r="AH72" s="17">
        <f t="shared" si="32"/>
        <v>33242.711710363285</v>
      </c>
      <c r="AI72" s="17">
        <f t="shared" si="33"/>
        <v>4486.9959404999154</v>
      </c>
      <c r="AJ72" s="17">
        <f t="shared" si="34"/>
        <v>28755.715769863367</v>
      </c>
      <c r="AK72" s="19">
        <f t="shared" si="35"/>
        <v>7.4086788022945198</v>
      </c>
      <c r="AL72" s="17">
        <f t="shared" si="36"/>
        <v>3646.0112436774029</v>
      </c>
      <c r="AM72" s="19">
        <f t="shared" si="37"/>
        <v>9.1175560053496589</v>
      </c>
    </row>
    <row r="73" spans="1:39">
      <c r="A73" s="13" t="s">
        <v>135</v>
      </c>
      <c r="B73" s="13" t="s">
        <v>96</v>
      </c>
      <c r="C73" s="13" t="s">
        <v>63</v>
      </c>
      <c r="D73" s="14">
        <v>12</v>
      </c>
      <c r="E73" s="14" t="s">
        <v>3</v>
      </c>
      <c r="F73" s="15">
        <v>1909</v>
      </c>
      <c r="G73" s="15">
        <v>296.3744292237443</v>
      </c>
      <c r="H73" s="15" t="s">
        <v>3</v>
      </c>
      <c r="I73" s="15" t="s">
        <v>3</v>
      </c>
      <c r="J73" s="16">
        <v>0</v>
      </c>
      <c r="K73" s="16">
        <v>562.5</v>
      </c>
      <c r="L73" s="16">
        <v>78.978681786649332</v>
      </c>
      <c r="M73" s="17">
        <v>0</v>
      </c>
      <c r="N73" s="16">
        <v>641.4786817866493</v>
      </c>
      <c r="O73" s="16">
        <v>-562.5</v>
      </c>
      <c r="P73" s="16">
        <f t="shared" si="28"/>
        <v>78.978681786649304</v>
      </c>
      <c r="Q73" s="16">
        <v>1904.4553631569656</v>
      </c>
      <c r="R73" s="16">
        <v>0</v>
      </c>
      <c r="S73" s="16">
        <f t="shared" si="29"/>
        <v>1904.4553631569656</v>
      </c>
      <c r="T73" s="18">
        <v>0.71</v>
      </c>
      <c r="U73" s="19">
        <f t="shared" si="30"/>
        <v>24.113536970667663</v>
      </c>
      <c r="V73" s="19">
        <f t="shared" si="31"/>
        <v>2.9688521493070792</v>
      </c>
      <c r="W73" s="16">
        <v>0.44535627351628471</v>
      </c>
      <c r="X73" s="16">
        <v>3.7113022793023732E-2</v>
      </c>
      <c r="Y73" s="16">
        <v>2.8518517177755847</v>
      </c>
      <c r="AA73" s="13" t="s">
        <v>135</v>
      </c>
      <c r="AB73" s="15">
        <v>2.6269984663251176</v>
      </c>
      <c r="AC73" s="19">
        <v>0.59093076905911734</v>
      </c>
      <c r="AD73" s="19">
        <v>3.78385753846718</v>
      </c>
      <c r="AE73" s="19">
        <v>0.59093076905911734</v>
      </c>
      <c r="AF73" s="19">
        <v>3.78385753846718</v>
      </c>
      <c r="AG73" s="19">
        <v>45.406290461606154</v>
      </c>
      <c r="AH73" s="17">
        <f t="shared" si="32"/>
        <v>5003.0013181979939</v>
      </c>
      <c r="AI73" s="17">
        <f t="shared" si="33"/>
        <v>207.47687592590728</v>
      </c>
      <c r="AJ73" s="17">
        <f t="shared" si="34"/>
        <v>4795.5244422720862</v>
      </c>
      <c r="AK73" s="19">
        <f t="shared" si="35"/>
        <v>24.113536970667667</v>
      </c>
      <c r="AL73" s="17">
        <f t="shared" si="36"/>
        <v>1685.1635132337858</v>
      </c>
      <c r="AM73" s="19">
        <f t="shared" si="37"/>
        <v>2.9688521493070792</v>
      </c>
    </row>
    <row r="74" spans="1:39">
      <c r="A74" s="13" t="s">
        <v>136</v>
      </c>
      <c r="B74" s="13" t="s">
        <v>98</v>
      </c>
      <c r="C74" s="13" t="s">
        <v>68</v>
      </c>
      <c r="D74" s="14">
        <v>10</v>
      </c>
      <c r="E74" s="14">
        <v>5</v>
      </c>
      <c r="F74" s="15">
        <v>2078</v>
      </c>
      <c r="G74" s="15">
        <v>0</v>
      </c>
      <c r="H74" s="15">
        <v>3847</v>
      </c>
      <c r="I74" s="15">
        <v>0</v>
      </c>
      <c r="J74" s="16">
        <v>390.1663031183765</v>
      </c>
      <c r="K74" s="16">
        <v>437.5</v>
      </c>
      <c r="L74" s="16">
        <v>77.334302473008748</v>
      </c>
      <c r="M74" s="17">
        <v>0</v>
      </c>
      <c r="N74" s="16">
        <v>514.83430247300873</v>
      </c>
      <c r="O74" s="16">
        <v>-47.333696881623496</v>
      </c>
      <c r="P74" s="16">
        <f t="shared" si="28"/>
        <v>467.50060559138524</v>
      </c>
      <c r="Q74" s="16">
        <v>2076.9344975803574</v>
      </c>
      <c r="R74" s="16">
        <v>0</v>
      </c>
      <c r="S74" s="16">
        <f t="shared" si="29"/>
        <v>2076.9344975803574</v>
      </c>
      <c r="T74" s="18">
        <v>0.71</v>
      </c>
      <c r="U74" s="19">
        <f t="shared" si="30"/>
        <v>5.8612122518748508</v>
      </c>
      <c r="V74" s="19">
        <f t="shared" si="31"/>
        <v>4.0341804879818497</v>
      </c>
      <c r="W74" s="16">
        <v>0.32836223795029162</v>
      </c>
      <c r="X74" s="16">
        <v>2.3032463475466874E-2</v>
      </c>
      <c r="Y74" s="16" t="s">
        <v>3</v>
      </c>
      <c r="AA74" s="13" t="s">
        <v>136</v>
      </c>
      <c r="AB74" s="15">
        <v>2.6269984663251176</v>
      </c>
      <c r="AC74" s="19">
        <v>0</v>
      </c>
      <c r="AD74" s="19">
        <v>4.1188349737741223</v>
      </c>
      <c r="AE74" s="19">
        <v>0</v>
      </c>
      <c r="AF74" s="19">
        <v>4.1188349737741223</v>
      </c>
      <c r="AG74" s="19">
        <v>58.720156928805764</v>
      </c>
      <c r="AH74" s="17">
        <f t="shared" si="32"/>
        <v>5456.1037398013277</v>
      </c>
      <c r="AI74" s="17">
        <f t="shared" si="33"/>
        <v>930.883152722555</v>
      </c>
      <c r="AJ74" s="17">
        <f t="shared" si="34"/>
        <v>4525.220587078773</v>
      </c>
      <c r="AK74" s="19">
        <f t="shared" si="35"/>
        <v>5.8612122518748517</v>
      </c>
      <c r="AL74" s="17">
        <f t="shared" si="36"/>
        <v>1352.4689230081556</v>
      </c>
      <c r="AM74" s="19">
        <f t="shared" si="37"/>
        <v>4.0341804879818497</v>
      </c>
    </row>
    <row r="75" spans="1:39">
      <c r="A75" s="13" t="s">
        <v>137</v>
      </c>
      <c r="B75" s="13" t="s">
        <v>98</v>
      </c>
      <c r="C75" s="13" t="s">
        <v>63</v>
      </c>
      <c r="D75" s="14">
        <v>10</v>
      </c>
      <c r="E75" s="14" t="s">
        <v>3</v>
      </c>
      <c r="F75" s="15">
        <v>142.364</v>
      </c>
      <c r="G75" s="15">
        <v>54</v>
      </c>
      <c r="H75" s="15" t="s">
        <v>3</v>
      </c>
      <c r="I75" s="15" t="s">
        <v>3</v>
      </c>
      <c r="J75" s="16">
        <v>42500</v>
      </c>
      <c r="K75" s="16">
        <v>1250</v>
      </c>
      <c r="L75" s="16">
        <v>62.5</v>
      </c>
      <c r="M75" s="17">
        <v>0</v>
      </c>
      <c r="N75" s="16">
        <v>1312.5</v>
      </c>
      <c r="O75" s="16">
        <v>41250</v>
      </c>
      <c r="P75" s="16">
        <f t="shared" si="28"/>
        <v>42562.5</v>
      </c>
      <c r="Q75" s="16">
        <v>144.81605525472631</v>
      </c>
      <c r="R75" s="16">
        <v>0</v>
      </c>
      <c r="S75" s="16">
        <f t="shared" si="29"/>
        <v>144.81605525472631</v>
      </c>
      <c r="T75" s="18">
        <v>0.71</v>
      </c>
      <c r="U75" s="19">
        <f t="shared" si="30"/>
        <v>4.789286655799134E-3</v>
      </c>
      <c r="V75" s="19">
        <f t="shared" si="31"/>
        <v>0.11033604209883908</v>
      </c>
      <c r="W75" s="16">
        <v>12.218852012357928</v>
      </c>
      <c r="X75" s="16">
        <v>1.2218852012357928</v>
      </c>
      <c r="Y75" s="16">
        <v>32.025136932707362</v>
      </c>
      <c r="AA75" s="13" t="s">
        <v>137</v>
      </c>
      <c r="AB75" s="15">
        <v>2.6269984663251176</v>
      </c>
      <c r="AC75" s="19">
        <v>0.10766874056162946</v>
      </c>
      <c r="AD75" s="19">
        <v>0.28218182011856557</v>
      </c>
      <c r="AE75" s="19">
        <v>0.10766874056162946</v>
      </c>
      <c r="AF75" s="19">
        <v>0.28218182011856557</v>
      </c>
      <c r="AG75" s="19">
        <v>2.8218182011856556</v>
      </c>
      <c r="AH75" s="17">
        <f t="shared" si="32"/>
        <v>380.43155505341952</v>
      </c>
      <c r="AI75" s="17">
        <f t="shared" si="33"/>
        <v>79433.866125505738</v>
      </c>
      <c r="AJ75" s="17">
        <f t="shared" si="34"/>
        <v>-79053.434570452315</v>
      </c>
      <c r="AK75" s="19">
        <f t="shared" si="35"/>
        <v>4.789286655799134E-3</v>
      </c>
      <c r="AL75" s="17">
        <f t="shared" si="36"/>
        <v>3447.9354870517168</v>
      </c>
      <c r="AM75" s="19">
        <f t="shared" si="37"/>
        <v>0.1103360420988391</v>
      </c>
    </row>
    <row r="76" spans="1:39">
      <c r="A76" s="13" t="s">
        <v>138</v>
      </c>
      <c r="B76" s="13" t="s">
        <v>96</v>
      </c>
      <c r="C76" s="13" t="s">
        <v>63</v>
      </c>
      <c r="D76" s="14">
        <v>11</v>
      </c>
      <c r="E76" s="14" t="s">
        <v>3</v>
      </c>
      <c r="F76" s="15">
        <v>938.57100000000003</v>
      </c>
      <c r="G76" s="15">
        <v>243</v>
      </c>
      <c r="H76" s="15" t="s">
        <v>3</v>
      </c>
      <c r="I76" s="15" t="s">
        <v>3</v>
      </c>
      <c r="J76" s="16">
        <v>156.24</v>
      </c>
      <c r="K76" s="16">
        <v>312.5</v>
      </c>
      <c r="L76" s="16">
        <v>41.014494570598174</v>
      </c>
      <c r="M76" s="17">
        <v>0</v>
      </c>
      <c r="N76" s="16">
        <v>353.51449457059817</v>
      </c>
      <c r="O76" s="16">
        <v>-156.26</v>
      </c>
      <c r="P76" s="16">
        <f t="shared" si="28"/>
        <v>197.25449457059818</v>
      </c>
      <c r="Q76" s="16">
        <v>950.829072822699</v>
      </c>
      <c r="R76" s="16">
        <v>0</v>
      </c>
      <c r="S76" s="16">
        <f t="shared" si="29"/>
        <v>950.829072822699</v>
      </c>
      <c r="T76" s="18">
        <v>0.71</v>
      </c>
      <c r="U76" s="19">
        <f t="shared" si="30"/>
        <v>6.2577230746039652</v>
      </c>
      <c r="V76" s="19">
        <f t="shared" si="31"/>
        <v>2.6896466408757531</v>
      </c>
      <c r="W76" s="16">
        <v>0.49919631252270796</v>
      </c>
      <c r="X76" s="16">
        <v>4.538148295660982E-2</v>
      </c>
      <c r="Y76" s="16">
        <v>1.9168423443505163</v>
      </c>
      <c r="AA76" s="13" t="s">
        <v>138</v>
      </c>
      <c r="AB76" s="15">
        <v>7.880995398975351</v>
      </c>
      <c r="AC76" s="19">
        <v>1.4535279975819972</v>
      </c>
      <c r="AD76" s="19">
        <v>5.5810669781089777</v>
      </c>
      <c r="AE76" s="19">
        <v>1.4535279975819972</v>
      </c>
      <c r="AF76" s="19">
        <v>5.5810669781089777</v>
      </c>
      <c r="AG76" s="19">
        <v>61.391736759198743</v>
      </c>
      <c r="AH76" s="17">
        <f t="shared" si="32"/>
        <v>7493.4795481276897</v>
      </c>
      <c r="AI76" s="17">
        <f t="shared" si="33"/>
        <v>1197.4770150086792</v>
      </c>
      <c r="AJ76" s="17">
        <f t="shared" si="34"/>
        <v>6296.00253311901</v>
      </c>
      <c r="AK76" s="19">
        <f t="shared" si="35"/>
        <v>6.2577230746039643</v>
      </c>
      <c r="AL76" s="17">
        <f t="shared" si="36"/>
        <v>2786.0461051819807</v>
      </c>
      <c r="AM76" s="19">
        <f t="shared" si="37"/>
        <v>2.6896466408757531</v>
      </c>
    </row>
    <row r="77" spans="1:39">
      <c r="A77" s="13" t="s">
        <v>139</v>
      </c>
      <c r="B77" s="13" t="s">
        <v>120</v>
      </c>
      <c r="C77" s="13" t="s">
        <v>63</v>
      </c>
      <c r="D77" s="14">
        <v>10</v>
      </c>
      <c r="E77" s="14" t="s">
        <v>3</v>
      </c>
      <c r="F77" s="15">
        <v>3339.75</v>
      </c>
      <c r="G77" s="15">
        <v>302</v>
      </c>
      <c r="H77" s="15" t="s">
        <v>3</v>
      </c>
      <c r="I77" s="15" t="s">
        <v>3</v>
      </c>
      <c r="J77" s="16">
        <v>1641.22</v>
      </c>
      <c r="K77" s="16">
        <v>625</v>
      </c>
      <c r="L77" s="16">
        <v>103.04880387864462</v>
      </c>
      <c r="M77" s="17">
        <v>0</v>
      </c>
      <c r="N77" s="16">
        <v>728.04880387864466</v>
      </c>
      <c r="O77" s="16">
        <v>1016.22</v>
      </c>
      <c r="P77" s="16">
        <f t="shared" si="28"/>
        <v>1744.2688038786446</v>
      </c>
      <c r="Q77" s="16">
        <v>2688.8439993117236</v>
      </c>
      <c r="R77" s="16">
        <v>0</v>
      </c>
      <c r="S77" s="16">
        <f t="shared" si="29"/>
        <v>2688.8439993117236</v>
      </c>
      <c r="T77" s="18">
        <v>0.71</v>
      </c>
      <c r="U77" s="19">
        <f t="shared" si="30"/>
        <v>2.1200127658262713</v>
      </c>
      <c r="V77" s="19">
        <f t="shared" si="31"/>
        <v>3.6932194448875375</v>
      </c>
      <c r="W77" s="16">
        <v>0.28892013484597279</v>
      </c>
      <c r="X77" s="16">
        <v>2.889201348459728E-2</v>
      </c>
      <c r="Y77" s="16">
        <v>3.1764278333572995</v>
      </c>
      <c r="AA77" s="13" t="s">
        <v>139</v>
      </c>
      <c r="AB77" s="15">
        <v>2.6269984663251176</v>
      </c>
      <c r="AC77" s="19">
        <v>0.60214740091874241</v>
      </c>
      <c r="AD77" s="19">
        <v>6.6197685773157504</v>
      </c>
      <c r="AE77" s="19">
        <v>0.60214740091874241</v>
      </c>
      <c r="AF77" s="19">
        <v>6.6197685773157504</v>
      </c>
      <c r="AG77" s="19">
        <v>66.197685773157488</v>
      </c>
      <c r="AH77" s="17">
        <f t="shared" si="32"/>
        <v>7063.589062379393</v>
      </c>
      <c r="AI77" s="17">
        <f t="shared" si="33"/>
        <v>3331.8615700063347</v>
      </c>
      <c r="AJ77" s="17">
        <f t="shared" si="34"/>
        <v>3731.7274923730583</v>
      </c>
      <c r="AK77" s="19">
        <f t="shared" si="35"/>
        <v>2.1200127658262717</v>
      </c>
      <c r="AL77" s="17">
        <f t="shared" si="36"/>
        <v>1912.5830911990358</v>
      </c>
      <c r="AM77" s="19">
        <f t="shared" si="37"/>
        <v>3.6932194448875371</v>
      </c>
    </row>
    <row r="78" spans="1:39">
      <c r="A78" s="13" t="s">
        <v>140</v>
      </c>
      <c r="B78" s="13" t="s">
        <v>100</v>
      </c>
      <c r="C78" s="13" t="s">
        <v>63</v>
      </c>
      <c r="D78" s="14">
        <v>17</v>
      </c>
      <c r="E78" s="14" t="s">
        <v>3</v>
      </c>
      <c r="F78" s="15">
        <v>874.94879999999989</v>
      </c>
      <c r="G78" s="15">
        <v>195.76479999999998</v>
      </c>
      <c r="H78" s="15" t="s">
        <v>3</v>
      </c>
      <c r="I78" s="15" t="s">
        <v>3</v>
      </c>
      <c r="J78" s="16">
        <v>280.09800000000001</v>
      </c>
      <c r="K78" s="16">
        <v>87.5</v>
      </c>
      <c r="L78" s="16">
        <v>35.510840292710597</v>
      </c>
      <c r="M78" s="17">
        <v>0</v>
      </c>
      <c r="N78" s="16">
        <v>123.0108402927106</v>
      </c>
      <c r="O78" s="16">
        <v>192.59800000000001</v>
      </c>
      <c r="P78" s="16">
        <f t="shared" si="28"/>
        <v>315.60884029271062</v>
      </c>
      <c r="Q78" s="16">
        <v>1166.0280229192515</v>
      </c>
      <c r="R78" s="16">
        <v>0</v>
      </c>
      <c r="S78" s="16">
        <f t="shared" si="29"/>
        <v>1166.0280229192515</v>
      </c>
      <c r="T78" s="18">
        <v>0.69</v>
      </c>
      <c r="U78" s="19">
        <f t="shared" si="30"/>
        <v>5.0967561431586565</v>
      </c>
      <c r="V78" s="19">
        <f t="shared" si="31"/>
        <v>9.479067211837819</v>
      </c>
      <c r="W78" s="16">
        <v>0.19173494712654707</v>
      </c>
      <c r="X78" s="16">
        <v>1.127852630156159E-2</v>
      </c>
      <c r="Y78" s="16">
        <v>0.85192915537265534</v>
      </c>
      <c r="AA78" s="13" t="s">
        <v>140</v>
      </c>
      <c r="AB78" s="15">
        <v>1557.4242434181001</v>
      </c>
      <c r="AC78" s="19">
        <v>224.88906134983111</v>
      </c>
      <c r="AD78" s="19">
        <v>999.19290589576258</v>
      </c>
      <c r="AE78" s="19">
        <v>224.88906134983111</v>
      </c>
      <c r="AF78" s="19">
        <v>999.19290589576258</v>
      </c>
      <c r="AG78" s="19">
        <v>16986.279400227966</v>
      </c>
      <c r="AH78" s="17">
        <f t="shared" si="32"/>
        <v>1816000.3113993183</v>
      </c>
      <c r="AI78" s="17">
        <f t="shared" si="33"/>
        <v>356305.12043173262</v>
      </c>
      <c r="AJ78" s="17">
        <f t="shared" si="34"/>
        <v>1459695.1909675857</v>
      </c>
      <c r="AK78" s="19">
        <f t="shared" si="35"/>
        <v>5.0967561431586565</v>
      </c>
      <c r="AL78" s="17">
        <f t="shared" si="36"/>
        <v>191580.06487509955</v>
      </c>
      <c r="AM78" s="19">
        <f t="shared" si="37"/>
        <v>9.479067211837819</v>
      </c>
    </row>
    <row r="79" spans="1:39">
      <c r="A79" s="13" t="s">
        <v>141</v>
      </c>
      <c r="B79" s="13" t="s">
        <v>100</v>
      </c>
      <c r="C79" s="13" t="s">
        <v>63</v>
      </c>
      <c r="D79" s="14">
        <v>17</v>
      </c>
      <c r="E79" s="14" t="s">
        <v>3</v>
      </c>
      <c r="F79" s="15">
        <v>1541.3219999999999</v>
      </c>
      <c r="G79" s="15">
        <v>344.86199999999997</v>
      </c>
      <c r="H79" s="15" t="s">
        <v>3</v>
      </c>
      <c r="I79" s="15" t="s">
        <v>3</v>
      </c>
      <c r="J79" s="16">
        <v>354.04599999999999</v>
      </c>
      <c r="K79" s="16">
        <v>187.5</v>
      </c>
      <c r="L79" s="16">
        <v>64.224330191253827</v>
      </c>
      <c r="M79" s="17">
        <v>0</v>
      </c>
      <c r="N79" s="16">
        <v>251.72433019125384</v>
      </c>
      <c r="O79" s="16">
        <v>166.54599999999999</v>
      </c>
      <c r="P79" s="16">
        <f t="shared" si="28"/>
        <v>418.27033019125383</v>
      </c>
      <c r="Q79" s="16">
        <v>2054.0912157853659</v>
      </c>
      <c r="R79" s="16">
        <v>0</v>
      </c>
      <c r="S79" s="16">
        <f t="shared" si="29"/>
        <v>2054.0912157853659</v>
      </c>
      <c r="T79" s="18">
        <v>0.69</v>
      </c>
      <c r="U79" s="19">
        <f t="shared" si="30"/>
        <v>6.6579715426557957</v>
      </c>
      <c r="V79" s="19">
        <f t="shared" si="31"/>
        <v>8.1600821590218118</v>
      </c>
      <c r="W79" s="16">
        <v>0.22272673427207001</v>
      </c>
      <c r="X79" s="16">
        <v>1.3101572604239411E-2</v>
      </c>
      <c r="Y79" s="16">
        <v>0.9896338745282528</v>
      </c>
      <c r="AA79" s="13" t="s">
        <v>141</v>
      </c>
      <c r="AB79" s="15">
        <v>875.331292110091</v>
      </c>
      <c r="AC79" s="19">
        <v>222.66122432901329</v>
      </c>
      <c r="AD79" s="19">
        <v>989.29451896074704</v>
      </c>
      <c r="AE79" s="19">
        <v>222.66122432901329</v>
      </c>
      <c r="AF79" s="19">
        <v>989.29451896074704</v>
      </c>
      <c r="AG79" s="19">
        <v>16818.006822332703</v>
      </c>
      <c r="AH79" s="17">
        <f t="shared" si="32"/>
        <v>1798010.318025392</v>
      </c>
      <c r="AI79" s="17">
        <f t="shared" si="33"/>
        <v>270053.77035723772</v>
      </c>
      <c r="AJ79" s="17">
        <f t="shared" si="34"/>
        <v>1527956.5476681544</v>
      </c>
      <c r="AK79" s="19">
        <f t="shared" si="35"/>
        <v>6.6579715426557957</v>
      </c>
      <c r="AL79" s="17">
        <f t="shared" si="36"/>
        <v>220342.18320185741</v>
      </c>
      <c r="AM79" s="19">
        <f t="shared" si="37"/>
        <v>8.1600821590218118</v>
      </c>
    </row>
    <row r="80" spans="1:39">
      <c r="A80" s="13" t="s">
        <v>142</v>
      </c>
      <c r="B80" s="13" t="s">
        <v>100</v>
      </c>
      <c r="C80" s="13" t="s">
        <v>63</v>
      </c>
      <c r="D80" s="14">
        <v>17</v>
      </c>
      <c r="E80" s="14" t="s">
        <v>3</v>
      </c>
      <c r="F80" s="15">
        <v>249.22200000000001</v>
      </c>
      <c r="G80" s="15">
        <v>55.762</v>
      </c>
      <c r="H80" s="15" t="s">
        <v>3</v>
      </c>
      <c r="I80" s="15" t="s">
        <v>3</v>
      </c>
      <c r="J80" s="16">
        <v>354.04599999999999</v>
      </c>
      <c r="K80" s="16">
        <v>37.5</v>
      </c>
      <c r="L80" s="16">
        <v>10.743789110208416</v>
      </c>
      <c r="M80" s="17">
        <v>0</v>
      </c>
      <c r="N80" s="16">
        <v>48.243789110208418</v>
      </c>
      <c r="O80" s="16">
        <v>316.54599999999999</v>
      </c>
      <c r="P80" s="16">
        <f t="shared" si="28"/>
        <v>364.7897891102084</v>
      </c>
      <c r="Q80" s="16">
        <v>332.13353275983889</v>
      </c>
      <c r="R80" s="16">
        <v>0</v>
      </c>
      <c r="S80" s="16">
        <f t="shared" si="29"/>
        <v>332.13353275983889</v>
      </c>
      <c r="T80" s="18">
        <v>0.69</v>
      </c>
      <c r="U80" s="19">
        <f t="shared" si="30"/>
        <v>1.302302992522717</v>
      </c>
      <c r="V80" s="19">
        <f t="shared" si="31"/>
        <v>6.884482725871945</v>
      </c>
      <c r="W80" s="16">
        <v>0.26399491770683775</v>
      </c>
      <c r="X80" s="16">
        <v>1.5529112806284568E-2</v>
      </c>
      <c r="Y80" s="16">
        <v>1.1729993443303808</v>
      </c>
      <c r="AA80" s="13" t="s">
        <v>142</v>
      </c>
      <c r="AB80" s="15">
        <v>1407.696522399269</v>
      </c>
      <c r="AC80" s="19">
        <v>57.899415000078697</v>
      </c>
      <c r="AD80" s="19">
        <v>257.24988301498286</v>
      </c>
      <c r="AE80" s="19">
        <v>57.899415000078697</v>
      </c>
      <c r="AF80" s="19">
        <v>257.24988301498286</v>
      </c>
      <c r="AG80" s="19">
        <v>4373.2480112547091</v>
      </c>
      <c r="AH80" s="17">
        <f t="shared" si="32"/>
        <v>467543.21903820889</v>
      </c>
      <c r="AI80" s="17">
        <f t="shared" si="33"/>
        <v>359012.62741669791</v>
      </c>
      <c r="AJ80" s="17">
        <f t="shared" si="34"/>
        <v>108530.59162151098</v>
      </c>
      <c r="AK80" s="19">
        <f t="shared" si="35"/>
        <v>1.302302992522717</v>
      </c>
      <c r="AL80" s="17">
        <f t="shared" si="36"/>
        <v>67912.614157804113</v>
      </c>
      <c r="AM80" s="19">
        <f t="shared" si="37"/>
        <v>6.884482725871945</v>
      </c>
    </row>
    <row r="81" spans="1:39">
      <c r="A81" s="13" t="s">
        <v>143</v>
      </c>
      <c r="B81" s="13" t="s">
        <v>100</v>
      </c>
      <c r="C81" s="13" t="s">
        <v>63</v>
      </c>
      <c r="D81" s="14">
        <v>17.100000000000001</v>
      </c>
      <c r="E81" s="14" t="s">
        <v>3</v>
      </c>
      <c r="F81" s="15">
        <v>2728.1268000000005</v>
      </c>
      <c r="G81" s="15">
        <v>622.86</v>
      </c>
      <c r="H81" s="15" t="s">
        <v>3</v>
      </c>
      <c r="I81" s="15" t="s">
        <v>3</v>
      </c>
      <c r="J81" s="16">
        <v>1764.3779999999999</v>
      </c>
      <c r="K81" s="16">
        <v>312.5</v>
      </c>
      <c r="L81" s="16">
        <v>113.48254351963507</v>
      </c>
      <c r="M81" s="17">
        <v>0</v>
      </c>
      <c r="N81" s="16">
        <v>425.9825435196351</v>
      </c>
      <c r="O81" s="16">
        <v>1451.8779999999999</v>
      </c>
      <c r="P81" s="16">
        <f t="shared" si="28"/>
        <v>1877.860543519635</v>
      </c>
      <c r="Q81" s="16">
        <v>3664.7361023575268</v>
      </c>
      <c r="R81" s="16">
        <v>0</v>
      </c>
      <c r="S81" s="16">
        <f t="shared" si="29"/>
        <v>3664.7361023575268</v>
      </c>
      <c r="T81" s="18">
        <v>0.69</v>
      </c>
      <c r="U81" s="19">
        <f t="shared" si="30"/>
        <v>2.7535703964756419</v>
      </c>
      <c r="V81" s="19">
        <f t="shared" si="31"/>
        <v>8.6030194384916285</v>
      </c>
      <c r="W81" s="16">
        <v>0.21294516471887087</v>
      </c>
      <c r="X81" s="16">
        <v>1.2452933609290699E-2</v>
      </c>
      <c r="Y81" s="16">
        <v>0.92724833473318413</v>
      </c>
      <c r="AA81" s="13" t="s">
        <v>143</v>
      </c>
      <c r="AB81" s="15">
        <v>221.39227125006684</v>
      </c>
      <c r="AC81" s="19">
        <v>101.71375628013504</v>
      </c>
      <c r="AD81" s="19">
        <v>442.88072454553787</v>
      </c>
      <c r="AE81" s="19">
        <v>101.71375628013504</v>
      </c>
      <c r="AF81" s="19">
        <v>442.88072454553787</v>
      </c>
      <c r="AG81" s="19">
        <v>7573.2603897286945</v>
      </c>
      <c r="AH81" s="17">
        <f t="shared" si="32"/>
        <v>811344.24923305027</v>
      </c>
      <c r="AI81" s="17">
        <f t="shared" si="33"/>
        <v>294651.71846396534</v>
      </c>
      <c r="AJ81" s="17">
        <f t="shared" si="34"/>
        <v>516692.53076908493</v>
      </c>
      <c r="AK81" s="19">
        <f t="shared" si="35"/>
        <v>2.7535703964756419</v>
      </c>
      <c r="AL81" s="17">
        <f t="shared" si="36"/>
        <v>94309.242822692453</v>
      </c>
      <c r="AM81" s="19">
        <f t="shared" si="37"/>
        <v>8.6030194384916285</v>
      </c>
    </row>
    <row r="82" spans="1:39">
      <c r="A82" s="13" t="s">
        <v>144</v>
      </c>
      <c r="B82" s="13" t="s">
        <v>100</v>
      </c>
      <c r="C82" s="13" t="s">
        <v>63</v>
      </c>
      <c r="D82" s="14">
        <v>17.100000000000001</v>
      </c>
      <c r="E82" s="14" t="s">
        <v>3</v>
      </c>
      <c r="F82" s="15">
        <v>4548.9366000000009</v>
      </c>
      <c r="G82" s="15">
        <v>1038.5700000000002</v>
      </c>
      <c r="H82" s="15" t="s">
        <v>3</v>
      </c>
      <c r="I82" s="15" t="s">
        <v>3</v>
      </c>
      <c r="J82" s="16">
        <v>1797.0959999999998</v>
      </c>
      <c r="K82" s="16">
        <v>500</v>
      </c>
      <c r="L82" s="16">
        <v>188.16974757278911</v>
      </c>
      <c r="M82" s="17">
        <v>0</v>
      </c>
      <c r="N82" s="16">
        <v>688.16974757278911</v>
      </c>
      <c r="O82" s="16">
        <v>1297.0959999999998</v>
      </c>
      <c r="P82" s="16">
        <f t="shared" si="28"/>
        <v>1985.2657475727888</v>
      </c>
      <c r="Q82" s="16">
        <v>6110.6588540369548</v>
      </c>
      <c r="R82" s="16">
        <v>0</v>
      </c>
      <c r="S82" s="16">
        <f t="shared" si="29"/>
        <v>6110.6588540369548</v>
      </c>
      <c r="T82" s="18">
        <v>0.69</v>
      </c>
      <c r="U82" s="19">
        <f t="shared" si="30"/>
        <v>4.2786755231597446</v>
      </c>
      <c r="V82" s="19">
        <f t="shared" si="31"/>
        <v>8.8795807656316921</v>
      </c>
      <c r="W82" s="16">
        <v>0.20631282486892524</v>
      </c>
      <c r="X82" s="16">
        <v>1.206507747771492E-2</v>
      </c>
      <c r="Y82" s="16">
        <v>0.89836847690985366</v>
      </c>
      <c r="AA82" s="13" t="s">
        <v>144</v>
      </c>
      <c r="AB82" s="15">
        <v>52.468688562154568</v>
      </c>
      <c r="AC82" s="19">
        <v>40.194143501144502</v>
      </c>
      <c r="AD82" s="19">
        <v>175.0128207559946</v>
      </c>
      <c r="AE82" s="19">
        <v>40.194143501144502</v>
      </c>
      <c r="AF82" s="19">
        <v>175.0128207559946</v>
      </c>
      <c r="AG82" s="19">
        <v>2992.7192349275083</v>
      </c>
      <c r="AH82" s="17">
        <f t="shared" si="32"/>
        <v>320618.25632203731</v>
      </c>
      <c r="AI82" s="17">
        <f t="shared" si="33"/>
        <v>74933.996417018556</v>
      </c>
      <c r="AJ82" s="17">
        <f t="shared" si="34"/>
        <v>245684.25990501876</v>
      </c>
      <c r="AK82" s="19">
        <f t="shared" si="35"/>
        <v>4.2786755231597446</v>
      </c>
      <c r="AL82" s="17">
        <f t="shared" si="36"/>
        <v>36107.364163293198</v>
      </c>
      <c r="AM82" s="19">
        <f t="shared" si="37"/>
        <v>8.8795807656316921</v>
      </c>
    </row>
    <row r="83" spans="1:39">
      <c r="A83" s="13" t="s">
        <v>145</v>
      </c>
      <c r="B83" s="13" t="s">
        <v>100</v>
      </c>
      <c r="C83" s="13" t="s">
        <v>63</v>
      </c>
      <c r="D83" s="14">
        <v>17</v>
      </c>
      <c r="E83" s="14" t="s">
        <v>3</v>
      </c>
      <c r="F83" s="15">
        <v>128.68439999999998</v>
      </c>
      <c r="G83" s="15">
        <v>28.792399999999997</v>
      </c>
      <c r="H83" s="15" t="s">
        <v>3</v>
      </c>
      <c r="I83" s="15" t="s">
        <v>3</v>
      </c>
      <c r="J83" s="16">
        <v>354.04599999999999</v>
      </c>
      <c r="K83" s="16">
        <v>25</v>
      </c>
      <c r="L83" s="16">
        <v>1.25</v>
      </c>
      <c r="M83" s="17">
        <v>0</v>
      </c>
      <c r="N83" s="16">
        <v>26.25</v>
      </c>
      <c r="O83" s="16">
        <v>329.04599999999999</v>
      </c>
      <c r="P83" s="16">
        <f t="shared" si="28"/>
        <v>355.29599999999999</v>
      </c>
      <c r="Q83" s="16">
        <v>171.49531093996606</v>
      </c>
      <c r="R83" s="16">
        <v>0</v>
      </c>
      <c r="S83" s="16">
        <f t="shared" si="29"/>
        <v>171.49531093996606</v>
      </c>
      <c r="T83" s="18">
        <v>0.69</v>
      </c>
      <c r="U83" s="19">
        <f t="shared" si="30"/>
        <v>0.69843648961665772</v>
      </c>
      <c r="V83" s="19">
        <f t="shared" si="31"/>
        <v>6.5331547024748975</v>
      </c>
      <c r="W83" s="16">
        <v>0.27819155269386403</v>
      </c>
      <c r="X83" s="16">
        <v>1.6364208981991996E-2</v>
      </c>
      <c r="Y83" s="16">
        <v>1.2360787538740601</v>
      </c>
      <c r="AA83" s="13" t="s">
        <v>145</v>
      </c>
      <c r="AB83" s="15">
        <v>3.8391723338161876</v>
      </c>
      <c r="AC83" s="19">
        <v>8.1534661097730221E-2</v>
      </c>
      <c r="AD83" s="19">
        <v>0.36226241714236418</v>
      </c>
      <c r="AE83" s="19">
        <v>8.1534661097730221E-2</v>
      </c>
      <c r="AF83" s="19">
        <v>0.36226241714236418</v>
      </c>
      <c r="AG83" s="19">
        <v>6.1584610914201923</v>
      </c>
      <c r="AH83" s="17">
        <f t="shared" si="32"/>
        <v>658.40005313992231</v>
      </c>
      <c r="AI83" s="17">
        <f t="shared" si="33"/>
        <v>942.67705500508748</v>
      </c>
      <c r="AJ83" s="17">
        <f t="shared" si="34"/>
        <v>-284.27700186516518</v>
      </c>
      <c r="AK83" s="19">
        <f t="shared" si="35"/>
        <v>0.69843648961665772</v>
      </c>
      <c r="AL83" s="17">
        <f t="shared" si="36"/>
        <v>100.77827376267493</v>
      </c>
      <c r="AM83" s="19">
        <f t="shared" si="37"/>
        <v>6.5331547024748975</v>
      </c>
    </row>
    <row r="84" spans="1:39">
      <c r="A84" s="13" t="s">
        <v>146</v>
      </c>
      <c r="B84" s="13" t="s">
        <v>100</v>
      </c>
      <c r="C84" s="13" t="s">
        <v>63</v>
      </c>
      <c r="D84" s="14">
        <v>12</v>
      </c>
      <c r="E84" s="14" t="s">
        <v>3</v>
      </c>
      <c r="F84" s="15">
        <v>27.358319999999999</v>
      </c>
      <c r="G84" s="15">
        <v>5.9117519999999999</v>
      </c>
      <c r="H84" s="15" t="s">
        <v>3</v>
      </c>
      <c r="I84" s="15" t="s">
        <v>3</v>
      </c>
      <c r="J84" s="16">
        <v>21.672000000000001</v>
      </c>
      <c r="K84" s="16">
        <v>6.25</v>
      </c>
      <c r="L84" s="16">
        <v>1.2324401379164009</v>
      </c>
      <c r="M84" s="17">
        <v>0</v>
      </c>
      <c r="N84" s="16">
        <v>7.4824401379164005</v>
      </c>
      <c r="O84" s="16">
        <v>15.422000000000001</v>
      </c>
      <c r="P84" s="16">
        <f t="shared" si="28"/>
        <v>22.904440137916403</v>
      </c>
      <c r="Q84" s="16">
        <v>34.451486458512413</v>
      </c>
      <c r="R84" s="16">
        <v>0</v>
      </c>
      <c r="S84" s="16">
        <f t="shared" si="29"/>
        <v>34.451486458512413</v>
      </c>
      <c r="T84" s="18">
        <v>0.85</v>
      </c>
      <c r="U84" s="19">
        <f t="shared" si="30"/>
        <v>1.7529315799391054</v>
      </c>
      <c r="V84" s="19">
        <f t="shared" si="31"/>
        <v>4.6043116715272454</v>
      </c>
      <c r="W84" s="16">
        <v>0.30277814486455967</v>
      </c>
      <c r="X84" s="16">
        <v>2.5231512072046637E-2</v>
      </c>
      <c r="Y84" s="16">
        <v>1.3930025459598587</v>
      </c>
      <c r="AA84" s="13" t="s">
        <v>146</v>
      </c>
      <c r="AB84" s="15">
        <v>1535.6689335264753</v>
      </c>
      <c r="AC84" s="19">
        <v>8.2491734723425338</v>
      </c>
      <c r="AD84" s="19">
        <v>37.950423784039614</v>
      </c>
      <c r="AE84" s="19">
        <v>8.2491734723425338</v>
      </c>
      <c r="AF84" s="19">
        <v>37.950423784039614</v>
      </c>
      <c r="AG84" s="19">
        <v>455.40508540847543</v>
      </c>
      <c r="AH84" s="17">
        <f t="shared" si="32"/>
        <v>52906.077468145559</v>
      </c>
      <c r="AI84" s="17">
        <f t="shared" si="33"/>
        <v>30181.484590507207</v>
      </c>
      <c r="AJ84" s="17">
        <f t="shared" si="34"/>
        <v>22724.592877638352</v>
      </c>
      <c r="AK84" s="19">
        <f t="shared" si="35"/>
        <v>1.7529315799391052</v>
      </c>
      <c r="AL84" s="17">
        <f t="shared" si="36"/>
        <v>11490.55086676977</v>
      </c>
      <c r="AM84" s="19">
        <f t="shared" si="37"/>
        <v>4.6043116715272454</v>
      </c>
    </row>
    <row r="85" spans="1:39">
      <c r="A85" s="13" t="s">
        <v>147</v>
      </c>
      <c r="B85" s="13" t="s">
        <v>96</v>
      </c>
      <c r="C85" s="13" t="s">
        <v>63</v>
      </c>
      <c r="D85" s="14">
        <v>12</v>
      </c>
      <c r="E85" s="14" t="s">
        <v>3</v>
      </c>
      <c r="F85" s="15">
        <v>4832</v>
      </c>
      <c r="G85" s="15">
        <v>87</v>
      </c>
      <c r="H85" s="15" t="s">
        <v>3</v>
      </c>
      <c r="I85" s="15" t="s">
        <v>3</v>
      </c>
      <c r="J85" s="16">
        <v>1163.58</v>
      </c>
      <c r="K85" s="16">
        <v>750</v>
      </c>
      <c r="L85" s="16">
        <v>150.43035282985653</v>
      </c>
      <c r="M85" s="17">
        <v>0</v>
      </c>
      <c r="N85" s="16">
        <v>900.43035282985647</v>
      </c>
      <c r="O85" s="16">
        <v>413.57999999999993</v>
      </c>
      <c r="P85" s="16">
        <f t="shared" si="28"/>
        <v>1314.0103528298564</v>
      </c>
      <c r="Q85" s="16">
        <v>4229.2083592360759</v>
      </c>
      <c r="R85" s="16">
        <v>0</v>
      </c>
      <c r="S85" s="16">
        <f t="shared" si="29"/>
        <v>4229.2083592360759</v>
      </c>
      <c r="T85" s="18">
        <v>0.71</v>
      </c>
      <c r="U85" s="19">
        <f t="shared" si="30"/>
        <v>4.3306665533938391</v>
      </c>
      <c r="V85" s="19">
        <f t="shared" si="31"/>
        <v>4.6968744955615893</v>
      </c>
      <c r="W85" s="16">
        <v>0.2469758423925284</v>
      </c>
      <c r="X85" s="16">
        <v>2.0581320199377362E-2</v>
      </c>
      <c r="Y85" s="16">
        <v>13.636920755582498</v>
      </c>
      <c r="AA85" s="13" t="s">
        <v>147</v>
      </c>
      <c r="AB85" s="15">
        <v>2.6269984663251176</v>
      </c>
      <c r="AC85" s="19">
        <v>0.17346630423818074</v>
      </c>
      <c r="AD85" s="19">
        <v>9.5775796887760176</v>
      </c>
      <c r="AE85" s="19">
        <v>0.17346630423818074</v>
      </c>
      <c r="AF85" s="19">
        <v>9.5775796887760176</v>
      </c>
      <c r="AG85" s="19">
        <v>114.93095626531223</v>
      </c>
      <c r="AH85" s="17">
        <f t="shared" si="32"/>
        <v>11110.123873482538</v>
      </c>
      <c r="AI85" s="17">
        <f t="shared" si="33"/>
        <v>2565.4535477398508</v>
      </c>
      <c r="AJ85" s="17">
        <f t="shared" si="34"/>
        <v>8544.6703257426871</v>
      </c>
      <c r="AK85" s="19">
        <f t="shared" si="35"/>
        <v>4.33066655339384</v>
      </c>
      <c r="AL85" s="17">
        <f t="shared" si="36"/>
        <v>2365.4291559166177</v>
      </c>
      <c r="AM85" s="19">
        <f t="shared" si="37"/>
        <v>4.6968744955615884</v>
      </c>
    </row>
    <row r="86" spans="1:39">
      <c r="A86" s="13" t="s">
        <v>148</v>
      </c>
      <c r="B86" s="13" t="s">
        <v>96</v>
      </c>
      <c r="C86" s="13" t="s">
        <v>63</v>
      </c>
      <c r="D86" s="14">
        <v>12</v>
      </c>
      <c r="E86" s="14" t="s">
        <v>3</v>
      </c>
      <c r="F86" s="15">
        <v>1741</v>
      </c>
      <c r="G86" s="15">
        <v>135</v>
      </c>
      <c r="H86" s="15" t="s">
        <v>3</v>
      </c>
      <c r="I86" s="15" t="s">
        <v>3</v>
      </c>
      <c r="J86" s="16">
        <v>0</v>
      </c>
      <c r="K86" s="16">
        <v>300</v>
      </c>
      <c r="L86" s="16">
        <v>58.157300602842056</v>
      </c>
      <c r="M86" s="17">
        <v>0</v>
      </c>
      <c r="N86" s="16">
        <v>358.15730060284204</v>
      </c>
      <c r="O86" s="16">
        <v>-300</v>
      </c>
      <c r="P86" s="16">
        <f t="shared" si="28"/>
        <v>58.157300602842042</v>
      </c>
      <c r="Q86" s="16">
        <v>1616.2281609674453</v>
      </c>
      <c r="R86" s="16">
        <v>0</v>
      </c>
      <c r="S86" s="16">
        <f t="shared" si="29"/>
        <v>1616.2281609674453</v>
      </c>
      <c r="T86" s="18">
        <v>0.71</v>
      </c>
      <c r="U86" s="19">
        <f t="shared" si="30"/>
        <v>27.790632374853772</v>
      </c>
      <c r="V86" s="19">
        <f t="shared" si="31"/>
        <v>4.5126210138591274</v>
      </c>
      <c r="W86" s="16">
        <v>0.27265050834252164</v>
      </c>
      <c r="X86" s="16">
        <v>2.2720875695210131E-2</v>
      </c>
      <c r="Y86" s="16">
        <v>3.4956302004586202</v>
      </c>
      <c r="AA86" s="13" t="s">
        <v>148</v>
      </c>
      <c r="AB86" s="15">
        <v>5.1188964450882501</v>
      </c>
      <c r="AC86" s="19">
        <v>0.52450081373576674</v>
      </c>
      <c r="AD86" s="19">
        <v>6.7242545313511108</v>
      </c>
      <c r="AE86" s="19">
        <v>0.52450081373576674</v>
      </c>
      <c r="AF86" s="19">
        <v>6.7242545313511108</v>
      </c>
      <c r="AG86" s="19">
        <v>80.691054376213344</v>
      </c>
      <c r="AH86" s="17">
        <f t="shared" si="32"/>
        <v>8273.3045876277756</v>
      </c>
      <c r="AI86" s="17">
        <f t="shared" si="33"/>
        <v>297.70119931181694</v>
      </c>
      <c r="AJ86" s="17">
        <f t="shared" si="34"/>
        <v>7975.6033883159589</v>
      </c>
      <c r="AK86" s="19">
        <f t="shared" si="35"/>
        <v>27.790632374853775</v>
      </c>
      <c r="AL86" s="17">
        <f t="shared" si="36"/>
        <v>1833.370132838292</v>
      </c>
      <c r="AM86" s="19">
        <f t="shared" si="37"/>
        <v>4.5126210138591274</v>
      </c>
    </row>
    <row r="87" spans="1:39">
      <c r="A87" s="13" t="s">
        <v>149</v>
      </c>
      <c r="B87" s="13" t="s">
        <v>96</v>
      </c>
      <c r="C87" s="13" t="s">
        <v>63</v>
      </c>
      <c r="D87" s="14">
        <v>12</v>
      </c>
      <c r="E87" s="14" t="s">
        <v>3</v>
      </c>
      <c r="F87" s="15">
        <v>5001</v>
      </c>
      <c r="G87" s="15">
        <v>388</v>
      </c>
      <c r="H87" s="15" t="s">
        <v>3</v>
      </c>
      <c r="I87" s="15" t="s">
        <v>3</v>
      </c>
      <c r="J87" s="16">
        <v>0</v>
      </c>
      <c r="K87" s="16">
        <v>570</v>
      </c>
      <c r="L87" s="16">
        <v>152.47388898144499</v>
      </c>
      <c r="M87" s="17">
        <v>0</v>
      </c>
      <c r="N87" s="16">
        <v>722.47388898144504</v>
      </c>
      <c r="O87" s="16">
        <v>-570</v>
      </c>
      <c r="P87" s="16">
        <f t="shared" si="28"/>
        <v>152.47388898144504</v>
      </c>
      <c r="Q87" s="16">
        <v>4642.7855263790061</v>
      </c>
      <c r="R87" s="16">
        <v>0</v>
      </c>
      <c r="S87" s="16">
        <f t="shared" si="29"/>
        <v>4642.7855263790061</v>
      </c>
      <c r="T87" s="18">
        <v>0.71</v>
      </c>
      <c r="U87" s="19">
        <f t="shared" si="30"/>
        <v>30.449708847814598</v>
      </c>
      <c r="V87" s="19">
        <f t="shared" si="31"/>
        <v>6.4262329714427153</v>
      </c>
      <c r="W87" s="16">
        <v>0.191468165389891</v>
      </c>
      <c r="X87" s="16">
        <v>1.5955680449157583E-2</v>
      </c>
      <c r="Y87" s="16">
        <v>2.453442439168513</v>
      </c>
      <c r="AA87" s="13" t="s">
        <v>149</v>
      </c>
      <c r="AB87" s="15">
        <v>5.1188964450882501</v>
      </c>
      <c r="AC87" s="19">
        <v>1.507454190588722</v>
      </c>
      <c r="AD87" s="19">
        <v>19.315334239682315</v>
      </c>
      <c r="AE87" s="19">
        <v>1.507454190588722</v>
      </c>
      <c r="AF87" s="19">
        <v>19.315334239682315</v>
      </c>
      <c r="AG87" s="19">
        <v>231.78401087618772</v>
      </c>
      <c r="AH87" s="17">
        <f t="shared" si="32"/>
        <v>23765.938326288673</v>
      </c>
      <c r="AI87" s="17">
        <f t="shared" si="33"/>
        <v>780.49804827589924</v>
      </c>
      <c r="AJ87" s="17">
        <f t="shared" si="34"/>
        <v>22985.440278012775</v>
      </c>
      <c r="AK87" s="19">
        <f t="shared" si="35"/>
        <v>30.449708847814598</v>
      </c>
      <c r="AL87" s="17">
        <f t="shared" si="36"/>
        <v>3698.2690219762021</v>
      </c>
      <c r="AM87" s="19">
        <f t="shared" si="37"/>
        <v>6.4262329714427153</v>
      </c>
    </row>
    <row r="88" spans="1:39">
      <c r="A88" s="13" t="s">
        <v>150</v>
      </c>
      <c r="B88" s="13" t="s">
        <v>96</v>
      </c>
      <c r="C88" s="13" t="s">
        <v>63</v>
      </c>
      <c r="D88" s="14">
        <v>12</v>
      </c>
      <c r="E88" s="14" t="s">
        <v>3</v>
      </c>
      <c r="F88" s="15">
        <v>916</v>
      </c>
      <c r="G88" s="15">
        <v>710</v>
      </c>
      <c r="H88" s="15" t="s">
        <v>3</v>
      </c>
      <c r="I88" s="15" t="s">
        <v>3</v>
      </c>
      <c r="J88" s="16">
        <v>0</v>
      </c>
      <c r="K88" s="16">
        <v>105</v>
      </c>
      <c r="L88" s="16">
        <v>43.169213260111633</v>
      </c>
      <c r="M88" s="17">
        <v>0</v>
      </c>
      <c r="N88" s="16">
        <v>148.16921326011163</v>
      </c>
      <c r="O88" s="16">
        <v>-105</v>
      </c>
      <c r="P88" s="16">
        <f t="shared" si="28"/>
        <v>43.169213260111633</v>
      </c>
      <c r="Q88" s="16">
        <v>1420.0633370634559</v>
      </c>
      <c r="R88" s="16">
        <v>0</v>
      </c>
      <c r="S88" s="16">
        <f t="shared" si="29"/>
        <v>1420.0633370634559</v>
      </c>
      <c r="T88" s="18">
        <v>0.71</v>
      </c>
      <c r="U88" s="19">
        <f t="shared" si="30"/>
        <v>32.895279524947817</v>
      </c>
      <c r="V88" s="19">
        <f t="shared" si="31"/>
        <v>9.5840647717453233</v>
      </c>
      <c r="W88" s="16">
        <v>0.21438469413519443</v>
      </c>
      <c r="X88" s="16">
        <v>1.7865391177932871E-2</v>
      </c>
      <c r="Y88" s="16">
        <v>0.27496984527838608</v>
      </c>
      <c r="AA88" s="13" t="s">
        <v>150</v>
      </c>
      <c r="AB88" s="15">
        <v>7.6783446676323752</v>
      </c>
      <c r="AC88" s="19">
        <v>4.1377286416932701</v>
      </c>
      <c r="AD88" s="19">
        <v>5.3067924905665871</v>
      </c>
      <c r="AE88" s="19">
        <v>4.1377286416932701</v>
      </c>
      <c r="AF88" s="19">
        <v>5.3067924905665871</v>
      </c>
      <c r="AG88" s="19">
        <v>63.68150988679902</v>
      </c>
      <c r="AH88" s="17">
        <f t="shared" si="32"/>
        <v>10903.735751841423</v>
      </c>
      <c r="AI88" s="17">
        <f t="shared" si="33"/>
        <v>331.46809844166296</v>
      </c>
      <c r="AJ88" s="17">
        <f t="shared" si="34"/>
        <v>10572.26765339976</v>
      </c>
      <c r="AK88" s="19">
        <f t="shared" si="35"/>
        <v>32.895279524947817</v>
      </c>
      <c r="AL88" s="17">
        <f t="shared" si="36"/>
        <v>1137.6942885430624</v>
      </c>
      <c r="AM88" s="19">
        <f t="shared" si="37"/>
        <v>9.5840647717453233</v>
      </c>
    </row>
    <row r="89" spans="1:39">
      <c r="A89" s="13" t="s">
        <v>151</v>
      </c>
      <c r="B89" s="13" t="s">
        <v>96</v>
      </c>
      <c r="C89" s="13" t="s">
        <v>63</v>
      </c>
      <c r="D89" s="14">
        <v>12</v>
      </c>
      <c r="E89" s="14" t="s">
        <v>3</v>
      </c>
      <c r="F89" s="15">
        <v>949</v>
      </c>
      <c r="G89" s="15">
        <v>108</v>
      </c>
      <c r="H89" s="15" t="s">
        <v>3</v>
      </c>
      <c r="I89" s="15" t="s">
        <v>3</v>
      </c>
      <c r="J89" s="16">
        <v>0</v>
      </c>
      <c r="K89" s="16">
        <v>142.5</v>
      </c>
      <c r="L89" s="16">
        <v>31.468876995104548</v>
      </c>
      <c r="M89" s="17">
        <v>0</v>
      </c>
      <c r="N89" s="16">
        <v>173.96887699510455</v>
      </c>
      <c r="O89" s="16">
        <v>-142.5</v>
      </c>
      <c r="P89" s="16">
        <f t="shared" si="28"/>
        <v>31.468876995104551</v>
      </c>
      <c r="Q89" s="16">
        <v>911.67100344604273</v>
      </c>
      <c r="R89" s="16">
        <v>0</v>
      </c>
      <c r="S89" s="16">
        <f t="shared" si="29"/>
        <v>911.67100344604273</v>
      </c>
      <c r="T89" s="18">
        <v>0.71</v>
      </c>
      <c r="U89" s="19">
        <f t="shared" si="30"/>
        <v>28.970560455267176</v>
      </c>
      <c r="V89" s="19">
        <f t="shared" si="31"/>
        <v>5.2404258692300285</v>
      </c>
      <c r="W89" s="16">
        <v>0.24296103125958149</v>
      </c>
      <c r="X89" s="16">
        <v>2.0246752604965123E-2</v>
      </c>
      <c r="Y89" s="16">
        <v>2.1224293743990654</v>
      </c>
      <c r="AA89" s="13" t="s">
        <v>151</v>
      </c>
      <c r="AB89" s="15">
        <v>51.188964450882509</v>
      </c>
      <c r="AC89" s="19">
        <v>4.1960065098861339</v>
      </c>
      <c r="AD89" s="19">
        <v>36.653173752166602</v>
      </c>
      <c r="AE89" s="19">
        <v>4.1960065098861339</v>
      </c>
      <c r="AF89" s="19">
        <v>36.653173752166602</v>
      </c>
      <c r="AG89" s="19">
        <v>439.83808502599919</v>
      </c>
      <c r="AH89" s="17">
        <f t="shared" si="32"/>
        <v>46667.494586299865</v>
      </c>
      <c r="AI89" s="17">
        <f t="shared" si="33"/>
        <v>1610.8592258116012</v>
      </c>
      <c r="AJ89" s="17">
        <f t="shared" si="34"/>
        <v>45056.635360488261</v>
      </c>
      <c r="AK89" s="19">
        <f t="shared" si="35"/>
        <v>28.970560455267172</v>
      </c>
      <c r="AL89" s="17">
        <f t="shared" si="36"/>
        <v>8905.2866600623584</v>
      </c>
      <c r="AM89" s="19">
        <f t="shared" si="37"/>
        <v>5.2404258692300285</v>
      </c>
    </row>
    <row r="90" spans="1:39">
      <c r="A90" s="13" t="s">
        <v>152</v>
      </c>
      <c r="B90" s="13" t="s">
        <v>103</v>
      </c>
      <c r="C90" s="13" t="s">
        <v>63</v>
      </c>
      <c r="D90" s="14">
        <v>25</v>
      </c>
      <c r="E90" s="14" t="s">
        <v>3</v>
      </c>
      <c r="F90" s="15">
        <v>29037.098999999998</v>
      </c>
      <c r="G90" s="15">
        <v>54081</v>
      </c>
      <c r="H90" s="15" t="s">
        <v>3</v>
      </c>
      <c r="I90" s="15" t="s">
        <v>3</v>
      </c>
      <c r="J90" s="16">
        <v>13762.98</v>
      </c>
      <c r="K90" s="16">
        <v>3750</v>
      </c>
      <c r="L90" s="16">
        <v>3835.2342610928863</v>
      </c>
      <c r="M90" s="17">
        <v>0</v>
      </c>
      <c r="N90" s="16">
        <v>7585.2342610928863</v>
      </c>
      <c r="O90" s="16">
        <v>10012.98</v>
      </c>
      <c r="P90" s="16">
        <f t="shared" si="28"/>
        <v>17598.214261092886</v>
      </c>
      <c r="Q90" s="16">
        <v>136606.5707111407</v>
      </c>
      <c r="R90" s="16">
        <v>0</v>
      </c>
      <c r="S90" s="16">
        <f t="shared" si="29"/>
        <v>136606.5707111407</v>
      </c>
      <c r="T90" s="18">
        <v>0.75</v>
      </c>
      <c r="U90" s="19">
        <f t="shared" si="30"/>
        <v>9.6490812158468593</v>
      </c>
      <c r="V90" s="19">
        <f t="shared" si="31"/>
        <v>18.009538797218152</v>
      </c>
      <c r="W90" s="16">
        <v>0.32775108099645939</v>
      </c>
      <c r="X90" s="16">
        <v>1.3110043239858371E-2</v>
      </c>
      <c r="Y90" s="16">
        <v>0.1749471262551209</v>
      </c>
      <c r="AA90" s="13" t="s">
        <v>152</v>
      </c>
      <c r="AB90" s="15">
        <v>7.880995398975351</v>
      </c>
      <c r="AC90" s="19">
        <v>341.71556093388972</v>
      </c>
      <c r="AD90" s="19">
        <v>182.39219219510807</v>
      </c>
      <c r="AE90" s="19">
        <v>341.71556093388972</v>
      </c>
      <c r="AF90" s="19">
        <v>182.39219219510807</v>
      </c>
      <c r="AG90" s="19">
        <v>4559.8048048777018</v>
      </c>
      <c r="AH90" s="17">
        <f t="shared" si="32"/>
        <v>1076595.7552443007</v>
      </c>
      <c r="AI90" s="17">
        <f t="shared" si="33"/>
        <v>111574.95010780801</v>
      </c>
      <c r="AJ90" s="17">
        <f t="shared" si="34"/>
        <v>965020.80513649271</v>
      </c>
      <c r="AK90" s="19">
        <f t="shared" si="35"/>
        <v>9.6490812158468593</v>
      </c>
      <c r="AL90" s="17">
        <f t="shared" si="36"/>
        <v>59779.196311823231</v>
      </c>
      <c r="AM90" s="19">
        <f t="shared" si="37"/>
        <v>18.009538797218152</v>
      </c>
    </row>
    <row r="91" spans="1:39">
      <c r="A91" s="13" t="s">
        <v>153</v>
      </c>
      <c r="B91" s="13" t="s">
        <v>96</v>
      </c>
      <c r="C91" s="13" t="s">
        <v>63</v>
      </c>
      <c r="D91" s="14">
        <v>11</v>
      </c>
      <c r="E91" s="14" t="s">
        <v>3</v>
      </c>
      <c r="F91" s="15">
        <v>1956.2249999999999</v>
      </c>
      <c r="G91" s="15">
        <v>1489</v>
      </c>
      <c r="H91" s="15" t="s">
        <v>3</v>
      </c>
      <c r="I91" s="15" t="s">
        <v>3</v>
      </c>
      <c r="J91" s="16">
        <v>666.54</v>
      </c>
      <c r="K91" s="16">
        <v>375</v>
      </c>
      <c r="L91" s="16">
        <v>92.8867156885904</v>
      </c>
      <c r="M91" s="17">
        <v>0</v>
      </c>
      <c r="N91" s="16">
        <v>467.88671568859041</v>
      </c>
      <c r="O91" s="16">
        <v>291.53999999999996</v>
      </c>
      <c r="P91" s="16">
        <f t="shared" si="28"/>
        <v>759.42671568859032</v>
      </c>
      <c r="Q91" s="16">
        <v>2776.3981060865081</v>
      </c>
      <c r="R91" s="16">
        <v>0</v>
      </c>
      <c r="S91" s="16">
        <f t="shared" si="29"/>
        <v>2776.3981060865081</v>
      </c>
      <c r="T91" s="18">
        <v>0.71</v>
      </c>
      <c r="U91" s="19">
        <f t="shared" si="30"/>
        <v>4.9041696054440491</v>
      </c>
      <c r="V91" s="19">
        <f t="shared" si="31"/>
        <v>5.9339109510738597</v>
      </c>
      <c r="W91" s="16">
        <v>0.31699556397190243</v>
      </c>
      <c r="X91" s="16">
        <v>2.8817778542900227E-2</v>
      </c>
      <c r="Y91" s="16">
        <v>0.41402966593202384</v>
      </c>
      <c r="AA91" s="13" t="s">
        <v>153</v>
      </c>
      <c r="AB91" s="15">
        <v>2.6269984663251176</v>
      </c>
      <c r="AC91" s="19">
        <v>2.9688658277086346</v>
      </c>
      <c r="AD91" s="19">
        <v>3.8774629194279511</v>
      </c>
      <c r="AE91" s="19">
        <v>2.9688658277086346</v>
      </c>
      <c r="AF91" s="19">
        <v>3.8774629194279511</v>
      </c>
      <c r="AG91" s="19">
        <v>42.652092113707454</v>
      </c>
      <c r="AH91" s="17">
        <f t="shared" si="32"/>
        <v>7293.5935665972174</v>
      </c>
      <c r="AI91" s="17">
        <f t="shared" si="33"/>
        <v>1487.222945654388</v>
      </c>
      <c r="AJ91" s="17">
        <f t="shared" si="34"/>
        <v>5806.3706209428292</v>
      </c>
      <c r="AK91" s="19">
        <f t="shared" si="35"/>
        <v>4.90416960544405</v>
      </c>
      <c r="AL91" s="17">
        <f t="shared" si="36"/>
        <v>1229.1376845278232</v>
      </c>
      <c r="AM91" s="19">
        <f t="shared" si="37"/>
        <v>5.9339109510738597</v>
      </c>
    </row>
    <row r="92" spans="1:39">
      <c r="A92" s="13" t="s">
        <v>154</v>
      </c>
      <c r="B92" s="13" t="s">
        <v>133</v>
      </c>
      <c r="C92" s="13" t="s">
        <v>63</v>
      </c>
      <c r="D92" s="14">
        <v>10</v>
      </c>
      <c r="E92" s="14" t="s">
        <v>3</v>
      </c>
      <c r="F92" s="15">
        <v>4925.5010000000002</v>
      </c>
      <c r="G92" s="15">
        <v>1214.6285466000002</v>
      </c>
      <c r="H92" s="15" t="s">
        <v>3</v>
      </c>
      <c r="I92" s="15" t="s">
        <v>3</v>
      </c>
      <c r="J92" s="16">
        <v>1012.1300000000001</v>
      </c>
      <c r="K92" s="16">
        <v>750</v>
      </c>
      <c r="L92" s="16">
        <v>158.47210063178591</v>
      </c>
      <c r="M92" s="17">
        <v>0</v>
      </c>
      <c r="N92" s="16">
        <v>908.47210063178591</v>
      </c>
      <c r="O92" s="16">
        <v>262.13000000000011</v>
      </c>
      <c r="P92" s="16">
        <f t="shared" si="28"/>
        <v>1170.602100631786</v>
      </c>
      <c r="Q92" s="16">
        <v>4530.369439269437</v>
      </c>
      <c r="R92" s="16">
        <v>0</v>
      </c>
      <c r="S92" s="16">
        <f t="shared" si="29"/>
        <v>4530.369439269437</v>
      </c>
      <c r="T92" s="18">
        <v>0.71</v>
      </c>
      <c r="U92" s="19">
        <f t="shared" si="30"/>
        <v>5.1652605336568502</v>
      </c>
      <c r="V92" s="19">
        <f t="shared" si="31"/>
        <v>4.986800845198049</v>
      </c>
      <c r="W92" s="16">
        <v>0.24445135994888489</v>
      </c>
      <c r="X92" s="16">
        <v>2.4445135994888491E-2</v>
      </c>
      <c r="Y92" s="16">
        <v>0.98549302278115969</v>
      </c>
      <c r="AA92" s="13" t="s">
        <v>154</v>
      </c>
      <c r="AB92" s="15">
        <v>5.2539969326502352</v>
      </c>
      <c r="AC92" s="19">
        <v>4.8436120689860909</v>
      </c>
      <c r="AD92" s="19">
        <v>19.52581884712167</v>
      </c>
      <c r="AE92" s="19">
        <v>4.8436120689860909</v>
      </c>
      <c r="AF92" s="19">
        <v>19.52581884712167</v>
      </c>
      <c r="AG92" s="19">
        <v>195.2581884712167</v>
      </c>
      <c r="AH92" s="17">
        <f t="shared" si="32"/>
        <v>23802.547137693986</v>
      </c>
      <c r="AI92" s="17">
        <f t="shared" si="33"/>
        <v>4608.1987505947727</v>
      </c>
      <c r="AJ92" s="17">
        <f t="shared" si="34"/>
        <v>19194.348387099213</v>
      </c>
      <c r="AK92" s="19">
        <f t="shared" si="35"/>
        <v>5.1652605336568502</v>
      </c>
      <c r="AL92" s="17">
        <f t="shared" si="36"/>
        <v>4773.1096301177186</v>
      </c>
      <c r="AM92" s="19">
        <f t="shared" si="37"/>
        <v>4.986800845198049</v>
      </c>
    </row>
    <row r="93" spans="1:39">
      <c r="A93" s="13" t="s">
        <v>155</v>
      </c>
      <c r="B93" s="13" t="s">
        <v>133</v>
      </c>
      <c r="C93" s="13" t="s">
        <v>63</v>
      </c>
      <c r="D93" s="14">
        <v>10</v>
      </c>
      <c r="E93" s="14" t="s">
        <v>3</v>
      </c>
      <c r="F93" s="15">
        <v>7541.2709999999997</v>
      </c>
      <c r="G93" s="15">
        <v>1859.6774286</v>
      </c>
      <c r="H93" s="15" t="s">
        <v>3</v>
      </c>
      <c r="I93" s="15" t="s">
        <v>3</v>
      </c>
      <c r="J93" s="16">
        <v>1112.1300000000001</v>
      </c>
      <c r="K93" s="16">
        <v>875</v>
      </c>
      <c r="L93" s="16">
        <v>228.96636566586199</v>
      </c>
      <c r="M93" s="17">
        <v>0</v>
      </c>
      <c r="N93" s="16">
        <v>1103.966365665862</v>
      </c>
      <c r="O93" s="16">
        <v>237.13000000000011</v>
      </c>
      <c r="P93" s="16">
        <f t="shared" si="28"/>
        <v>1341.0963656658621</v>
      </c>
      <c r="Q93" s="16">
        <v>6936.2981901026633</v>
      </c>
      <c r="R93" s="16">
        <v>0</v>
      </c>
      <c r="S93" s="16">
        <f t="shared" si="29"/>
        <v>6936.2981901026633</v>
      </c>
      <c r="T93" s="18">
        <v>0.71</v>
      </c>
      <c r="U93" s="19">
        <f t="shared" si="30"/>
        <v>6.8097815356934541</v>
      </c>
      <c r="V93" s="19">
        <f t="shared" si="31"/>
        <v>6.2830702146609383</v>
      </c>
      <c r="W93" s="16">
        <v>0.19401824374943671</v>
      </c>
      <c r="X93" s="16">
        <v>1.9401824374943671E-2</v>
      </c>
      <c r="Y93" s="16">
        <v>0.78217452153796629</v>
      </c>
      <c r="AA93" s="13" t="s">
        <v>155</v>
      </c>
      <c r="AB93" s="15">
        <v>5.2539969326502352</v>
      </c>
      <c r="AC93" s="19">
        <v>7.4158935773426506</v>
      </c>
      <c r="AD93" s="19">
        <v>29.895332763723342</v>
      </c>
      <c r="AE93" s="19">
        <v>7.4158935773426506</v>
      </c>
      <c r="AF93" s="19">
        <v>29.895332763723342</v>
      </c>
      <c r="AG93" s="19">
        <v>298.95332763723343</v>
      </c>
      <c r="AH93" s="17">
        <f t="shared" si="32"/>
        <v>36443.289414746774</v>
      </c>
      <c r="AI93" s="17">
        <f t="shared" si="33"/>
        <v>5351.6091850714083</v>
      </c>
      <c r="AJ93" s="17">
        <f t="shared" si="34"/>
        <v>31091.680229675367</v>
      </c>
      <c r="AK93" s="19">
        <f t="shared" si="35"/>
        <v>6.809781535693455</v>
      </c>
      <c r="AL93" s="17">
        <f t="shared" si="36"/>
        <v>5800.2358989574668</v>
      </c>
      <c r="AM93" s="19">
        <f t="shared" si="37"/>
        <v>6.2830702146609392</v>
      </c>
    </row>
    <row r="94" spans="1:39">
      <c r="A94" s="13" t="s">
        <v>156</v>
      </c>
      <c r="B94" s="13" t="s">
        <v>98</v>
      </c>
      <c r="C94" s="13" t="s">
        <v>63</v>
      </c>
      <c r="D94" s="14">
        <v>15</v>
      </c>
      <c r="E94" s="14" t="s">
        <v>3</v>
      </c>
      <c r="F94" s="15">
        <v>9800.8510000000006</v>
      </c>
      <c r="G94" s="15">
        <v>2819</v>
      </c>
      <c r="H94" s="15" t="s">
        <v>3</v>
      </c>
      <c r="I94" s="15" t="s">
        <v>3</v>
      </c>
      <c r="J94" s="16">
        <v>4625.7400000000007</v>
      </c>
      <c r="K94" s="16">
        <v>1562.5</v>
      </c>
      <c r="L94" s="16">
        <v>426.2861981056999</v>
      </c>
      <c r="M94" s="17">
        <v>0</v>
      </c>
      <c r="N94" s="16">
        <v>1988.7861981056999</v>
      </c>
      <c r="O94" s="16">
        <v>3063.2400000000007</v>
      </c>
      <c r="P94" s="16">
        <f t="shared" si="28"/>
        <v>5052.026198105701</v>
      </c>
      <c r="Q94" s="16">
        <v>13038.534038839804</v>
      </c>
      <c r="R94" s="16">
        <v>0</v>
      </c>
      <c r="S94" s="16">
        <f t="shared" si="29"/>
        <v>13038.534038839804</v>
      </c>
      <c r="T94" s="18">
        <v>0.71</v>
      </c>
      <c r="U94" s="19">
        <f t="shared" si="30"/>
        <v>3.5138977467713186</v>
      </c>
      <c r="V94" s="19">
        <f t="shared" si="31"/>
        <v>6.5560260078528723</v>
      </c>
      <c r="W94" s="16">
        <v>0.2689401144166329</v>
      </c>
      <c r="X94" s="16">
        <v>1.7929340961108861E-2</v>
      </c>
      <c r="Y94" s="16">
        <v>0.92956222030981028</v>
      </c>
      <c r="AA94" s="13" t="s">
        <v>156</v>
      </c>
      <c r="AB94" s="15">
        <v>3.8391723338161876</v>
      </c>
      <c r="AC94" s="19">
        <v>8.2142655217840357</v>
      </c>
      <c r="AD94" s="19">
        <v>28.390328868974901</v>
      </c>
      <c r="AE94" s="19">
        <v>8.2142655217840357</v>
      </c>
      <c r="AF94" s="19">
        <v>28.390328868974901</v>
      </c>
      <c r="AG94" s="19">
        <v>425.85493303462357</v>
      </c>
      <c r="AH94" s="17">
        <f t="shared" si="32"/>
        <v>50057.179155434409</v>
      </c>
      <c r="AI94" s="17">
        <f t="shared" si="33"/>
        <v>14245.485430368184</v>
      </c>
      <c r="AJ94" s="17">
        <f t="shared" si="34"/>
        <v>35811.693725066223</v>
      </c>
      <c r="AK94" s="19">
        <f t="shared" si="35"/>
        <v>3.5138977467713186</v>
      </c>
      <c r="AL94" s="17">
        <f t="shared" si="36"/>
        <v>7635.2929496428824</v>
      </c>
      <c r="AM94" s="19">
        <f t="shared" si="37"/>
        <v>6.5560260078528723</v>
      </c>
    </row>
    <row r="95" spans="1:39">
      <c r="A95" s="13" t="s">
        <v>157</v>
      </c>
      <c r="B95" s="13" t="s">
        <v>100</v>
      </c>
      <c r="C95" s="13" t="s">
        <v>63</v>
      </c>
      <c r="D95" s="14">
        <v>22.3</v>
      </c>
      <c r="E95" s="14" t="s">
        <v>3</v>
      </c>
      <c r="F95" s="15">
        <v>255.3125</v>
      </c>
      <c r="G95" s="15">
        <v>39.138749999999995</v>
      </c>
      <c r="H95" s="15" t="s">
        <v>3</v>
      </c>
      <c r="I95" s="15" t="s">
        <v>3</v>
      </c>
      <c r="J95" s="16">
        <v>172.62</v>
      </c>
      <c r="K95" s="16">
        <v>81.25</v>
      </c>
      <c r="L95" s="16">
        <v>16.333564762609949</v>
      </c>
      <c r="M95" s="17">
        <v>0</v>
      </c>
      <c r="N95" s="16">
        <v>97.583564762609953</v>
      </c>
      <c r="O95" s="16">
        <v>91.37</v>
      </c>
      <c r="P95" s="16">
        <f t="shared" si="28"/>
        <v>188.95356476260997</v>
      </c>
      <c r="Q95" s="16">
        <v>459.54775107225862</v>
      </c>
      <c r="R95" s="16">
        <v>0</v>
      </c>
      <c r="S95" s="16">
        <f t="shared" si="29"/>
        <v>459.54775107225862</v>
      </c>
      <c r="T95" s="18">
        <v>0.85</v>
      </c>
      <c r="U95" s="19">
        <f t="shared" si="30"/>
        <v>2.8182641936834116</v>
      </c>
      <c r="V95" s="19">
        <f t="shared" si="31"/>
        <v>4.709274068745013</v>
      </c>
      <c r="W95" s="16">
        <v>0.42313144245542672</v>
      </c>
      <c r="X95" s="16">
        <v>1.8974504145983263E-2</v>
      </c>
      <c r="Y95" s="16">
        <v>2.7440662600565973</v>
      </c>
      <c r="AA95" s="13" t="s">
        <v>157</v>
      </c>
      <c r="AB95" s="15">
        <v>851.01653399592158</v>
      </c>
      <c r="AC95" s="19">
        <v>30.265062840089499</v>
      </c>
      <c r="AD95" s="19">
        <v>196.26356460061442</v>
      </c>
      <c r="AE95" s="19">
        <v>30.265062840089499</v>
      </c>
      <c r="AF95" s="19">
        <v>196.26356460061442</v>
      </c>
      <c r="AG95" s="19">
        <v>4376.6774905937018</v>
      </c>
      <c r="AH95" s="17">
        <f t="shared" si="32"/>
        <v>391082.73432313406</v>
      </c>
      <c r="AI95" s="17">
        <f t="shared" si="33"/>
        <v>138767.23665569382</v>
      </c>
      <c r="AJ95" s="17">
        <f t="shared" si="34"/>
        <v>252315.49766744024</v>
      </c>
      <c r="AK95" s="19">
        <f t="shared" si="35"/>
        <v>2.8182641936834112</v>
      </c>
      <c r="AL95" s="17">
        <f t="shared" si="36"/>
        <v>83045.227059242869</v>
      </c>
      <c r="AM95" s="19">
        <f t="shared" si="37"/>
        <v>4.7092740687450121</v>
      </c>
    </row>
    <row r="96" spans="1:39">
      <c r="A96" s="13" t="s">
        <v>158</v>
      </c>
      <c r="B96" s="13" t="s">
        <v>100</v>
      </c>
      <c r="C96" s="13" t="s">
        <v>63</v>
      </c>
      <c r="D96" s="14">
        <v>22.3</v>
      </c>
      <c r="E96" s="14" t="s">
        <v>3</v>
      </c>
      <c r="F96" s="15">
        <v>425.53444999999994</v>
      </c>
      <c r="G96" s="15">
        <v>65.233337399999996</v>
      </c>
      <c r="H96" s="15" t="s">
        <v>3</v>
      </c>
      <c r="I96" s="15" t="s">
        <v>3</v>
      </c>
      <c r="J96" s="16">
        <v>222.11</v>
      </c>
      <c r="K96" s="16">
        <v>125</v>
      </c>
      <c r="L96" s="16">
        <v>26.702429061137256</v>
      </c>
      <c r="M96" s="17">
        <v>0</v>
      </c>
      <c r="N96" s="16">
        <v>151.70242906113725</v>
      </c>
      <c r="O96" s="16">
        <v>97.110000000000014</v>
      </c>
      <c r="P96" s="16">
        <f t="shared" si="28"/>
        <v>248.81242906113727</v>
      </c>
      <c r="Q96" s="16">
        <v>765.93742766715491</v>
      </c>
      <c r="R96" s="16">
        <v>0</v>
      </c>
      <c r="S96" s="16">
        <f t="shared" si="29"/>
        <v>765.93742766715491</v>
      </c>
      <c r="T96" s="18">
        <v>0.85</v>
      </c>
      <c r="U96" s="19">
        <f t="shared" si="30"/>
        <v>3.5543011462172669</v>
      </c>
      <c r="V96" s="19">
        <f t="shared" si="31"/>
        <v>5.0489463643227239</v>
      </c>
      <c r="W96" s="16">
        <v>0.39466490349483269</v>
      </c>
      <c r="X96" s="16">
        <v>1.7697977735194288E-2</v>
      </c>
      <c r="Y96" s="16">
        <v>2.5594567953260681</v>
      </c>
      <c r="AA96" s="13" t="s">
        <v>158</v>
      </c>
      <c r="AB96" s="15">
        <v>536.20440262299428</v>
      </c>
      <c r="AC96" s="19">
        <v>31.783125623960057</v>
      </c>
      <c r="AD96" s="19">
        <v>206.1079325050917</v>
      </c>
      <c r="AE96" s="19">
        <v>31.783125623960057</v>
      </c>
      <c r="AF96" s="19">
        <v>206.1079325050917</v>
      </c>
      <c r="AG96" s="19">
        <v>4596.2068948635451</v>
      </c>
      <c r="AH96" s="17">
        <f t="shared" si="32"/>
        <v>410699.02084885968</v>
      </c>
      <c r="AI96" s="17">
        <f t="shared" si="33"/>
        <v>115549.86590991425</v>
      </c>
      <c r="AJ96" s="17">
        <f t="shared" si="34"/>
        <v>295149.15493894543</v>
      </c>
      <c r="AK96" s="19">
        <f t="shared" si="35"/>
        <v>3.5543011462172664</v>
      </c>
      <c r="AL96" s="17">
        <f t="shared" si="36"/>
        <v>81343.510351184261</v>
      </c>
      <c r="AM96" s="19">
        <f t="shared" si="37"/>
        <v>5.0489463643227248</v>
      </c>
    </row>
    <row r="97" spans="1:39">
      <c r="A97" s="13" t="s">
        <v>159</v>
      </c>
      <c r="B97" s="13" t="s">
        <v>100</v>
      </c>
      <c r="C97" s="13" t="s">
        <v>63</v>
      </c>
      <c r="D97" s="14">
        <v>22.3</v>
      </c>
      <c r="E97" s="14" t="s">
        <v>3</v>
      </c>
      <c r="F97" s="15">
        <v>595.71554999999978</v>
      </c>
      <c r="G97" s="15">
        <v>91.321662599999982</v>
      </c>
      <c r="H97" s="15" t="s">
        <v>3</v>
      </c>
      <c r="I97" s="15" t="s">
        <v>3</v>
      </c>
      <c r="J97" s="16">
        <v>343.14000000000004</v>
      </c>
      <c r="K97" s="16">
        <v>218.75</v>
      </c>
      <c r="L97" s="16">
        <v>39.569329989302545</v>
      </c>
      <c r="M97" s="17">
        <v>0</v>
      </c>
      <c r="N97" s="16">
        <v>258.31932998930256</v>
      </c>
      <c r="O97" s="16">
        <v>124.39000000000004</v>
      </c>
      <c r="P97" s="16">
        <f t="shared" si="28"/>
        <v>382.7093299893026</v>
      </c>
      <c r="Q97" s="16">
        <v>1072.2535766218796</v>
      </c>
      <c r="R97" s="16">
        <v>0</v>
      </c>
      <c r="S97" s="16">
        <f t="shared" si="29"/>
        <v>1072.2535766218796</v>
      </c>
      <c r="T97" s="18">
        <v>0.85</v>
      </c>
      <c r="U97" s="19">
        <f t="shared" si="30"/>
        <v>3.2371059733832985</v>
      </c>
      <c r="V97" s="19">
        <f t="shared" si="31"/>
        <v>4.1508840111434298</v>
      </c>
      <c r="W97" s="16">
        <v>0.48005242359858386</v>
      </c>
      <c r="X97" s="16">
        <v>2.1527014511147257E-2</v>
      </c>
      <c r="Y97" s="16">
        <v>3.1132067402295132</v>
      </c>
      <c r="AA97" s="13" t="s">
        <v>159</v>
      </c>
      <c r="AB97" s="15">
        <v>31.993102781801568</v>
      </c>
      <c r="AC97" s="19">
        <v>2.6547693918618056</v>
      </c>
      <c r="AD97" s="19">
        <v>17.21570864704216</v>
      </c>
      <c r="AE97" s="19">
        <v>2.6547693918618056</v>
      </c>
      <c r="AF97" s="19">
        <v>17.21570864704216</v>
      </c>
      <c r="AG97" s="19">
        <v>383.91030282904018</v>
      </c>
      <c r="AH97" s="17">
        <f t="shared" si="32"/>
        <v>34304.718885018134</v>
      </c>
      <c r="AI97" s="17">
        <f t="shared" si="33"/>
        <v>10597.341936620063</v>
      </c>
      <c r="AJ97" s="17">
        <f t="shared" si="34"/>
        <v>23707.376948398072</v>
      </c>
      <c r="AK97" s="19">
        <f t="shared" si="35"/>
        <v>3.2371059733832981</v>
      </c>
      <c r="AL97" s="17">
        <f t="shared" si="36"/>
        <v>8264.4368748738725</v>
      </c>
      <c r="AM97" s="19">
        <f t="shared" si="37"/>
        <v>4.1508840111434298</v>
      </c>
    </row>
    <row r="98" spans="1:39">
      <c r="A98" s="13" t="s">
        <v>160</v>
      </c>
      <c r="B98" s="13" t="s">
        <v>100</v>
      </c>
      <c r="C98" s="13" t="s">
        <v>63</v>
      </c>
      <c r="D98" s="14">
        <v>22.3</v>
      </c>
      <c r="E98" s="14" t="s">
        <v>3</v>
      </c>
      <c r="F98" s="15">
        <v>1021.25</v>
      </c>
      <c r="G98" s="15">
        <v>156.55499999999998</v>
      </c>
      <c r="H98" s="15" t="s">
        <v>3</v>
      </c>
      <c r="I98" s="15" t="s">
        <v>3</v>
      </c>
      <c r="J98" s="16">
        <v>728.17500000000007</v>
      </c>
      <c r="K98" s="16">
        <v>468.75</v>
      </c>
      <c r="L98" s="16">
        <v>72.521759050439812</v>
      </c>
      <c r="M98" s="17">
        <v>0</v>
      </c>
      <c r="N98" s="16">
        <v>541.27175905043987</v>
      </c>
      <c r="O98" s="16">
        <v>259.42500000000007</v>
      </c>
      <c r="P98" s="16">
        <f t="shared" si="28"/>
        <v>800.69675905043994</v>
      </c>
      <c r="Q98" s="16">
        <v>1838.1910042890345</v>
      </c>
      <c r="R98" s="16">
        <v>0</v>
      </c>
      <c r="S98" s="16">
        <f t="shared" si="29"/>
        <v>1838.1910042890345</v>
      </c>
      <c r="T98" s="18">
        <v>0.85</v>
      </c>
      <c r="U98" s="19">
        <f t="shared" si="30"/>
        <v>2.6583794684365145</v>
      </c>
      <c r="V98" s="19">
        <f t="shared" si="31"/>
        <v>3.3960593242732577</v>
      </c>
      <c r="W98" s="16">
        <v>0.58675121349725845</v>
      </c>
      <c r="X98" s="16">
        <v>2.6311713609742535E-2</v>
      </c>
      <c r="Y98" s="16">
        <v>3.8051632340574657</v>
      </c>
      <c r="AA98" s="13" t="s">
        <v>160</v>
      </c>
      <c r="AB98" s="15">
        <v>25.594482225441254</v>
      </c>
      <c r="AC98" s="19">
        <v>3.6409098153491133</v>
      </c>
      <c r="AD98" s="19">
        <v>23.610654388043844</v>
      </c>
      <c r="AE98" s="19">
        <v>3.6409098153491133</v>
      </c>
      <c r="AF98" s="19">
        <v>23.610654388043844</v>
      </c>
      <c r="AG98" s="19">
        <v>526.51759285337766</v>
      </c>
      <c r="AH98" s="17">
        <f t="shared" si="32"/>
        <v>47047.546986241701</v>
      </c>
      <c r="AI98" s="17">
        <f t="shared" si="33"/>
        <v>17697.829653308301</v>
      </c>
      <c r="AJ98" s="17">
        <f t="shared" si="34"/>
        <v>29349.7173329334</v>
      </c>
      <c r="AK98" s="19">
        <f t="shared" si="35"/>
        <v>2.6583794684365141</v>
      </c>
      <c r="AL98" s="17">
        <f t="shared" si="36"/>
        <v>13853.570416149805</v>
      </c>
      <c r="AM98" s="19">
        <f t="shared" si="37"/>
        <v>3.3960593242732577</v>
      </c>
    </row>
    <row r="99" spans="1:39">
      <c r="A99" s="13" t="s">
        <v>161</v>
      </c>
      <c r="B99" s="13" t="s">
        <v>103</v>
      </c>
      <c r="C99" s="13" t="s">
        <v>63</v>
      </c>
      <c r="D99" s="14">
        <v>15</v>
      </c>
      <c r="E99" s="14" t="s">
        <v>3</v>
      </c>
      <c r="F99" s="15">
        <v>1974</v>
      </c>
      <c r="G99" s="15">
        <v>127</v>
      </c>
      <c r="H99" s="15" t="s">
        <v>3</v>
      </c>
      <c r="I99" s="15" t="s">
        <v>3</v>
      </c>
      <c r="J99" s="16">
        <v>4178.16</v>
      </c>
      <c r="K99" s="16">
        <v>500</v>
      </c>
      <c r="L99" s="16">
        <v>25</v>
      </c>
      <c r="M99" s="17">
        <v>0</v>
      </c>
      <c r="N99" s="16">
        <v>525</v>
      </c>
      <c r="O99" s="16">
        <v>3678.16</v>
      </c>
      <c r="P99" s="16">
        <f t="shared" si="28"/>
        <v>4203.16</v>
      </c>
      <c r="Q99" s="16">
        <v>2195.8017521980578</v>
      </c>
      <c r="R99" s="16">
        <v>0</v>
      </c>
      <c r="S99" s="16">
        <f t="shared" si="29"/>
        <v>2195.8017521980578</v>
      </c>
      <c r="T99" s="18">
        <v>0.73</v>
      </c>
      <c r="U99" s="19">
        <f t="shared" si="30"/>
        <v>0.71406868068194962</v>
      </c>
      <c r="V99" s="19">
        <f t="shared" si="31"/>
        <v>4.1824795279963007</v>
      </c>
      <c r="W99" s="16">
        <v>0.34283007869425824</v>
      </c>
      <c r="X99" s="16">
        <v>2.2855338579617211E-2</v>
      </c>
      <c r="Y99" s="16">
        <v>5.2975676841764647</v>
      </c>
      <c r="AA99" s="13" t="s">
        <v>161</v>
      </c>
      <c r="AB99" s="15">
        <v>144.60882457374308</v>
      </c>
      <c r="AC99" s="19">
        <v>14.331745330941709</v>
      </c>
      <c r="AD99" s="19">
        <v>221.44989825313613</v>
      </c>
      <c r="AE99" s="19">
        <v>14.331745330941709</v>
      </c>
      <c r="AF99" s="19">
        <v>221.44989825313613</v>
      </c>
      <c r="AG99" s="19">
        <v>3321.7484737970426</v>
      </c>
      <c r="AH99" s="17">
        <f t="shared" si="32"/>
        <v>317532.3103823266</v>
      </c>
      <c r="AI99" s="17">
        <f t="shared" si="33"/>
        <v>444680.34934549575</v>
      </c>
      <c r="AJ99" s="17">
        <f t="shared" si="34"/>
        <v>-127148.03896316915</v>
      </c>
      <c r="AK99" s="19">
        <f t="shared" si="35"/>
        <v>0.71406868068194962</v>
      </c>
      <c r="AL99" s="17">
        <f t="shared" si="36"/>
        <v>75919.632901215111</v>
      </c>
      <c r="AM99" s="19">
        <f t="shared" si="37"/>
        <v>4.1824795279963007</v>
      </c>
    </row>
    <row r="100" spans="1:39">
      <c r="A100" s="13" t="s">
        <v>162</v>
      </c>
      <c r="B100" s="13" t="s">
        <v>103</v>
      </c>
      <c r="C100" s="13" t="s">
        <v>63</v>
      </c>
      <c r="D100" s="14">
        <v>15</v>
      </c>
      <c r="E100" s="14" t="s">
        <v>3</v>
      </c>
      <c r="F100" s="15">
        <v>412</v>
      </c>
      <c r="G100" s="15">
        <v>67.5</v>
      </c>
      <c r="H100" s="15" t="s">
        <v>3</v>
      </c>
      <c r="I100" s="15" t="s">
        <v>3</v>
      </c>
      <c r="J100" s="16">
        <v>120.44480000000001</v>
      </c>
      <c r="K100" s="16">
        <v>75</v>
      </c>
      <c r="L100" s="16">
        <v>17.239881567689022</v>
      </c>
      <c r="M100" s="17">
        <v>0</v>
      </c>
      <c r="N100" s="16">
        <v>92.239881567689025</v>
      </c>
      <c r="O100" s="16">
        <v>45.444800000000015</v>
      </c>
      <c r="P100" s="16">
        <f t="shared" si="28"/>
        <v>137.68468156768904</v>
      </c>
      <c r="Q100" s="16">
        <v>505.19208044209518</v>
      </c>
      <c r="R100" s="16">
        <v>0</v>
      </c>
      <c r="S100" s="16">
        <f t="shared" si="29"/>
        <v>505.19208044209518</v>
      </c>
      <c r="T100" s="18">
        <v>0.73</v>
      </c>
      <c r="U100" s="19">
        <f t="shared" si="30"/>
        <v>4.8038232425394671</v>
      </c>
      <c r="V100" s="19">
        <f t="shared" si="31"/>
        <v>5.4769376527371909</v>
      </c>
      <c r="W100" s="16">
        <v>0.28859465539032914</v>
      </c>
      <c r="X100" s="16">
        <v>1.9239643692688602E-2</v>
      </c>
      <c r="Y100" s="16">
        <v>1.7512005927259886</v>
      </c>
      <c r="AA100" s="13" t="s">
        <v>162</v>
      </c>
      <c r="AB100" s="15">
        <v>948.27556645259858</v>
      </c>
      <c r="AC100" s="19">
        <v>49.950391756001473</v>
      </c>
      <c r="AD100" s="19">
        <v>303.08560999854944</v>
      </c>
      <c r="AE100" s="19">
        <v>49.950391756001473</v>
      </c>
      <c r="AF100" s="19">
        <v>303.08560999854944</v>
      </c>
      <c r="AG100" s="19">
        <v>4546.2841499782435</v>
      </c>
      <c r="AH100" s="17">
        <f t="shared" si="32"/>
        <v>479061.30624859454</v>
      </c>
      <c r="AI100" s="17">
        <f t="shared" si="33"/>
        <v>99725.006949953095</v>
      </c>
      <c r="AJ100" s="17">
        <f t="shared" si="34"/>
        <v>379336.29929864145</v>
      </c>
      <c r="AK100" s="19">
        <f t="shared" si="35"/>
        <v>4.8038232425394671</v>
      </c>
      <c r="AL100" s="17">
        <f t="shared" si="36"/>
        <v>87468.825943120915</v>
      </c>
      <c r="AM100" s="19">
        <f t="shared" si="37"/>
        <v>5.4769376527371909</v>
      </c>
    </row>
    <row r="101" spans="1:39">
      <c r="A101" s="13" t="s">
        <v>163</v>
      </c>
      <c r="B101" s="13" t="s">
        <v>103</v>
      </c>
      <c r="C101" s="13" t="s">
        <v>63</v>
      </c>
      <c r="D101" s="14">
        <v>15</v>
      </c>
      <c r="E101" s="14" t="s">
        <v>3</v>
      </c>
      <c r="F101" s="15">
        <v>800</v>
      </c>
      <c r="G101" s="15">
        <v>95.3</v>
      </c>
      <c r="H101" s="15" t="s">
        <v>3</v>
      </c>
      <c r="I101" s="15" t="s">
        <v>3</v>
      </c>
      <c r="J101" s="16">
        <v>1008.1400000000001</v>
      </c>
      <c r="K101" s="16">
        <v>137.5</v>
      </c>
      <c r="L101" s="16">
        <v>31.976256460796826</v>
      </c>
      <c r="M101" s="17">
        <v>0</v>
      </c>
      <c r="N101" s="16">
        <v>169.47625646079683</v>
      </c>
      <c r="O101" s="16">
        <v>870.6400000000001</v>
      </c>
      <c r="P101" s="16">
        <f t="shared" si="28"/>
        <v>1040.1162564607969</v>
      </c>
      <c r="Q101" s="16">
        <v>940.03464074243379</v>
      </c>
      <c r="R101" s="16">
        <v>0</v>
      </c>
      <c r="S101" s="16">
        <f t="shared" si="29"/>
        <v>940.03464074243379</v>
      </c>
      <c r="T101" s="18">
        <v>0.73</v>
      </c>
      <c r="U101" s="19">
        <f t="shared" si="30"/>
        <v>1.2241334126476016</v>
      </c>
      <c r="V101" s="19">
        <f t="shared" si="31"/>
        <v>5.5467040656511211</v>
      </c>
      <c r="W101" s="16">
        <v>0.27307732419453734</v>
      </c>
      <c r="X101" s="16">
        <v>1.8205154946302492E-2</v>
      </c>
      <c r="Y101" s="16">
        <v>2.2789610015822483</v>
      </c>
      <c r="AA101" s="13" t="s">
        <v>163</v>
      </c>
      <c r="AB101" s="15">
        <v>30.713378670529501</v>
      </c>
      <c r="AC101" s="19">
        <v>2.284131274540441</v>
      </c>
      <c r="AD101" s="19">
        <v>19.061238787692268</v>
      </c>
      <c r="AE101" s="19">
        <v>2.284131274540441</v>
      </c>
      <c r="AF101" s="19">
        <v>19.061238787692268</v>
      </c>
      <c r="AG101" s="19">
        <v>285.91858181538402</v>
      </c>
      <c r="AH101" s="17">
        <f t="shared" si="32"/>
        <v>28871.63988453753</v>
      </c>
      <c r="AI101" s="17">
        <f t="shared" si="33"/>
        <v>23585.370341368976</v>
      </c>
      <c r="AJ101" s="17">
        <f t="shared" si="34"/>
        <v>5286.2695431685534</v>
      </c>
      <c r="AK101" s="19">
        <f t="shared" si="35"/>
        <v>1.2241334126476013</v>
      </c>
      <c r="AL101" s="17">
        <f t="shared" si="36"/>
        <v>5205.1884403442245</v>
      </c>
      <c r="AM101" s="19">
        <f t="shared" si="37"/>
        <v>5.5467040656511211</v>
      </c>
    </row>
    <row r="102" spans="1:39">
      <c r="A102" s="13" t="s">
        <v>164</v>
      </c>
      <c r="B102" s="13" t="s">
        <v>98</v>
      </c>
      <c r="C102" s="13" t="s">
        <v>63</v>
      </c>
      <c r="D102" s="14">
        <v>15</v>
      </c>
      <c r="E102" s="14" t="s">
        <v>3</v>
      </c>
      <c r="F102" s="15">
        <v>10939.008</v>
      </c>
      <c r="G102" s="15">
        <v>3138</v>
      </c>
      <c r="H102" s="15" t="s">
        <v>3</v>
      </c>
      <c r="I102" s="15" t="s">
        <v>3</v>
      </c>
      <c r="J102" s="16">
        <v>4426.24</v>
      </c>
      <c r="K102" s="16">
        <v>1250</v>
      </c>
      <c r="L102" s="16">
        <v>450.84402439816614</v>
      </c>
      <c r="M102" s="17">
        <v>0</v>
      </c>
      <c r="N102" s="16">
        <v>1700.8440243981661</v>
      </c>
      <c r="O102" s="16">
        <v>3176.24</v>
      </c>
      <c r="P102" s="16">
        <f t="shared" si="28"/>
        <v>4877.0840243981656</v>
      </c>
      <c r="Q102" s="16">
        <v>14543.369015401571</v>
      </c>
      <c r="R102" s="16">
        <v>0</v>
      </c>
      <c r="S102" s="16">
        <f t="shared" si="29"/>
        <v>14543.369015401571</v>
      </c>
      <c r="T102" s="18">
        <v>0.71</v>
      </c>
      <c r="U102" s="19">
        <f t="shared" si="30"/>
        <v>4.0471608526439677</v>
      </c>
      <c r="V102" s="19">
        <f t="shared" si="31"/>
        <v>8.5506776675466512</v>
      </c>
      <c r="W102" s="16">
        <v>0.2060714482582475</v>
      </c>
      <c r="X102" s="16">
        <v>1.3738096550549831E-2</v>
      </c>
      <c r="Y102" s="16">
        <v>0.71416241834508587</v>
      </c>
      <c r="AA102" s="13" t="s">
        <v>164</v>
      </c>
      <c r="AB102" s="15">
        <v>11.821493098463026</v>
      </c>
      <c r="AC102" s="19">
        <v>28.155375656866092</v>
      </c>
      <c r="AD102" s="19">
        <v>97.570673378044802</v>
      </c>
      <c r="AE102" s="19">
        <v>28.155375656866092</v>
      </c>
      <c r="AF102" s="19">
        <v>97.570673378044802</v>
      </c>
      <c r="AG102" s="19">
        <v>1463.5601006706722</v>
      </c>
      <c r="AH102" s="17">
        <f t="shared" si="32"/>
        <v>171924.33644397071</v>
      </c>
      <c r="AI102" s="17">
        <f t="shared" si="33"/>
        <v>42480.233107526314</v>
      </c>
      <c r="AJ102" s="17">
        <f t="shared" si="34"/>
        <v>129444.10333644439</v>
      </c>
      <c r="AK102" s="19">
        <f t="shared" si="35"/>
        <v>4.0471608526439677</v>
      </c>
      <c r="AL102" s="17">
        <f t="shared" si="36"/>
        <v>20106.515895985001</v>
      </c>
      <c r="AM102" s="19">
        <f t="shared" si="37"/>
        <v>8.5506776675466512</v>
      </c>
    </row>
    <row r="103" spans="1:39">
      <c r="A103" s="13" t="s">
        <v>165</v>
      </c>
      <c r="B103" s="13" t="s">
        <v>98</v>
      </c>
      <c r="C103" s="13" t="s">
        <v>63</v>
      </c>
      <c r="D103" s="14">
        <v>15</v>
      </c>
      <c r="E103" s="14" t="s">
        <v>3</v>
      </c>
      <c r="F103" s="15">
        <v>16086.432000000001</v>
      </c>
      <c r="G103" s="15">
        <v>4615</v>
      </c>
      <c r="H103" s="15" t="s">
        <v>3</v>
      </c>
      <c r="I103" s="15" t="s">
        <v>3</v>
      </c>
      <c r="J103" s="16">
        <v>4426.24</v>
      </c>
      <c r="K103" s="16">
        <v>2500</v>
      </c>
      <c r="L103" s="16">
        <v>696.09359952735622</v>
      </c>
      <c r="M103" s="17">
        <v>0</v>
      </c>
      <c r="N103" s="16">
        <v>3196.0935995273562</v>
      </c>
      <c r="O103" s="16">
        <v>1926.2399999999998</v>
      </c>
      <c r="P103" s="16">
        <f t="shared" ref="P103:P166" si="38">N103+O103</f>
        <v>5122.3335995273555</v>
      </c>
      <c r="Q103" s="16">
        <v>21387.286628478192</v>
      </c>
      <c r="R103" s="16">
        <v>0</v>
      </c>
      <c r="S103" s="16">
        <f t="shared" ref="S103:S166" si="39">SUM(R103,Q103)</f>
        <v>21387.286628478192</v>
      </c>
      <c r="T103" s="18">
        <v>0.71</v>
      </c>
      <c r="U103" s="19">
        <f t="shared" ref="U103:U166" si="40">MAX(Q103/(L103+(J103*T103)),0)</f>
        <v>5.571457242331439</v>
      </c>
      <c r="V103" s="19">
        <f t="shared" ref="V103:V166" si="41">MAX(Q103/N103,0)</f>
        <v>6.6916959602312591</v>
      </c>
      <c r="W103" s="16">
        <v>0.2633243595872598</v>
      </c>
      <c r="X103" s="16">
        <v>1.7554957305817322E-2</v>
      </c>
      <c r="Y103" s="16">
        <v>0.91250074385663471</v>
      </c>
      <c r="AA103" s="13" t="s">
        <v>165</v>
      </c>
      <c r="AB103" s="15">
        <v>11.821493098463026</v>
      </c>
      <c r="AC103" s="19">
        <v>41.407603140993317</v>
      </c>
      <c r="AD103" s="19">
        <v>143.48321186803486</v>
      </c>
      <c r="AE103" s="19">
        <v>41.407603140993317</v>
      </c>
      <c r="AF103" s="19">
        <v>143.48321186803486</v>
      </c>
      <c r="AG103" s="19">
        <v>2152.2481780205226</v>
      </c>
      <c r="AH103" s="17">
        <f t="shared" ref="AH103:AH166" si="42">AB103*Q103</f>
        <v>252829.66127340551</v>
      </c>
      <c r="AI103" s="17">
        <f t="shared" ref="AI103:AI166" si="43">AB103*(L103+(J103*T103))</f>
        <v>45379.449267317024</v>
      </c>
      <c r="AJ103" s="17">
        <f t="shared" ref="AJ103:AJ166" si="44">AH103-AI103</f>
        <v>207450.21200608849</v>
      </c>
      <c r="AK103" s="19">
        <f t="shared" ref="AK103:AK166" si="45">IF(AB103=0,"N/A",MAX(AH103/AI103,0))</f>
        <v>5.5714572423314381</v>
      </c>
      <c r="AL103" s="17">
        <f t="shared" ref="AL103:AL166" si="46">AB103*N103</f>
        <v>37782.598428854493</v>
      </c>
      <c r="AM103" s="19">
        <f t="shared" ref="AM103:AM166" si="47">IF(AB103=0,"N/A",MAX(AH103/AL103,0))</f>
        <v>6.6916959602312582</v>
      </c>
    </row>
    <row r="104" spans="1:39">
      <c r="A104" s="13" t="s">
        <v>166</v>
      </c>
      <c r="B104" s="13" t="s">
        <v>100</v>
      </c>
      <c r="C104" s="13" t="s">
        <v>63</v>
      </c>
      <c r="D104" s="14">
        <v>10</v>
      </c>
      <c r="E104" s="14" t="s">
        <v>3</v>
      </c>
      <c r="F104" s="15">
        <v>2112.6</v>
      </c>
      <c r="G104" s="15">
        <v>379.99999999999994</v>
      </c>
      <c r="H104" s="15" t="s">
        <v>3</v>
      </c>
      <c r="I104" s="15" t="s">
        <v>3</v>
      </c>
      <c r="J104" s="16">
        <v>1300</v>
      </c>
      <c r="K104" s="16">
        <v>528.15</v>
      </c>
      <c r="L104" s="16">
        <v>85.215864416367509</v>
      </c>
      <c r="M104" s="17">
        <v>0</v>
      </c>
      <c r="N104" s="16">
        <v>613.36586441636746</v>
      </c>
      <c r="O104" s="16">
        <v>771.85</v>
      </c>
      <c r="P104" s="16">
        <f t="shared" si="38"/>
        <v>1385.2158644163674</v>
      </c>
      <c r="Q104" s="16">
        <v>2202.3558782059176</v>
      </c>
      <c r="R104" s="16">
        <v>0</v>
      </c>
      <c r="S104" s="16">
        <f t="shared" si="39"/>
        <v>2202.3558782059176</v>
      </c>
      <c r="T104" s="18">
        <v>0.85</v>
      </c>
      <c r="U104" s="19">
        <f t="shared" si="40"/>
        <v>1.8503835682663006</v>
      </c>
      <c r="V104" s="19">
        <f t="shared" si="41"/>
        <v>3.5906071823894421</v>
      </c>
      <c r="W104" s="16">
        <v>0.32142009479025113</v>
      </c>
      <c r="X104" s="16">
        <v>3.2142009479025124E-2</v>
      </c>
      <c r="Y104" s="16">
        <v>1.7764822481780553</v>
      </c>
      <c r="AA104" s="13" t="s">
        <v>166</v>
      </c>
      <c r="AB104" s="15">
        <v>328.37480829063963</v>
      </c>
      <c r="AC104" s="19">
        <v>113.38355243025008</v>
      </c>
      <c r="AD104" s="19">
        <v>626.63798061820751</v>
      </c>
      <c r="AE104" s="19">
        <v>113.38355243025008</v>
      </c>
      <c r="AF104" s="19">
        <v>626.63798061820751</v>
      </c>
      <c r="AG104" s="19">
        <v>6266.3798061820744</v>
      </c>
      <c r="AH104" s="17">
        <f t="shared" si="42"/>
        <v>723198.18929363147</v>
      </c>
      <c r="AI104" s="17">
        <f t="shared" si="43"/>
        <v>390836.90630220267</v>
      </c>
      <c r="AJ104" s="17">
        <f t="shared" si="44"/>
        <v>332361.2829914288</v>
      </c>
      <c r="AK104" s="19">
        <f t="shared" si="45"/>
        <v>1.8503835682663003</v>
      </c>
      <c r="AL104" s="17">
        <f t="shared" si="46"/>
        <v>201413.89813974712</v>
      </c>
      <c r="AM104" s="19">
        <f t="shared" si="47"/>
        <v>3.5906071823894421</v>
      </c>
    </row>
    <row r="105" spans="1:39">
      <c r="A105" s="13" t="s">
        <v>167</v>
      </c>
      <c r="B105" s="13" t="s">
        <v>103</v>
      </c>
      <c r="C105" s="13" t="s">
        <v>63</v>
      </c>
      <c r="D105" s="14">
        <v>8</v>
      </c>
      <c r="E105" s="14" t="s">
        <v>3</v>
      </c>
      <c r="F105" s="15">
        <v>438</v>
      </c>
      <c r="G105" s="15">
        <v>90</v>
      </c>
      <c r="H105" s="15" t="s">
        <v>3</v>
      </c>
      <c r="I105" s="15" t="s">
        <v>3</v>
      </c>
      <c r="J105" s="16">
        <v>146.30000000000001</v>
      </c>
      <c r="K105" s="16">
        <v>75</v>
      </c>
      <c r="L105" s="16">
        <v>12.958087139156323</v>
      </c>
      <c r="M105" s="17">
        <v>0</v>
      </c>
      <c r="N105" s="16">
        <v>87.958087139156319</v>
      </c>
      <c r="O105" s="16">
        <v>71.300000000000011</v>
      </c>
      <c r="P105" s="16">
        <f t="shared" si="38"/>
        <v>159.25808713915632</v>
      </c>
      <c r="Q105" s="16">
        <v>344.84014373147687</v>
      </c>
      <c r="R105" s="16">
        <v>0</v>
      </c>
      <c r="S105" s="16">
        <f t="shared" si="39"/>
        <v>344.84014373147687</v>
      </c>
      <c r="T105" s="18">
        <v>0.75</v>
      </c>
      <c r="U105" s="19">
        <f t="shared" si="40"/>
        <v>2.8108205602972265</v>
      </c>
      <c r="V105" s="19">
        <f t="shared" si="41"/>
        <v>3.9205052650350818</v>
      </c>
      <c r="W105" s="16">
        <v>0.2519590867517385</v>
      </c>
      <c r="X105" s="16">
        <v>3.1494885843967313E-2</v>
      </c>
      <c r="Y105" s="16">
        <v>1.2190339336100848</v>
      </c>
      <c r="AA105" s="13" t="s">
        <v>167</v>
      </c>
      <c r="AB105" s="15">
        <v>339.12688948709661</v>
      </c>
      <c r="AC105" s="19">
        <v>24.470548528165175</v>
      </c>
      <c r="AD105" s="19">
        <v>118.38816278293248</v>
      </c>
      <c r="AE105" s="19">
        <v>24.470548528165175</v>
      </c>
      <c r="AF105" s="19">
        <v>118.38816278293248</v>
      </c>
      <c r="AG105" s="19">
        <v>947.10530226345986</v>
      </c>
      <c r="AH105" s="17">
        <f t="shared" si="42"/>
        <v>116944.56531393906</v>
      </c>
      <c r="AI105" s="17">
        <f t="shared" si="43"/>
        <v>41605.13373417651</v>
      </c>
      <c r="AJ105" s="17">
        <f t="shared" si="44"/>
        <v>75339.431579762546</v>
      </c>
      <c r="AK105" s="19">
        <f t="shared" si="45"/>
        <v>2.8108205602972265</v>
      </c>
      <c r="AL105" s="17">
        <f t="shared" si="46"/>
        <v>29828.952496737078</v>
      </c>
      <c r="AM105" s="19">
        <f t="shared" si="47"/>
        <v>3.9205052650350818</v>
      </c>
    </row>
    <row r="106" spans="1:39">
      <c r="A106" s="13" t="s">
        <v>168</v>
      </c>
      <c r="B106" s="13" t="s">
        <v>96</v>
      </c>
      <c r="C106" s="13" t="s">
        <v>63</v>
      </c>
      <c r="D106" s="14">
        <v>10</v>
      </c>
      <c r="E106" s="14" t="s">
        <v>3</v>
      </c>
      <c r="F106" s="15">
        <v>3184</v>
      </c>
      <c r="G106" s="15">
        <v>247</v>
      </c>
      <c r="H106" s="15" t="s">
        <v>3</v>
      </c>
      <c r="I106" s="15" t="s">
        <v>3</v>
      </c>
      <c r="J106" s="16">
        <v>1361.5874999999999</v>
      </c>
      <c r="K106" s="16">
        <v>300</v>
      </c>
      <c r="L106" s="16">
        <v>82.648206479979805</v>
      </c>
      <c r="M106" s="17">
        <v>0</v>
      </c>
      <c r="N106" s="16">
        <v>382.64820647997982</v>
      </c>
      <c r="O106" s="16">
        <v>1061.5874999999999</v>
      </c>
      <c r="P106" s="16">
        <f t="shared" si="38"/>
        <v>1444.2357064799796</v>
      </c>
      <c r="Q106" s="16">
        <v>2533.4053526203093</v>
      </c>
      <c r="R106" s="16">
        <v>0</v>
      </c>
      <c r="S106" s="16">
        <f t="shared" si="39"/>
        <v>2533.4053526203093</v>
      </c>
      <c r="T106" s="18">
        <v>0.71</v>
      </c>
      <c r="U106" s="19">
        <f t="shared" si="40"/>
        <v>2.4142032660967336</v>
      </c>
      <c r="V106" s="19">
        <f t="shared" si="41"/>
        <v>6.6207166523145773</v>
      </c>
      <c r="W106" s="16">
        <v>0.15927877163000789</v>
      </c>
      <c r="X106" s="16">
        <v>1.592787716300079E-2</v>
      </c>
      <c r="Y106" s="16">
        <v>2.0412122778241497</v>
      </c>
      <c r="AA106" s="13" t="s">
        <v>168</v>
      </c>
      <c r="AB106" s="15">
        <v>2.6269984663251176</v>
      </c>
      <c r="AC106" s="19">
        <v>0.49248479479115698</v>
      </c>
      <c r="AD106" s="19">
        <v>6.3110541657828705</v>
      </c>
      <c r="AE106" s="19">
        <v>0.49248479479115698</v>
      </c>
      <c r="AF106" s="19">
        <v>6.3110541657828705</v>
      </c>
      <c r="AG106" s="19">
        <v>63.110541657828719</v>
      </c>
      <c r="AH106" s="17">
        <f t="shared" si="42"/>
        <v>6655.2519759133966</v>
      </c>
      <c r="AI106" s="17">
        <f t="shared" si="43"/>
        <v>2756.7073863973183</v>
      </c>
      <c r="AJ106" s="17">
        <f t="shared" si="44"/>
        <v>3898.5445895160783</v>
      </c>
      <c r="AK106" s="19">
        <f t="shared" si="45"/>
        <v>2.4142032660967336</v>
      </c>
      <c r="AL106" s="17">
        <f t="shared" si="46"/>
        <v>1005.216251564964</v>
      </c>
      <c r="AM106" s="19">
        <f t="shared" si="47"/>
        <v>6.6207166523145782</v>
      </c>
    </row>
    <row r="107" spans="1:39">
      <c r="A107" s="13" t="s">
        <v>169</v>
      </c>
      <c r="B107" s="13" t="s">
        <v>96</v>
      </c>
      <c r="C107" s="13" t="s">
        <v>63</v>
      </c>
      <c r="D107" s="14">
        <v>10</v>
      </c>
      <c r="E107" s="14" t="s">
        <v>3</v>
      </c>
      <c r="F107" s="15">
        <v>6304</v>
      </c>
      <c r="G107" s="15">
        <v>489</v>
      </c>
      <c r="H107" s="15" t="s">
        <v>3</v>
      </c>
      <c r="I107" s="15" t="s">
        <v>3</v>
      </c>
      <c r="J107" s="16">
        <v>2269.3124999999995</v>
      </c>
      <c r="K107" s="16">
        <v>562.5</v>
      </c>
      <c r="L107" s="16">
        <v>162.06096032157649</v>
      </c>
      <c r="M107" s="17">
        <v>0</v>
      </c>
      <c r="N107" s="16">
        <v>724.56096032157643</v>
      </c>
      <c r="O107" s="16">
        <v>1706.8124999999995</v>
      </c>
      <c r="P107" s="16">
        <f t="shared" si="38"/>
        <v>2431.3734603215762</v>
      </c>
      <c r="Q107" s="16">
        <v>5015.8621557460183</v>
      </c>
      <c r="R107" s="16">
        <v>0</v>
      </c>
      <c r="S107" s="16">
        <f t="shared" si="39"/>
        <v>5015.8621557460183</v>
      </c>
      <c r="T107" s="18">
        <v>0.71</v>
      </c>
      <c r="U107" s="19">
        <f t="shared" si="40"/>
        <v>2.8285901953922457</v>
      </c>
      <c r="V107" s="19">
        <f t="shared" si="41"/>
        <v>6.9226227059209293</v>
      </c>
      <c r="W107" s="16">
        <v>0.15233159890938985</v>
      </c>
      <c r="X107" s="16">
        <v>1.5233159890938985E-2</v>
      </c>
      <c r="Y107" s="16">
        <v>1.9523222972459886</v>
      </c>
      <c r="AA107" s="13" t="s">
        <v>169</v>
      </c>
      <c r="AB107" s="15">
        <v>2.6269984663251176</v>
      </c>
      <c r="AC107" s="19">
        <v>0.9750002617525334</v>
      </c>
      <c r="AD107" s="19">
        <v>12.495252971449506</v>
      </c>
      <c r="AE107" s="19">
        <v>0.9750002617525334</v>
      </c>
      <c r="AF107" s="19">
        <v>12.495252971449506</v>
      </c>
      <c r="AG107" s="19">
        <v>124.95252971449504</v>
      </c>
      <c r="AH107" s="17">
        <f t="shared" si="42"/>
        <v>13176.662190442989</v>
      </c>
      <c r="AI107" s="17">
        <f t="shared" si="43"/>
        <v>4658.3850187657727</v>
      </c>
      <c r="AJ107" s="17">
        <f t="shared" si="44"/>
        <v>8518.2771716772149</v>
      </c>
      <c r="AK107" s="19">
        <f t="shared" si="45"/>
        <v>2.8285901953922461</v>
      </c>
      <c r="AL107" s="17">
        <f t="shared" si="46"/>
        <v>1903.4205315238357</v>
      </c>
      <c r="AM107" s="19">
        <f t="shared" si="47"/>
        <v>6.9226227059209293</v>
      </c>
    </row>
    <row r="108" spans="1:39">
      <c r="A108" s="13" t="s">
        <v>170</v>
      </c>
      <c r="B108" s="13" t="s">
        <v>96</v>
      </c>
      <c r="C108" s="13" t="s">
        <v>63</v>
      </c>
      <c r="D108" s="14">
        <v>10</v>
      </c>
      <c r="E108" s="14" t="s">
        <v>3</v>
      </c>
      <c r="F108" s="15">
        <v>1267</v>
      </c>
      <c r="G108" s="15">
        <v>98</v>
      </c>
      <c r="H108" s="15" t="s">
        <v>3</v>
      </c>
      <c r="I108" s="15" t="s">
        <v>3</v>
      </c>
      <c r="J108" s="16">
        <v>726.18</v>
      </c>
      <c r="K108" s="16">
        <v>175</v>
      </c>
      <c r="L108" s="16">
        <v>35.663410168226768</v>
      </c>
      <c r="M108" s="17">
        <v>0</v>
      </c>
      <c r="N108" s="16">
        <v>210.66341016822676</v>
      </c>
      <c r="O108" s="16">
        <v>551.17999999999995</v>
      </c>
      <c r="P108" s="16">
        <f t="shared" si="38"/>
        <v>761.84341016822668</v>
      </c>
      <c r="Q108" s="16">
        <v>1007.8992618618779</v>
      </c>
      <c r="R108" s="16">
        <v>0</v>
      </c>
      <c r="S108" s="16">
        <f t="shared" si="39"/>
        <v>1007.8992618618779</v>
      </c>
      <c r="T108" s="18">
        <v>0.71</v>
      </c>
      <c r="U108" s="19">
        <f t="shared" si="40"/>
        <v>1.8283846697666113</v>
      </c>
      <c r="V108" s="19">
        <f t="shared" si="41"/>
        <v>4.7844058968617889</v>
      </c>
      <c r="W108" s="16">
        <v>0.22036558463299288</v>
      </c>
      <c r="X108" s="16">
        <v>2.2036558463299289E-2</v>
      </c>
      <c r="Y108" s="16">
        <v>2.8323601640180534</v>
      </c>
      <c r="AA108" s="13" t="s">
        <v>170</v>
      </c>
      <c r="AB108" s="15">
        <v>2.6269984663251176</v>
      </c>
      <c r="AC108" s="19">
        <v>0.19539882546369791</v>
      </c>
      <c r="AD108" s="19">
        <v>2.5113397073011616</v>
      </c>
      <c r="AE108" s="19">
        <v>0.19539882546369791</v>
      </c>
      <c r="AF108" s="19">
        <v>2.5113397073011616</v>
      </c>
      <c r="AG108" s="19">
        <v>25.113397073011612</v>
      </c>
      <c r="AH108" s="17">
        <f t="shared" si="42"/>
        <v>2647.7498151213713</v>
      </c>
      <c r="AI108" s="17">
        <f t="shared" si="43"/>
        <v>1448.1360836717965</v>
      </c>
      <c r="AJ108" s="17">
        <f t="shared" si="44"/>
        <v>1199.6137314495747</v>
      </c>
      <c r="AK108" s="19">
        <f t="shared" si="45"/>
        <v>1.8283846697666111</v>
      </c>
      <c r="AL108" s="17">
        <f t="shared" si="46"/>
        <v>553.4124554227509</v>
      </c>
      <c r="AM108" s="19">
        <f t="shared" si="47"/>
        <v>4.7844058968617889</v>
      </c>
    </row>
    <row r="109" spans="1:39">
      <c r="A109" s="13" t="s">
        <v>171</v>
      </c>
      <c r="B109" s="13" t="s">
        <v>96</v>
      </c>
      <c r="C109" s="13" t="s">
        <v>63</v>
      </c>
      <c r="D109" s="14">
        <v>10</v>
      </c>
      <c r="E109" s="14" t="s">
        <v>3</v>
      </c>
      <c r="F109" s="15">
        <v>3947</v>
      </c>
      <c r="G109" s="15">
        <v>306.38812785388131</v>
      </c>
      <c r="H109" s="15" t="s">
        <v>3</v>
      </c>
      <c r="I109" s="15" t="s">
        <v>3</v>
      </c>
      <c r="J109" s="16">
        <v>1089.27</v>
      </c>
      <c r="K109" s="16">
        <v>312.5</v>
      </c>
      <c r="L109" s="16">
        <v>99.48801478166996</v>
      </c>
      <c r="M109" s="17">
        <v>0</v>
      </c>
      <c r="N109" s="16">
        <v>411.98801478166996</v>
      </c>
      <c r="O109" s="16">
        <v>776.77</v>
      </c>
      <c r="P109" s="16">
        <f t="shared" si="38"/>
        <v>1188.75801478167</v>
      </c>
      <c r="Q109" s="16">
        <v>3140.6451344373054</v>
      </c>
      <c r="R109" s="16">
        <v>0</v>
      </c>
      <c r="S109" s="16">
        <f t="shared" si="39"/>
        <v>3140.6451344373054</v>
      </c>
      <c r="T109" s="18">
        <v>0.71</v>
      </c>
      <c r="U109" s="19">
        <f t="shared" si="40"/>
        <v>3.5980686249641183</v>
      </c>
      <c r="V109" s="19">
        <f t="shared" si="41"/>
        <v>7.6231468434868601</v>
      </c>
      <c r="W109" s="16">
        <v>0.1383403054948317</v>
      </c>
      <c r="X109" s="16">
        <v>1.3834030549483171E-2</v>
      </c>
      <c r="Y109" s="16">
        <v>1.7717322571795266</v>
      </c>
      <c r="AA109" s="13" t="s">
        <v>171</v>
      </c>
      <c r="AB109" s="15">
        <v>2.6269984663251176</v>
      </c>
      <c r="AC109" s="19">
        <v>0.61089673794560928</v>
      </c>
      <c r="AD109" s="19">
        <v>7.8234079121686539</v>
      </c>
      <c r="AE109" s="19">
        <v>0.61089673794560928</v>
      </c>
      <c r="AF109" s="19">
        <v>7.8234079121686539</v>
      </c>
      <c r="AG109" s="19">
        <v>78.23407912168652</v>
      </c>
      <c r="AH109" s="17">
        <f t="shared" si="42"/>
        <v>8250.4699514382446</v>
      </c>
      <c r="AI109" s="17">
        <f t="shared" si="43"/>
        <v>2293.0274020330899</v>
      </c>
      <c r="AJ109" s="17">
        <f t="shared" si="44"/>
        <v>5957.4425494051548</v>
      </c>
      <c r="AK109" s="19">
        <f t="shared" si="45"/>
        <v>3.5980686249641187</v>
      </c>
      <c r="AL109" s="17">
        <f t="shared" si="46"/>
        <v>1082.2918829757768</v>
      </c>
      <c r="AM109" s="19">
        <f t="shared" si="47"/>
        <v>7.623146843486861</v>
      </c>
    </row>
    <row r="110" spans="1:39">
      <c r="A110" s="13" t="s">
        <v>172</v>
      </c>
      <c r="B110" s="13" t="s">
        <v>96</v>
      </c>
      <c r="C110" s="13" t="s">
        <v>63</v>
      </c>
      <c r="D110" s="14">
        <v>10</v>
      </c>
      <c r="E110" s="14" t="s">
        <v>3</v>
      </c>
      <c r="F110" s="15">
        <v>882</v>
      </c>
      <c r="G110" s="15">
        <v>77</v>
      </c>
      <c r="H110" s="15" t="s">
        <v>3</v>
      </c>
      <c r="I110" s="15" t="s">
        <v>3</v>
      </c>
      <c r="J110" s="16">
        <v>363.09</v>
      </c>
      <c r="K110" s="16">
        <v>100</v>
      </c>
      <c r="L110" s="16">
        <v>23.907432215779195</v>
      </c>
      <c r="M110" s="17">
        <v>0</v>
      </c>
      <c r="N110" s="16">
        <v>123.9074322157792</v>
      </c>
      <c r="O110" s="16">
        <v>263.08999999999997</v>
      </c>
      <c r="P110" s="16">
        <f t="shared" si="38"/>
        <v>386.99743221577916</v>
      </c>
      <c r="Q110" s="16">
        <v>708.07775212690308</v>
      </c>
      <c r="R110" s="16">
        <v>0</v>
      </c>
      <c r="S110" s="16">
        <f t="shared" si="39"/>
        <v>708.07775212690308</v>
      </c>
      <c r="T110" s="18">
        <v>0.71</v>
      </c>
      <c r="U110" s="19">
        <f t="shared" si="40"/>
        <v>2.513576157263345</v>
      </c>
      <c r="V110" s="19">
        <f t="shared" si="41"/>
        <v>5.7145704617122375</v>
      </c>
      <c r="W110" s="16">
        <v>0.18619158397216354</v>
      </c>
      <c r="X110" s="16">
        <v>1.861915839721635E-2</v>
      </c>
      <c r="Y110" s="16">
        <v>2.1202744254227448</v>
      </c>
      <c r="AA110" s="13" t="s">
        <v>172</v>
      </c>
      <c r="AB110" s="15">
        <v>3.9404976994876755</v>
      </c>
      <c r="AC110" s="19">
        <v>0.23029147286792959</v>
      </c>
      <c r="AD110" s="19">
        <v>2.6223381474028691</v>
      </c>
      <c r="AE110" s="19">
        <v>0.23029147286792959</v>
      </c>
      <c r="AF110" s="19">
        <v>2.6223381474028691</v>
      </c>
      <c r="AG110" s="19">
        <v>26.223381474028699</v>
      </c>
      <c r="AH110" s="17">
        <f t="shared" si="42"/>
        <v>2790.1787533144661</v>
      </c>
      <c r="AI110" s="17">
        <f t="shared" si="43"/>
        <v>1110.0434515388911</v>
      </c>
      <c r="AJ110" s="17">
        <f t="shared" si="44"/>
        <v>1680.135301775575</v>
      </c>
      <c r="AK110" s="19">
        <f t="shared" si="45"/>
        <v>2.513576157263345</v>
      </c>
      <c r="AL110" s="17">
        <f t="shared" si="46"/>
        <v>488.25695159570301</v>
      </c>
      <c r="AM110" s="19">
        <f t="shared" si="47"/>
        <v>5.7145704617122375</v>
      </c>
    </row>
    <row r="111" spans="1:39">
      <c r="A111" s="13" t="s">
        <v>173</v>
      </c>
      <c r="B111" s="13" t="s">
        <v>96</v>
      </c>
      <c r="C111" s="13" t="s">
        <v>63</v>
      </c>
      <c r="D111" s="14">
        <v>10</v>
      </c>
      <c r="E111" s="14" t="s">
        <v>3</v>
      </c>
      <c r="F111" s="15">
        <v>1568</v>
      </c>
      <c r="G111" s="15">
        <v>122</v>
      </c>
      <c r="H111" s="15" t="s">
        <v>3</v>
      </c>
      <c r="I111" s="15" t="s">
        <v>3</v>
      </c>
      <c r="J111" s="16">
        <v>544.63499999999999</v>
      </c>
      <c r="K111" s="16">
        <v>181.25</v>
      </c>
      <c r="L111" s="16">
        <v>42.383786131934997</v>
      </c>
      <c r="M111" s="17">
        <v>0</v>
      </c>
      <c r="N111" s="16">
        <v>223.63378613193498</v>
      </c>
      <c r="O111" s="16">
        <v>363.38499999999999</v>
      </c>
      <c r="P111" s="16">
        <f t="shared" si="38"/>
        <v>587.01878613193503</v>
      </c>
      <c r="Q111" s="16">
        <v>1247.8723241216994</v>
      </c>
      <c r="R111" s="16">
        <v>0</v>
      </c>
      <c r="S111" s="16">
        <f t="shared" si="39"/>
        <v>1247.8723241216994</v>
      </c>
      <c r="T111" s="18">
        <v>0.71</v>
      </c>
      <c r="U111" s="19">
        <f t="shared" si="40"/>
        <v>2.9082873212249134</v>
      </c>
      <c r="V111" s="19">
        <f t="shared" si="41"/>
        <v>5.5799812081413522</v>
      </c>
      <c r="W111" s="16">
        <v>0.1890264737982815</v>
      </c>
      <c r="X111" s="16">
        <v>1.890264737982815E-2</v>
      </c>
      <c r="Y111" s="16">
        <v>2.415255217345015</v>
      </c>
      <c r="AA111" s="13" t="s">
        <v>173</v>
      </c>
      <c r="AB111" s="15">
        <v>2.6269984663251176</v>
      </c>
      <c r="AC111" s="19">
        <v>0.24325159904664428</v>
      </c>
      <c r="AD111" s="19">
        <v>3.1079563228478464</v>
      </c>
      <c r="AE111" s="19">
        <v>0.24325159904664428</v>
      </c>
      <c r="AF111" s="19">
        <v>3.1079563228478464</v>
      </c>
      <c r="AG111" s="19">
        <v>31.079563228478467</v>
      </c>
      <c r="AH111" s="17">
        <f t="shared" si="42"/>
        <v>3278.1586816372642</v>
      </c>
      <c r="AI111" s="17">
        <f t="shared" si="43"/>
        <v>1127.1784110576009</v>
      </c>
      <c r="AJ111" s="17">
        <f t="shared" si="44"/>
        <v>2150.9802705796633</v>
      </c>
      <c r="AK111" s="19">
        <f t="shared" si="45"/>
        <v>2.9082873212249134</v>
      </c>
      <c r="AL111" s="17">
        <f t="shared" si="46"/>
        <v>587.48561318707254</v>
      </c>
      <c r="AM111" s="19">
        <f t="shared" si="47"/>
        <v>5.5799812081413522</v>
      </c>
    </row>
    <row r="112" spans="1:39">
      <c r="A112" s="13" t="s">
        <v>174</v>
      </c>
      <c r="B112" s="13" t="s">
        <v>96</v>
      </c>
      <c r="C112" s="13" t="s">
        <v>63</v>
      </c>
      <c r="D112" s="14">
        <v>10</v>
      </c>
      <c r="E112" s="14" t="s">
        <v>3</v>
      </c>
      <c r="F112" s="15">
        <v>2711</v>
      </c>
      <c r="G112" s="15">
        <v>210</v>
      </c>
      <c r="H112" s="15" t="s">
        <v>3</v>
      </c>
      <c r="I112" s="15" t="s">
        <v>3</v>
      </c>
      <c r="J112" s="16">
        <v>1225.42875</v>
      </c>
      <c r="K112" s="16">
        <v>250</v>
      </c>
      <c r="L112" s="16">
        <v>70.092692120512154</v>
      </c>
      <c r="M112" s="17">
        <v>0</v>
      </c>
      <c r="N112" s="16">
        <v>320.09269212051214</v>
      </c>
      <c r="O112" s="16">
        <v>975.42875000000004</v>
      </c>
      <c r="P112" s="16">
        <f t="shared" si="38"/>
        <v>1295.5214421205121</v>
      </c>
      <c r="Q112" s="16">
        <v>2156.8293097777714</v>
      </c>
      <c r="R112" s="16">
        <v>0</v>
      </c>
      <c r="S112" s="16">
        <f t="shared" si="39"/>
        <v>2156.8293097777714</v>
      </c>
      <c r="T112" s="18">
        <v>0.71</v>
      </c>
      <c r="U112" s="19">
        <f t="shared" si="40"/>
        <v>2.2941402459015916</v>
      </c>
      <c r="V112" s="19">
        <f t="shared" si="41"/>
        <v>6.7381398040969449</v>
      </c>
      <c r="W112" s="16">
        <v>0.15648673026709231</v>
      </c>
      <c r="X112" s="16">
        <v>1.564867302670923E-2</v>
      </c>
      <c r="Y112" s="16">
        <v>2.0083615927480825</v>
      </c>
      <c r="AA112" s="13" t="s">
        <v>174</v>
      </c>
      <c r="AB112" s="15">
        <v>2.6269984663251176</v>
      </c>
      <c r="AC112" s="19">
        <v>0.41871176885078115</v>
      </c>
      <c r="AD112" s="19">
        <v>5.3735137699237958</v>
      </c>
      <c r="AE112" s="19">
        <v>0.41871176885078115</v>
      </c>
      <c r="AF112" s="19">
        <v>5.3735137699237958</v>
      </c>
      <c r="AG112" s="19">
        <v>53.735137699237953</v>
      </c>
      <c r="AH112" s="17">
        <f t="shared" si="42"/>
        <v>5665.9872889112676</v>
      </c>
      <c r="AI112" s="17">
        <f t="shared" si="43"/>
        <v>2469.7650019580856</v>
      </c>
      <c r="AJ112" s="17">
        <f t="shared" si="44"/>
        <v>3196.222286953182</v>
      </c>
      <c r="AK112" s="19">
        <f t="shared" si="45"/>
        <v>2.2941402459015916</v>
      </c>
      <c r="AL112" s="17">
        <f t="shared" si="46"/>
        <v>840.88301128246349</v>
      </c>
      <c r="AM112" s="19">
        <f t="shared" si="47"/>
        <v>6.7381398040969449</v>
      </c>
    </row>
    <row r="113" spans="1:39">
      <c r="A113" s="13" t="s">
        <v>175</v>
      </c>
      <c r="B113" s="13" t="s">
        <v>103</v>
      </c>
      <c r="C113" s="13" t="s">
        <v>63</v>
      </c>
      <c r="D113" s="14">
        <v>15</v>
      </c>
      <c r="E113" s="14" t="s">
        <v>3</v>
      </c>
      <c r="F113" s="15">
        <v>53704.116039116598</v>
      </c>
      <c r="G113" s="15">
        <v>0</v>
      </c>
      <c r="H113" s="15" t="s">
        <v>3</v>
      </c>
      <c r="I113" s="15" t="s">
        <v>3</v>
      </c>
      <c r="J113" s="16">
        <v>10000</v>
      </c>
      <c r="K113" s="16">
        <v>6249.9999999999991</v>
      </c>
      <c r="L113" s="16">
        <v>1842.9226390904462</v>
      </c>
      <c r="M113" s="17">
        <v>0</v>
      </c>
      <c r="N113" s="16">
        <v>8092.922639090445</v>
      </c>
      <c r="O113" s="16">
        <v>3750.0000000000009</v>
      </c>
      <c r="P113" s="16">
        <f t="shared" si="38"/>
        <v>11842.922639090446</v>
      </c>
      <c r="Q113" s="16">
        <v>57313.875820055495</v>
      </c>
      <c r="R113" s="16">
        <v>0</v>
      </c>
      <c r="S113" s="16">
        <f t="shared" si="39"/>
        <v>57313.875820055495</v>
      </c>
      <c r="T113" s="18">
        <v>0.75</v>
      </c>
      <c r="U113" s="19">
        <f t="shared" si="40"/>
        <v>6.1344696979782682</v>
      </c>
      <c r="V113" s="19">
        <f t="shared" si="41"/>
        <v>7.0819750016165903</v>
      </c>
      <c r="W113" s="16">
        <v>0.18907154646736904</v>
      </c>
      <c r="X113" s="16">
        <v>1.2604769764491274E-2</v>
      </c>
      <c r="Y113" s="16" t="s">
        <v>3</v>
      </c>
      <c r="AA113" s="13" t="s">
        <v>175</v>
      </c>
      <c r="AB113" s="15">
        <v>44.658973927526993</v>
      </c>
      <c r="AC113" s="19">
        <v>0</v>
      </c>
      <c r="AD113" s="19">
        <v>1911.5614215074081</v>
      </c>
      <c r="AE113" s="19">
        <v>0</v>
      </c>
      <c r="AF113" s="19">
        <v>1911.5614215074081</v>
      </c>
      <c r="AG113" s="19">
        <v>28673.421322611113</v>
      </c>
      <c r="AH113" s="17">
        <f t="shared" si="42"/>
        <v>2559578.8859333782</v>
      </c>
      <c r="AI113" s="17">
        <f t="shared" si="43"/>
        <v>417245.33854604192</v>
      </c>
      <c r="AJ113" s="17">
        <f t="shared" si="44"/>
        <v>2142333.5473873364</v>
      </c>
      <c r="AK113" s="19">
        <f t="shared" si="45"/>
        <v>6.1344696979782682</v>
      </c>
      <c r="AL113" s="17">
        <f t="shared" si="46"/>
        <v>361421.62113663316</v>
      </c>
      <c r="AM113" s="19">
        <f t="shared" si="47"/>
        <v>7.0819750016165903</v>
      </c>
    </row>
    <row r="114" spans="1:39">
      <c r="A114" s="13" t="s">
        <v>176</v>
      </c>
      <c r="B114" s="13" t="s">
        <v>100</v>
      </c>
      <c r="C114" s="13" t="s">
        <v>63</v>
      </c>
      <c r="D114" s="14">
        <v>11</v>
      </c>
      <c r="E114" s="14" t="s">
        <v>3</v>
      </c>
      <c r="F114" s="15">
        <v>172.73048399999999</v>
      </c>
      <c r="G114" s="15">
        <v>37.324652400000005</v>
      </c>
      <c r="H114" s="15" t="s">
        <v>3</v>
      </c>
      <c r="I114" s="15" t="s">
        <v>3</v>
      </c>
      <c r="J114" s="16">
        <v>99.75</v>
      </c>
      <c r="K114" s="16">
        <v>75</v>
      </c>
      <c r="L114" s="16">
        <v>9.1377930498785869</v>
      </c>
      <c r="M114" s="17">
        <v>0</v>
      </c>
      <c r="N114" s="16">
        <v>84.137793049878582</v>
      </c>
      <c r="O114" s="16">
        <v>24.75</v>
      </c>
      <c r="P114" s="16">
        <f t="shared" si="38"/>
        <v>108.88779304987858</v>
      </c>
      <c r="Q114" s="16">
        <v>201.77125842075964</v>
      </c>
      <c r="R114" s="16">
        <v>0</v>
      </c>
      <c r="S114" s="16">
        <f t="shared" si="39"/>
        <v>201.77125842075964</v>
      </c>
      <c r="T114" s="18">
        <v>0.85</v>
      </c>
      <c r="U114" s="19">
        <f t="shared" si="40"/>
        <v>2.1482100493805216</v>
      </c>
      <c r="V114" s="19">
        <f t="shared" si="41"/>
        <v>2.3981049550603921</v>
      </c>
      <c r="W114" s="16">
        <v>0.53925331551875755</v>
      </c>
      <c r="X114" s="16">
        <v>4.9023028683523408E-2</v>
      </c>
      <c r="Y114" s="16">
        <v>2.4809625601311032</v>
      </c>
      <c r="AA114" s="13" t="s">
        <v>176</v>
      </c>
      <c r="AB114" s="15">
        <v>49.912970860177225</v>
      </c>
      <c r="AC114" s="19">
        <v>1.692800672934504</v>
      </c>
      <c r="AD114" s="19">
        <v>7.7877502679706403</v>
      </c>
      <c r="AE114" s="19">
        <v>1.692800672934504</v>
      </c>
      <c r="AF114" s="19">
        <v>7.7877502679706403</v>
      </c>
      <c r="AG114" s="19">
        <v>85.665252947677061</v>
      </c>
      <c r="AH114" s="17">
        <f t="shared" si="42"/>
        <v>10071.002941976665</v>
      </c>
      <c r="AI114" s="17">
        <f t="shared" si="43"/>
        <v>4688.0904150321958</v>
      </c>
      <c r="AJ114" s="17">
        <f t="shared" si="44"/>
        <v>5382.9125269444694</v>
      </c>
      <c r="AK114" s="19">
        <f t="shared" si="45"/>
        <v>2.1482100493805221</v>
      </c>
      <c r="AL114" s="17">
        <f t="shared" si="46"/>
        <v>4199.5672127382113</v>
      </c>
      <c r="AM114" s="19">
        <f t="shared" si="47"/>
        <v>2.3981049550603921</v>
      </c>
    </row>
    <row r="115" spans="1:39">
      <c r="A115" s="13" t="s">
        <v>177</v>
      </c>
      <c r="B115" s="13" t="s">
        <v>100</v>
      </c>
      <c r="C115" s="13" t="s">
        <v>63</v>
      </c>
      <c r="D115" s="14">
        <v>11</v>
      </c>
      <c r="E115" s="14" t="s">
        <v>3</v>
      </c>
      <c r="F115" s="15">
        <v>69.100484000000009</v>
      </c>
      <c r="G115" s="15">
        <v>14.931652400000001</v>
      </c>
      <c r="H115" s="15" t="s">
        <v>3</v>
      </c>
      <c r="I115" s="15" t="s">
        <v>3</v>
      </c>
      <c r="J115" s="16">
        <v>100.8</v>
      </c>
      <c r="K115" s="16">
        <v>25</v>
      </c>
      <c r="L115" s="16">
        <v>1.25</v>
      </c>
      <c r="M115" s="17">
        <v>0</v>
      </c>
      <c r="N115" s="16">
        <v>26.25</v>
      </c>
      <c r="O115" s="16">
        <v>75.8</v>
      </c>
      <c r="P115" s="16">
        <f t="shared" si="38"/>
        <v>102.05</v>
      </c>
      <c r="Q115" s="16">
        <v>80.718187613968425</v>
      </c>
      <c r="R115" s="16">
        <v>0</v>
      </c>
      <c r="S115" s="16">
        <f t="shared" si="39"/>
        <v>80.718187613968425</v>
      </c>
      <c r="T115" s="18">
        <v>0.85</v>
      </c>
      <c r="U115" s="19">
        <f t="shared" si="40"/>
        <v>0.92854236298134629</v>
      </c>
      <c r="V115" s="19">
        <f t="shared" si="41"/>
        <v>3.0749785757702259</v>
      </c>
      <c r="W115" s="16">
        <v>0.4205512383624847</v>
      </c>
      <c r="X115" s="16">
        <v>3.8231930760225893E-2</v>
      </c>
      <c r="Y115" s="16">
        <v>1.9348455484049834</v>
      </c>
      <c r="AA115" s="13" t="s">
        <v>177</v>
      </c>
      <c r="AB115" s="15">
        <v>249.56485430088614</v>
      </c>
      <c r="AC115" s="19">
        <v>3.3860075855313396</v>
      </c>
      <c r="AD115" s="19">
        <v>15.577369446492749</v>
      </c>
      <c r="AE115" s="19">
        <v>3.3860075855313396</v>
      </c>
      <c r="AF115" s="19">
        <v>15.577369446492749</v>
      </c>
      <c r="AG115" s="19">
        <v>171.3510639114202</v>
      </c>
      <c r="AH115" s="17">
        <f t="shared" si="42"/>
        <v>20144.422731311621</v>
      </c>
      <c r="AI115" s="17">
        <f t="shared" si="43"/>
        <v>21694.672784376031</v>
      </c>
      <c r="AJ115" s="17">
        <f t="shared" si="44"/>
        <v>-1550.2500530644102</v>
      </c>
      <c r="AK115" s="19">
        <f t="shared" si="45"/>
        <v>0.92854236298134618</v>
      </c>
      <c r="AL115" s="17">
        <f t="shared" si="46"/>
        <v>6551.0774253982609</v>
      </c>
      <c r="AM115" s="19">
        <f t="shared" si="47"/>
        <v>3.0749785757702255</v>
      </c>
    </row>
    <row r="116" spans="1:39">
      <c r="A116" s="13" t="s">
        <v>178</v>
      </c>
      <c r="B116" s="13" t="s">
        <v>100</v>
      </c>
      <c r="C116" s="13" t="s">
        <v>68</v>
      </c>
      <c r="D116" s="14">
        <v>12</v>
      </c>
      <c r="E116" s="14">
        <v>7</v>
      </c>
      <c r="F116" s="15">
        <v>179.90168</v>
      </c>
      <c r="G116" s="15">
        <v>38.874247999999994</v>
      </c>
      <c r="H116" s="15">
        <v>179.90168</v>
      </c>
      <c r="I116" s="15">
        <v>38.874247999999994</v>
      </c>
      <c r="J116" s="16">
        <v>160.28671274379138</v>
      </c>
      <c r="K116" s="16">
        <v>31.250000000000004</v>
      </c>
      <c r="L116" s="16">
        <v>6.7577840373382196</v>
      </c>
      <c r="M116" s="17">
        <v>0</v>
      </c>
      <c r="N116" s="16">
        <v>38.007784037338226</v>
      </c>
      <c r="O116" s="16">
        <v>129.03671274379138</v>
      </c>
      <c r="P116" s="16">
        <f t="shared" si="38"/>
        <v>167.04449678112962</v>
      </c>
      <c r="Q116" s="16">
        <v>194.56185275910698</v>
      </c>
      <c r="R116" s="16">
        <v>0</v>
      </c>
      <c r="S116" s="16">
        <f t="shared" si="39"/>
        <v>194.56185275910698</v>
      </c>
      <c r="T116" s="18">
        <v>0.73</v>
      </c>
      <c r="U116" s="19">
        <f t="shared" si="40"/>
        <v>1.5719999691044355</v>
      </c>
      <c r="V116" s="19">
        <f t="shared" si="41"/>
        <v>5.1190001650181083</v>
      </c>
      <c r="W116" s="16">
        <v>0.27233539780093513</v>
      </c>
      <c r="X116" s="16">
        <v>2.2694616483411267E-2</v>
      </c>
      <c r="Y116" s="16">
        <v>1.2529434799905805</v>
      </c>
      <c r="AA116" s="13" t="s">
        <v>178</v>
      </c>
      <c r="AB116" s="15">
        <v>809.11552762813596</v>
      </c>
      <c r="AC116" s="19">
        <v>24.545568882042481</v>
      </c>
      <c r="AD116" s="19">
        <v>112.92219083729896</v>
      </c>
      <c r="AE116" s="19">
        <v>24.545568882042481</v>
      </c>
      <c r="AF116" s="19">
        <v>112.92219083729896</v>
      </c>
      <c r="AG116" s="19">
        <v>1355.0662900475875</v>
      </c>
      <c r="AH116" s="17">
        <f t="shared" si="42"/>
        <v>157423.01615149254</v>
      </c>
      <c r="AI116" s="17">
        <f t="shared" si="43"/>
        <v>100141.86974900264</v>
      </c>
      <c r="AJ116" s="17">
        <f t="shared" si="44"/>
        <v>57281.146402489903</v>
      </c>
      <c r="AK116" s="19">
        <f t="shared" si="45"/>
        <v>1.5719999691044353</v>
      </c>
      <c r="AL116" s="17">
        <f t="shared" si="46"/>
        <v>30752.688235347163</v>
      </c>
      <c r="AM116" s="19">
        <f t="shared" si="47"/>
        <v>5.1190001650181074</v>
      </c>
    </row>
    <row r="117" spans="1:39">
      <c r="A117" s="13" t="s">
        <v>179</v>
      </c>
      <c r="B117" s="13" t="s">
        <v>100</v>
      </c>
      <c r="C117" s="13" t="s">
        <v>68</v>
      </c>
      <c r="D117" s="14">
        <v>12</v>
      </c>
      <c r="E117" s="14">
        <v>7</v>
      </c>
      <c r="F117" s="15">
        <v>143.83843999999999</v>
      </c>
      <c r="G117" s="15">
        <v>31.081484000000003</v>
      </c>
      <c r="H117" s="15">
        <v>143.83843999999999</v>
      </c>
      <c r="I117" s="15">
        <v>31.081484000000003</v>
      </c>
      <c r="J117" s="16">
        <v>141.76976024508195</v>
      </c>
      <c r="K117" s="16">
        <v>31.250000000000004</v>
      </c>
      <c r="L117" s="16">
        <v>5.7163330897612035</v>
      </c>
      <c r="M117" s="17">
        <v>0</v>
      </c>
      <c r="N117" s="16">
        <v>36.966333089761207</v>
      </c>
      <c r="O117" s="16">
        <v>110.51976024508195</v>
      </c>
      <c r="P117" s="16">
        <f t="shared" si="38"/>
        <v>147.48609333484316</v>
      </c>
      <c r="Q117" s="16">
        <v>155.55982236730443</v>
      </c>
      <c r="R117" s="16">
        <v>0</v>
      </c>
      <c r="S117" s="16">
        <f t="shared" si="39"/>
        <v>155.55982236730443</v>
      </c>
      <c r="T117" s="18">
        <v>0.73</v>
      </c>
      <c r="U117" s="19">
        <f t="shared" si="40"/>
        <v>1.4244327775055909</v>
      </c>
      <c r="V117" s="19">
        <f t="shared" si="41"/>
        <v>4.2081485872449385</v>
      </c>
      <c r="W117" s="16">
        <v>0.33128225331890249</v>
      </c>
      <c r="X117" s="16">
        <v>2.760685444324187E-2</v>
      </c>
      <c r="Y117" s="16">
        <v>1.5241424459846011</v>
      </c>
      <c r="AA117" s="13" t="s">
        <v>179</v>
      </c>
      <c r="AB117" s="15">
        <v>1859.9149141581831</v>
      </c>
      <c r="AC117" s="19">
        <v>45.11234350248872</v>
      </c>
      <c r="AD117" s="19">
        <v>207.53988985086079</v>
      </c>
      <c r="AE117" s="19">
        <v>45.11234350248872</v>
      </c>
      <c r="AF117" s="19">
        <v>207.53988985086079</v>
      </c>
      <c r="AG117" s="19">
        <v>2490.4786782103297</v>
      </c>
      <c r="AH117" s="17">
        <f t="shared" si="42"/>
        <v>289328.03366474726</v>
      </c>
      <c r="AI117" s="17">
        <f t="shared" si="43"/>
        <v>203118.06793115698</v>
      </c>
      <c r="AJ117" s="17">
        <f t="shared" si="44"/>
        <v>86209.965733590274</v>
      </c>
      <c r="AK117" s="19">
        <f t="shared" si="45"/>
        <v>1.4244327775055909</v>
      </c>
      <c r="AL117" s="17">
        <f t="shared" si="46"/>
        <v>68754.234235386015</v>
      </c>
      <c r="AM117" s="19">
        <f t="shared" si="47"/>
        <v>4.2081485872449385</v>
      </c>
    </row>
    <row r="118" spans="1:39">
      <c r="A118" s="13" t="s">
        <v>180</v>
      </c>
      <c r="B118" s="13" t="s">
        <v>100</v>
      </c>
      <c r="C118" s="13" t="s">
        <v>68</v>
      </c>
      <c r="D118" s="14">
        <v>12</v>
      </c>
      <c r="E118" s="14">
        <v>6.9666666666666659</v>
      </c>
      <c r="F118" s="15">
        <v>230.02634999999998</v>
      </c>
      <c r="G118" s="15">
        <v>35.262448200000001</v>
      </c>
      <c r="H118" s="15">
        <v>230.02634999999998</v>
      </c>
      <c r="I118" s="15">
        <v>35.262448200000001</v>
      </c>
      <c r="J118" s="16">
        <v>204.33044559172941</v>
      </c>
      <c r="K118" s="16">
        <v>31.250000000000004</v>
      </c>
      <c r="L118" s="16">
        <v>7.8517605965231798</v>
      </c>
      <c r="M118" s="17">
        <v>0</v>
      </c>
      <c r="N118" s="16">
        <v>39.101760596523185</v>
      </c>
      <c r="O118" s="16">
        <v>173.08044559172941</v>
      </c>
      <c r="P118" s="16">
        <f t="shared" si="38"/>
        <v>212.18220618825259</v>
      </c>
      <c r="Q118" s="16">
        <v>235.53095179206559</v>
      </c>
      <c r="R118" s="16">
        <v>0</v>
      </c>
      <c r="S118" s="16">
        <f t="shared" si="39"/>
        <v>235.53095179206559</v>
      </c>
      <c r="T118" s="18">
        <v>0.73</v>
      </c>
      <c r="U118" s="19">
        <f t="shared" si="40"/>
        <v>1.5000730702258349</v>
      </c>
      <c r="V118" s="19">
        <f t="shared" si="41"/>
        <v>6.0235382806013167</v>
      </c>
      <c r="W118" s="16">
        <v>0.2191217498803365</v>
      </c>
      <c r="X118" s="16">
        <v>1.8260145823361374E-2</v>
      </c>
      <c r="Y118" s="16">
        <v>1.4210350268510998</v>
      </c>
      <c r="AA118" s="13" t="s">
        <v>180</v>
      </c>
      <c r="AB118" s="15">
        <v>3551.7019264715586</v>
      </c>
      <c r="AC118" s="19">
        <v>97.734869490079475</v>
      </c>
      <c r="AD118" s="19">
        <v>633.79329404498606</v>
      </c>
      <c r="AE118" s="19">
        <v>97.734869490079475</v>
      </c>
      <c r="AF118" s="19">
        <v>633.79329404498606</v>
      </c>
      <c r="AG118" s="19">
        <v>7605.5195285398313</v>
      </c>
      <c r="AH118" s="17">
        <f t="shared" si="42"/>
        <v>836535.7352235592</v>
      </c>
      <c r="AI118" s="17">
        <f t="shared" si="43"/>
        <v>557663.32442566904</v>
      </c>
      <c r="AJ118" s="17">
        <f t="shared" si="44"/>
        <v>278872.41079789016</v>
      </c>
      <c r="AK118" s="19">
        <f t="shared" si="45"/>
        <v>1.5000730702258349</v>
      </c>
      <c r="AL118" s="17">
        <f t="shared" si="46"/>
        <v>138877.79843910108</v>
      </c>
      <c r="AM118" s="19">
        <f t="shared" si="47"/>
        <v>6.0235382806013167</v>
      </c>
    </row>
    <row r="119" spans="1:39">
      <c r="A119" s="13" t="s">
        <v>181</v>
      </c>
      <c r="B119" s="13" t="s">
        <v>100</v>
      </c>
      <c r="C119" s="13" t="s">
        <v>63</v>
      </c>
      <c r="D119" s="14">
        <v>11.6</v>
      </c>
      <c r="E119" s="14" t="s">
        <v>3</v>
      </c>
      <c r="F119" s="15">
        <v>468.57340799999997</v>
      </c>
      <c r="G119" s="15">
        <v>101.2521888</v>
      </c>
      <c r="H119" s="15" t="s">
        <v>3</v>
      </c>
      <c r="I119" s="15" t="s">
        <v>3</v>
      </c>
      <c r="J119" s="16">
        <v>217.98</v>
      </c>
      <c r="K119" s="16">
        <v>68.75</v>
      </c>
      <c r="L119" s="16">
        <v>16.577429998690597</v>
      </c>
      <c r="M119" s="17">
        <v>0</v>
      </c>
      <c r="N119" s="16">
        <v>85.327429998690604</v>
      </c>
      <c r="O119" s="16">
        <v>149.22999999999999</v>
      </c>
      <c r="P119" s="16">
        <f t="shared" si="38"/>
        <v>234.55742999869059</v>
      </c>
      <c r="Q119" s="16">
        <v>492.08649754211291</v>
      </c>
      <c r="R119" s="16">
        <v>0</v>
      </c>
      <c r="S119" s="16">
        <f t="shared" si="39"/>
        <v>492.08649754211291</v>
      </c>
      <c r="T119" s="18">
        <v>0.73</v>
      </c>
      <c r="U119" s="19">
        <f t="shared" si="40"/>
        <v>2.8006748527942329</v>
      </c>
      <c r="V119" s="19">
        <f t="shared" si="41"/>
        <v>5.7670376050194436</v>
      </c>
      <c r="W119" s="16">
        <v>0.23473496787727333</v>
      </c>
      <c r="X119" s="16">
        <v>2.0235773092868392E-2</v>
      </c>
      <c r="Y119" s="16">
        <v>1.0799537992582542</v>
      </c>
      <c r="AA119" s="13" t="s">
        <v>181</v>
      </c>
      <c r="AB119" s="15">
        <v>191.77088804173357</v>
      </c>
      <c r="AC119" s="19">
        <v>15.152617658829378</v>
      </c>
      <c r="AD119" s="19">
        <v>69.709803475232221</v>
      </c>
      <c r="AE119" s="19">
        <v>15.152617658829378</v>
      </c>
      <c r="AF119" s="19">
        <v>69.709803475232221</v>
      </c>
      <c r="AG119" s="19">
        <v>808.63372031269375</v>
      </c>
      <c r="AH119" s="17">
        <f t="shared" si="42"/>
        <v>94367.86462699734</v>
      </c>
      <c r="AI119" s="17">
        <f t="shared" si="43"/>
        <v>33694.687740294641</v>
      </c>
      <c r="AJ119" s="17">
        <f t="shared" si="44"/>
        <v>60673.176886702699</v>
      </c>
      <c r="AK119" s="19">
        <f t="shared" si="45"/>
        <v>2.8006748527942329</v>
      </c>
      <c r="AL119" s="17">
        <f t="shared" si="46"/>
        <v>16363.317025167755</v>
      </c>
      <c r="AM119" s="19">
        <f t="shared" si="47"/>
        <v>5.7670376050194436</v>
      </c>
    </row>
    <row r="120" spans="1:39">
      <c r="A120" s="13" t="s">
        <v>182</v>
      </c>
      <c r="B120" s="13" t="s">
        <v>100</v>
      </c>
      <c r="C120" s="13" t="s">
        <v>63</v>
      </c>
      <c r="D120" s="14">
        <v>11.6</v>
      </c>
      <c r="E120" s="14" t="s">
        <v>3</v>
      </c>
      <c r="F120" s="15">
        <v>50.198371999999999</v>
      </c>
      <c r="G120" s="15">
        <v>10.8471692</v>
      </c>
      <c r="H120" s="15" t="s">
        <v>3</v>
      </c>
      <c r="I120" s="15" t="s">
        <v>3</v>
      </c>
      <c r="J120" s="16">
        <v>12.6</v>
      </c>
      <c r="K120" s="16">
        <v>18.75</v>
      </c>
      <c r="L120" s="16">
        <v>2.3451835835469139</v>
      </c>
      <c r="M120" s="17">
        <v>0</v>
      </c>
      <c r="N120" s="16">
        <v>21.095183583546913</v>
      </c>
      <c r="O120" s="16">
        <v>-6.15</v>
      </c>
      <c r="P120" s="16">
        <f t="shared" si="38"/>
        <v>14.945183583546912</v>
      </c>
      <c r="Q120" s="16">
        <v>52.717334441215399</v>
      </c>
      <c r="R120" s="16">
        <v>0</v>
      </c>
      <c r="S120" s="16">
        <f t="shared" si="39"/>
        <v>52.717334441215399</v>
      </c>
      <c r="T120" s="18">
        <v>0.73</v>
      </c>
      <c r="U120" s="19">
        <f t="shared" si="40"/>
        <v>4.5669666482958906</v>
      </c>
      <c r="V120" s="19">
        <f t="shared" si="41"/>
        <v>2.4990223115352279</v>
      </c>
      <c r="W120" s="16">
        <v>0.54170200110363576</v>
      </c>
      <c r="X120" s="16">
        <v>4.6698448371003093E-2</v>
      </c>
      <c r="Y120" s="16">
        <v>2.4922283179536056</v>
      </c>
      <c r="AA120" s="13" t="s">
        <v>182</v>
      </c>
      <c r="AB120" s="15">
        <v>60.420964725477702</v>
      </c>
      <c r="AC120" s="19">
        <v>0.51145171020971436</v>
      </c>
      <c r="AD120" s="19">
        <v>2.3529398687767733</v>
      </c>
      <c r="AE120" s="19">
        <v>0.51145171020971436</v>
      </c>
      <c r="AF120" s="19">
        <v>2.3529398687767733</v>
      </c>
      <c r="AG120" s="19">
        <v>27.294102477810572</v>
      </c>
      <c r="AH120" s="17">
        <f t="shared" si="42"/>
        <v>3185.2322046938866</v>
      </c>
      <c r="AI120" s="17">
        <f t="shared" si="43"/>
        <v>697.45028812120142</v>
      </c>
      <c r="AJ120" s="17">
        <f t="shared" si="44"/>
        <v>2487.7819165726851</v>
      </c>
      <c r="AK120" s="19">
        <f t="shared" si="45"/>
        <v>4.5669666482958906</v>
      </c>
      <c r="AL120" s="17">
        <f t="shared" si="46"/>
        <v>1274.5913431789643</v>
      </c>
      <c r="AM120" s="19">
        <f t="shared" si="47"/>
        <v>2.4990223115352284</v>
      </c>
    </row>
    <row r="121" spans="1:39">
      <c r="A121" s="13" t="s">
        <v>183</v>
      </c>
      <c r="B121" s="13" t="s">
        <v>100</v>
      </c>
      <c r="C121" s="13" t="s">
        <v>63</v>
      </c>
      <c r="D121" s="14">
        <v>11.6</v>
      </c>
      <c r="E121" s="14" t="s">
        <v>3</v>
      </c>
      <c r="F121" s="15">
        <v>96.251543999999996</v>
      </c>
      <c r="G121" s="15">
        <v>20.798618399999995</v>
      </c>
      <c r="H121" s="15" t="s">
        <v>3</v>
      </c>
      <c r="I121" s="15" t="s">
        <v>3</v>
      </c>
      <c r="J121" s="16">
        <v>65.52</v>
      </c>
      <c r="K121" s="16">
        <v>31.250000000000004</v>
      </c>
      <c r="L121" s="16">
        <v>4.2616257481386732</v>
      </c>
      <c r="M121" s="17">
        <v>0</v>
      </c>
      <c r="N121" s="16">
        <v>35.511625748138677</v>
      </c>
      <c r="O121" s="16">
        <v>34.269999999999996</v>
      </c>
      <c r="P121" s="16">
        <f t="shared" si="38"/>
        <v>69.78162574813868</v>
      </c>
      <c r="Q121" s="16">
        <v>101.08146207473338</v>
      </c>
      <c r="R121" s="16">
        <v>0</v>
      </c>
      <c r="S121" s="16">
        <f t="shared" si="39"/>
        <v>101.08146207473338</v>
      </c>
      <c r="T121" s="18">
        <v>0.73</v>
      </c>
      <c r="U121" s="19">
        <f t="shared" si="40"/>
        <v>1.9404700239434323</v>
      </c>
      <c r="V121" s="19">
        <f t="shared" si="41"/>
        <v>2.8464329623104208</v>
      </c>
      <c r="W121" s="16">
        <v>0.47558660431702604</v>
      </c>
      <c r="X121" s="16">
        <v>4.0998845199743617E-2</v>
      </c>
      <c r="Y121" s="16">
        <v>2.1880487805167421</v>
      </c>
      <c r="AA121" s="13" t="s">
        <v>183</v>
      </c>
      <c r="AB121" s="15">
        <v>1045.5453895973965</v>
      </c>
      <c r="AC121" s="19">
        <v>16.96984765377405</v>
      </c>
      <c r="AD121" s="19">
        <v>78.069992365966598</v>
      </c>
      <c r="AE121" s="19">
        <v>16.96984765377405</v>
      </c>
      <c r="AF121" s="19">
        <v>78.069992365966598</v>
      </c>
      <c r="AG121" s="19">
        <v>905.61191144521251</v>
      </c>
      <c r="AH121" s="17">
        <f t="shared" si="42"/>
        <v>105685.25664600157</v>
      </c>
      <c r="AI121" s="17">
        <f t="shared" si="43"/>
        <v>54463.740919443575</v>
      </c>
      <c r="AJ121" s="17">
        <f t="shared" si="44"/>
        <v>51221.515726557991</v>
      </c>
      <c r="AK121" s="19">
        <f t="shared" si="45"/>
        <v>1.9404700239434323</v>
      </c>
      <c r="AL121" s="17">
        <f t="shared" si="46"/>
        <v>37129.016578074588</v>
      </c>
      <c r="AM121" s="19">
        <f t="shared" si="47"/>
        <v>2.8464329623104208</v>
      </c>
    </row>
    <row r="122" spans="1:39">
      <c r="A122" s="13" t="s">
        <v>184</v>
      </c>
      <c r="B122" s="13" t="s">
        <v>100</v>
      </c>
      <c r="C122" s="13" t="s">
        <v>63</v>
      </c>
      <c r="D122" s="14">
        <v>11.6</v>
      </c>
      <c r="E122" s="14" t="s">
        <v>3</v>
      </c>
      <c r="F122" s="15">
        <v>175.92228800000001</v>
      </c>
      <c r="G122" s="15">
        <v>38.014356799999995</v>
      </c>
      <c r="H122" s="15" t="s">
        <v>3</v>
      </c>
      <c r="I122" s="15" t="s">
        <v>3</v>
      </c>
      <c r="J122" s="16">
        <v>217.98</v>
      </c>
      <c r="K122" s="16">
        <v>50</v>
      </c>
      <c r="L122" s="16">
        <v>7.4332858204567307</v>
      </c>
      <c r="M122" s="17">
        <v>0</v>
      </c>
      <c r="N122" s="16">
        <v>57.433285820456732</v>
      </c>
      <c r="O122" s="16">
        <v>167.98</v>
      </c>
      <c r="P122" s="16">
        <f t="shared" si="38"/>
        <v>225.41328582045674</v>
      </c>
      <c r="Q122" s="16">
        <v>184.7500969186772</v>
      </c>
      <c r="R122" s="16">
        <v>0</v>
      </c>
      <c r="S122" s="16">
        <f t="shared" si="39"/>
        <v>184.7500969186772</v>
      </c>
      <c r="T122" s="18">
        <v>0.73</v>
      </c>
      <c r="U122" s="19">
        <f t="shared" si="40"/>
        <v>1.1092192280973572</v>
      </c>
      <c r="V122" s="19">
        <f t="shared" si="41"/>
        <v>3.2167774188687015</v>
      </c>
      <c r="W122" s="16">
        <v>0.42083278097536309</v>
      </c>
      <c r="X122" s="16">
        <v>3.6278688015117508E-2</v>
      </c>
      <c r="Y122" s="16">
        <v>1.9361408518579832</v>
      </c>
      <c r="AA122" s="13" t="s">
        <v>184</v>
      </c>
      <c r="AB122" s="15">
        <v>591.07465492315123</v>
      </c>
      <c r="AC122" s="19">
        <v>17.534385455040969</v>
      </c>
      <c r="AD122" s="19">
        <v>80.667155448064506</v>
      </c>
      <c r="AE122" s="19">
        <v>17.534385455040969</v>
      </c>
      <c r="AF122" s="19">
        <v>80.667155448064506</v>
      </c>
      <c r="AG122" s="19">
        <v>935.73900319754807</v>
      </c>
      <c r="AH122" s="17">
        <f t="shared" si="42"/>
        <v>109201.09978322587</v>
      </c>
      <c r="AI122" s="17">
        <f t="shared" si="43"/>
        <v>98448.617745780008</v>
      </c>
      <c r="AJ122" s="17">
        <f t="shared" si="44"/>
        <v>10752.482037445865</v>
      </c>
      <c r="AK122" s="19">
        <f t="shared" si="45"/>
        <v>1.1092192280973572</v>
      </c>
      <c r="AL122" s="17">
        <f t="shared" si="46"/>
        <v>33947.359597429175</v>
      </c>
      <c r="AM122" s="19">
        <f t="shared" si="47"/>
        <v>3.2167774188687019</v>
      </c>
    </row>
    <row r="123" spans="1:39">
      <c r="A123" s="13" t="s">
        <v>185</v>
      </c>
      <c r="B123" s="13" t="s">
        <v>100</v>
      </c>
      <c r="C123" s="13" t="s">
        <v>63</v>
      </c>
      <c r="D123" s="14">
        <v>11.6</v>
      </c>
      <c r="E123" s="14" t="s">
        <v>3</v>
      </c>
      <c r="F123" s="15">
        <v>37.306799999999996</v>
      </c>
      <c r="G123" s="15">
        <v>8.0614800000000013</v>
      </c>
      <c r="H123" s="15" t="s">
        <v>3</v>
      </c>
      <c r="I123" s="15" t="s">
        <v>3</v>
      </c>
      <c r="J123" s="16">
        <v>12.6882</v>
      </c>
      <c r="K123" s="16">
        <v>2</v>
      </c>
      <c r="L123" s="16">
        <v>1.131841636752599</v>
      </c>
      <c r="M123" s="17">
        <v>0</v>
      </c>
      <c r="N123" s="16">
        <v>3.1318416367525987</v>
      </c>
      <c r="O123" s="16">
        <v>10.6882</v>
      </c>
      <c r="P123" s="16">
        <f t="shared" si="38"/>
        <v>13.820041636752599</v>
      </c>
      <c r="Q123" s="16">
        <v>38.64216453956039</v>
      </c>
      <c r="R123" s="16">
        <v>0</v>
      </c>
      <c r="S123" s="16">
        <f t="shared" si="39"/>
        <v>38.64216453956039</v>
      </c>
      <c r="T123" s="18">
        <v>0.72</v>
      </c>
      <c r="U123" s="19">
        <f t="shared" si="40"/>
        <v>3.7635982956722889</v>
      </c>
      <c r="V123" s="19">
        <f t="shared" si="41"/>
        <v>12.338479725823042</v>
      </c>
      <c r="W123" s="16">
        <v>0.10971573622057119</v>
      </c>
      <c r="X123" s="16">
        <v>9.4582531224630343E-3</v>
      </c>
      <c r="Y123" s="16">
        <v>0.50477322250416246</v>
      </c>
      <c r="AA123" s="13" t="s">
        <v>185</v>
      </c>
      <c r="AB123" s="15">
        <v>3809.14777617142</v>
      </c>
      <c r="AC123" s="19">
        <v>23.634847475324104</v>
      </c>
      <c r="AD123" s="19">
        <v>108.73240583034789</v>
      </c>
      <c r="AE123" s="19">
        <v>23.634847475324104</v>
      </c>
      <c r="AF123" s="19">
        <v>108.73240583034789</v>
      </c>
      <c r="AG123" s="19">
        <v>1261.2959076320353</v>
      </c>
      <c r="AH123" s="17">
        <f t="shared" si="42"/>
        <v>147193.71512231656</v>
      </c>
      <c r="AI123" s="17">
        <f t="shared" si="43"/>
        <v>39109.836799419492</v>
      </c>
      <c r="AJ123" s="17">
        <f t="shared" si="44"/>
        <v>108083.87832289707</v>
      </c>
      <c r="AK123" s="19">
        <f t="shared" si="45"/>
        <v>3.7635982956722884</v>
      </c>
      <c r="AL123" s="17">
        <f t="shared" si="46"/>
        <v>11929.647605957221</v>
      </c>
      <c r="AM123" s="19">
        <f t="shared" si="47"/>
        <v>12.33847972582304</v>
      </c>
    </row>
    <row r="124" spans="1:39">
      <c r="A124" s="13" t="s">
        <v>186</v>
      </c>
      <c r="B124" s="13" t="s">
        <v>100</v>
      </c>
      <c r="C124" s="13" t="s">
        <v>63</v>
      </c>
      <c r="D124" s="14">
        <v>11.6</v>
      </c>
      <c r="E124" s="14" t="s">
        <v>3</v>
      </c>
      <c r="F124" s="15">
        <v>49.6736</v>
      </c>
      <c r="G124" s="15">
        <v>7.6148351999999999</v>
      </c>
      <c r="H124" s="15" t="s">
        <v>3</v>
      </c>
      <c r="I124" s="15" t="s">
        <v>3</v>
      </c>
      <c r="J124" s="16">
        <v>8.6561999999999983</v>
      </c>
      <c r="K124" s="16">
        <v>4</v>
      </c>
      <c r="L124" s="16">
        <v>1.5012156851143783</v>
      </c>
      <c r="M124" s="17">
        <v>0</v>
      </c>
      <c r="N124" s="16">
        <v>5.5012156851143779</v>
      </c>
      <c r="O124" s="16">
        <v>4.6561999999999983</v>
      </c>
      <c r="P124" s="16">
        <f t="shared" si="38"/>
        <v>10.157415685114376</v>
      </c>
      <c r="Q124" s="16">
        <v>48.730143090458071</v>
      </c>
      <c r="R124" s="16">
        <v>0</v>
      </c>
      <c r="S124" s="16">
        <f t="shared" si="39"/>
        <v>48.730143090458071</v>
      </c>
      <c r="T124" s="18">
        <v>0.72</v>
      </c>
      <c r="U124" s="19">
        <f t="shared" si="40"/>
        <v>6.301029403151106</v>
      </c>
      <c r="V124" s="19">
        <f t="shared" si="41"/>
        <v>8.8580680852626674</v>
      </c>
      <c r="W124" s="16">
        <v>0.14474053173820448</v>
      </c>
      <c r="X124" s="16">
        <v>1.2477632046396939E-2</v>
      </c>
      <c r="Y124" s="16">
        <v>0.93866248109722372</v>
      </c>
      <c r="AA124" s="13" t="s">
        <v>186</v>
      </c>
      <c r="AB124" s="15">
        <v>164576.19991833594</v>
      </c>
      <c r="AC124" s="19">
        <v>964.57886236482329</v>
      </c>
      <c r="AD124" s="19">
        <v>6255.1228413562349</v>
      </c>
      <c r="AE124" s="19">
        <v>964.57886236482329</v>
      </c>
      <c r="AF124" s="19">
        <v>6255.1228413562349</v>
      </c>
      <c r="AG124" s="19">
        <v>72559.424959732321</v>
      </c>
      <c r="AH124" s="17">
        <f t="shared" si="42"/>
        <v>8019821.7713043448</v>
      </c>
      <c r="AI124" s="17">
        <f t="shared" si="43"/>
        <v>1272779.6139617569</v>
      </c>
      <c r="AJ124" s="17">
        <f t="shared" si="44"/>
        <v>6747042.1573425876</v>
      </c>
      <c r="AK124" s="19">
        <f t="shared" si="45"/>
        <v>6.301029403151106</v>
      </c>
      <c r="AL124" s="17">
        <f t="shared" si="46"/>
        <v>905369.17238726933</v>
      </c>
      <c r="AM124" s="19">
        <f t="shared" si="47"/>
        <v>8.8580680852626674</v>
      </c>
    </row>
    <row r="125" spans="1:39">
      <c r="A125" s="13" t="s">
        <v>187</v>
      </c>
      <c r="B125" s="13" t="s">
        <v>100</v>
      </c>
      <c r="C125" s="13" t="s">
        <v>63</v>
      </c>
      <c r="D125" s="14">
        <v>11.6</v>
      </c>
      <c r="E125" s="14" t="s">
        <v>3</v>
      </c>
      <c r="F125" s="15">
        <v>468.57340799999997</v>
      </c>
      <c r="G125" s="15">
        <v>101.25218880000001</v>
      </c>
      <c r="H125" s="15" t="s">
        <v>3</v>
      </c>
      <c r="I125" s="15" t="s">
        <v>3</v>
      </c>
      <c r="J125" s="16">
        <v>166.32</v>
      </c>
      <c r="K125" s="16">
        <v>62.5</v>
      </c>
      <c r="L125" s="16">
        <v>16.264929998690594</v>
      </c>
      <c r="M125" s="17">
        <v>0</v>
      </c>
      <c r="N125" s="16">
        <v>78.76492999869059</v>
      </c>
      <c r="O125" s="16">
        <v>103.82</v>
      </c>
      <c r="P125" s="16">
        <f t="shared" si="38"/>
        <v>182.5849299986906</v>
      </c>
      <c r="Q125" s="16">
        <v>492.08649754211291</v>
      </c>
      <c r="R125" s="16">
        <v>0</v>
      </c>
      <c r="S125" s="16">
        <f t="shared" si="39"/>
        <v>492.08649754211291</v>
      </c>
      <c r="T125" s="18">
        <v>0.73</v>
      </c>
      <c r="U125" s="19">
        <f t="shared" si="40"/>
        <v>3.5741701886764261</v>
      </c>
      <c r="V125" s="19">
        <f t="shared" si="41"/>
        <v>6.2475329762915237</v>
      </c>
      <c r="W125" s="16">
        <v>0.21668159129346845</v>
      </c>
      <c r="X125" s="16">
        <v>1.8679447525299007E-2</v>
      </c>
      <c r="Y125" s="16">
        <v>0.99689496568338765</v>
      </c>
      <c r="AA125" s="13" t="s">
        <v>187</v>
      </c>
      <c r="AB125" s="15">
        <v>2.6269984663251176</v>
      </c>
      <c r="AC125" s="19">
        <v>0.20757010491547095</v>
      </c>
      <c r="AD125" s="19">
        <v>0.95492881472920865</v>
      </c>
      <c r="AE125" s="19">
        <v>0.20757010491547095</v>
      </c>
      <c r="AF125" s="19">
        <v>0.95492881472920865</v>
      </c>
      <c r="AG125" s="19">
        <v>11.077174250858819</v>
      </c>
      <c r="AH125" s="17">
        <f t="shared" si="42"/>
        <v>1292.7104743424293</v>
      </c>
      <c r="AI125" s="17">
        <f t="shared" si="43"/>
        <v>361.68128715245683</v>
      </c>
      <c r="AJ125" s="17">
        <f t="shared" si="44"/>
        <v>931.02918718997239</v>
      </c>
      <c r="AK125" s="19">
        <f t="shared" si="45"/>
        <v>3.5741701886764261</v>
      </c>
      <c r="AL125" s="17">
        <f t="shared" si="46"/>
        <v>206.91535030676542</v>
      </c>
      <c r="AM125" s="19">
        <f t="shared" si="47"/>
        <v>6.2475329762915228</v>
      </c>
    </row>
    <row r="126" spans="1:39">
      <c r="A126" s="13" t="s">
        <v>188</v>
      </c>
      <c r="B126" s="13" t="s">
        <v>100</v>
      </c>
      <c r="C126" s="13" t="s">
        <v>63</v>
      </c>
      <c r="D126" s="14">
        <v>11.6</v>
      </c>
      <c r="E126" s="14" t="s">
        <v>3</v>
      </c>
      <c r="F126" s="15">
        <v>279.90420000000006</v>
      </c>
      <c r="G126" s="15">
        <v>42.908594400000005</v>
      </c>
      <c r="H126" s="15" t="s">
        <v>3</v>
      </c>
      <c r="I126" s="15" t="s">
        <v>3</v>
      </c>
      <c r="J126" s="16">
        <v>166.32</v>
      </c>
      <c r="K126" s="16">
        <v>37.5</v>
      </c>
      <c r="L126" s="16">
        <v>9.3090149948770069</v>
      </c>
      <c r="M126" s="17">
        <v>0</v>
      </c>
      <c r="N126" s="16">
        <v>46.809014994877003</v>
      </c>
      <c r="O126" s="16">
        <v>128.82</v>
      </c>
      <c r="P126" s="16">
        <f t="shared" si="38"/>
        <v>175.629014994877</v>
      </c>
      <c r="Q126" s="16">
        <v>278.40166590454555</v>
      </c>
      <c r="R126" s="16">
        <v>0</v>
      </c>
      <c r="S126" s="16">
        <f t="shared" si="39"/>
        <v>278.40166590454555</v>
      </c>
      <c r="T126" s="18">
        <v>0.73</v>
      </c>
      <c r="U126" s="19">
        <f t="shared" si="40"/>
        <v>2.1297131021702409</v>
      </c>
      <c r="V126" s="19">
        <f t="shared" si="41"/>
        <v>5.9476078685914482</v>
      </c>
      <c r="W126" s="16">
        <v>0.215569269723523</v>
      </c>
      <c r="X126" s="16">
        <v>1.8583557734786465E-2</v>
      </c>
      <c r="Y126" s="16">
        <v>1.3979966988997108</v>
      </c>
      <c r="AA126" s="13" t="s">
        <v>188</v>
      </c>
      <c r="AB126" s="15">
        <v>1936.0978696816112</v>
      </c>
      <c r="AC126" s="19">
        <v>64.829423641057687</v>
      </c>
      <c r="AD126" s="19">
        <v>420.40731393900847</v>
      </c>
      <c r="AE126" s="19">
        <v>64.829423641057687</v>
      </c>
      <c r="AF126" s="19">
        <v>420.40731393900847</v>
      </c>
      <c r="AG126" s="19">
        <v>4876.7248416924967</v>
      </c>
      <c r="AH126" s="17">
        <f t="shared" si="42"/>
        <v>539012.87227360229</v>
      </c>
      <c r="AI126" s="17">
        <f t="shared" si="43"/>
        <v>253091.77641079083</v>
      </c>
      <c r="AJ126" s="17">
        <f t="shared" si="44"/>
        <v>285921.09586281143</v>
      </c>
      <c r="AK126" s="19">
        <f t="shared" si="45"/>
        <v>2.1297131021702409</v>
      </c>
      <c r="AL126" s="17">
        <f t="shared" si="46"/>
        <v>90626.834213475959</v>
      </c>
      <c r="AM126" s="19">
        <f t="shared" si="47"/>
        <v>5.9476078685914482</v>
      </c>
    </row>
    <row r="127" spans="1:39">
      <c r="A127" s="13" t="s">
        <v>189</v>
      </c>
      <c r="B127" s="13" t="s">
        <v>98</v>
      </c>
      <c r="C127" s="13" t="s">
        <v>63</v>
      </c>
      <c r="D127" s="14">
        <v>10</v>
      </c>
      <c r="E127" s="14" t="s">
        <v>3</v>
      </c>
      <c r="F127" s="15">
        <v>1400</v>
      </c>
      <c r="G127" s="15">
        <v>590</v>
      </c>
      <c r="H127" s="15" t="s">
        <v>3</v>
      </c>
      <c r="I127" s="15" t="s">
        <v>3</v>
      </c>
      <c r="J127" s="16">
        <v>992.25</v>
      </c>
      <c r="K127" s="16">
        <v>125</v>
      </c>
      <c r="L127" s="16">
        <v>45.433523963815524</v>
      </c>
      <c r="M127" s="17">
        <v>0</v>
      </c>
      <c r="N127" s="16">
        <v>170.43352396381553</v>
      </c>
      <c r="O127" s="16">
        <v>867.25</v>
      </c>
      <c r="P127" s="16">
        <f t="shared" si="38"/>
        <v>1037.6835239638156</v>
      </c>
      <c r="Q127" s="16">
        <v>1467.4113995000635</v>
      </c>
      <c r="R127" s="16">
        <v>0</v>
      </c>
      <c r="S127" s="16">
        <f t="shared" si="39"/>
        <v>1467.4113995000635</v>
      </c>
      <c r="T127" s="18">
        <v>0.71</v>
      </c>
      <c r="U127" s="19">
        <f t="shared" si="40"/>
        <v>1.9567284891668473</v>
      </c>
      <c r="V127" s="19">
        <f t="shared" si="41"/>
        <v>8.6098753659028215</v>
      </c>
      <c r="W127" s="16">
        <v>0.16134602218304872</v>
      </c>
      <c r="X127" s="16">
        <v>1.6134602218304872E-2</v>
      </c>
      <c r="Y127" s="16">
        <v>0.38061723959930638</v>
      </c>
      <c r="AA127" s="13" t="s">
        <v>189</v>
      </c>
      <c r="AB127" s="15">
        <v>2.6269984663251176</v>
      </c>
      <c r="AC127" s="19">
        <v>1.1763806839140993</v>
      </c>
      <c r="AD127" s="19">
        <v>2.77496100254272</v>
      </c>
      <c r="AE127" s="19">
        <v>1.1763806839140993</v>
      </c>
      <c r="AF127" s="19">
        <v>2.77496100254272</v>
      </c>
      <c r="AG127" s="19">
        <v>27.749610025427199</v>
      </c>
      <c r="AH127" s="17">
        <f t="shared" si="42"/>
        <v>3854.8874959546611</v>
      </c>
      <c r="AI127" s="17">
        <f t="shared" si="43"/>
        <v>1970.0676498025684</v>
      </c>
      <c r="AJ127" s="17">
        <f t="shared" si="44"/>
        <v>1884.8198461520926</v>
      </c>
      <c r="AK127" s="19">
        <f t="shared" si="45"/>
        <v>1.9567284891668471</v>
      </c>
      <c r="AL127" s="17">
        <f t="shared" si="46"/>
        <v>447.72860606332858</v>
      </c>
      <c r="AM127" s="19">
        <f t="shared" si="47"/>
        <v>8.6098753659028215</v>
      </c>
    </row>
    <row r="128" spans="1:39">
      <c r="A128" s="13" t="s">
        <v>190</v>
      </c>
      <c r="B128" s="13" t="s">
        <v>98</v>
      </c>
      <c r="C128" s="13" t="s">
        <v>63</v>
      </c>
      <c r="D128" s="14">
        <v>15</v>
      </c>
      <c r="E128" s="14" t="s">
        <v>3</v>
      </c>
      <c r="F128" s="15">
        <v>6244.115048387097</v>
      </c>
      <c r="G128" s="15">
        <v>1796</v>
      </c>
      <c r="H128" s="15" t="s">
        <v>3</v>
      </c>
      <c r="I128" s="15" t="s">
        <v>3</v>
      </c>
      <c r="J128" s="16">
        <v>4339.4399999999996</v>
      </c>
      <c r="K128" s="16">
        <v>937.5</v>
      </c>
      <c r="L128" s="16">
        <v>268.6887557906449</v>
      </c>
      <c r="M128" s="17">
        <v>0</v>
      </c>
      <c r="N128" s="16">
        <v>1206.1887557906448</v>
      </c>
      <c r="O128" s="16">
        <v>3401.9399999999996</v>
      </c>
      <c r="P128" s="16">
        <f t="shared" si="38"/>
        <v>4608.1287557906444</v>
      </c>
      <c r="Q128" s="16">
        <v>8306.8596411515955</v>
      </c>
      <c r="R128" s="16">
        <v>0</v>
      </c>
      <c r="S128" s="16">
        <f t="shared" si="39"/>
        <v>8306.8596411515955</v>
      </c>
      <c r="T128" s="18">
        <v>0.71</v>
      </c>
      <c r="U128" s="19">
        <f t="shared" si="40"/>
        <v>2.4798882209756696</v>
      </c>
      <c r="V128" s="19">
        <f t="shared" si="41"/>
        <v>6.8868654273820775</v>
      </c>
      <c r="W128" s="16">
        <v>0.25602103795095382</v>
      </c>
      <c r="X128" s="16">
        <v>1.7068069196730262E-2</v>
      </c>
      <c r="Y128" s="16">
        <v>0.88490038978806451</v>
      </c>
      <c r="AA128" s="13" t="s">
        <v>190</v>
      </c>
      <c r="AB128" s="15">
        <v>2.6269984663251176</v>
      </c>
      <c r="AC128" s="19">
        <v>3.5809825564571574</v>
      </c>
      <c r="AD128" s="19">
        <v>12.376554110474531</v>
      </c>
      <c r="AE128" s="19">
        <v>3.5809825564571574</v>
      </c>
      <c r="AF128" s="19">
        <v>12.376554110474531</v>
      </c>
      <c r="AG128" s="19">
        <v>185.64831165711792</v>
      </c>
      <c r="AH128" s="17">
        <f t="shared" si="42"/>
        <v>21822.107537283257</v>
      </c>
      <c r="AI128" s="17">
        <f t="shared" si="43"/>
        <v>8799.6335289248327</v>
      </c>
      <c r="AJ128" s="17">
        <f t="shared" si="44"/>
        <v>13022.474008358424</v>
      </c>
      <c r="AK128" s="19">
        <f t="shared" si="45"/>
        <v>2.4798882209756696</v>
      </c>
      <c r="AL128" s="17">
        <f t="shared" si="46"/>
        <v>3168.6560115606258</v>
      </c>
      <c r="AM128" s="19">
        <f t="shared" si="47"/>
        <v>6.8868654273820766</v>
      </c>
    </row>
    <row r="129" spans="1:39">
      <c r="A129" s="13" t="s">
        <v>191</v>
      </c>
      <c r="B129" s="13" t="s">
        <v>96</v>
      </c>
      <c r="C129" s="13" t="s">
        <v>63</v>
      </c>
      <c r="D129" s="14">
        <v>20</v>
      </c>
      <c r="E129" s="14" t="s">
        <v>3</v>
      </c>
      <c r="F129" s="15">
        <v>27407.597102386215</v>
      </c>
      <c r="G129" s="15">
        <v>2837</v>
      </c>
      <c r="H129" s="15" t="s">
        <v>3</v>
      </c>
      <c r="I129" s="15" t="s">
        <v>3</v>
      </c>
      <c r="J129" s="16">
        <v>1222.2</v>
      </c>
      <c r="K129" s="16">
        <v>1875</v>
      </c>
      <c r="L129" s="16">
        <v>1077.852324676147</v>
      </c>
      <c r="M129" s="17">
        <v>0</v>
      </c>
      <c r="N129" s="16">
        <v>2952.852324676147</v>
      </c>
      <c r="O129" s="16">
        <v>-652.79999999999995</v>
      </c>
      <c r="P129" s="16">
        <f t="shared" si="38"/>
        <v>2300.0523246761468</v>
      </c>
      <c r="Q129" s="16">
        <v>36854.341402213991</v>
      </c>
      <c r="R129" s="16">
        <v>0</v>
      </c>
      <c r="S129" s="16">
        <f t="shared" si="39"/>
        <v>36854.341402213991</v>
      </c>
      <c r="T129" s="18">
        <v>0.71</v>
      </c>
      <c r="U129" s="19">
        <f t="shared" si="40"/>
        <v>18.942264628087841</v>
      </c>
      <c r="V129" s="19">
        <f t="shared" si="41"/>
        <v>12.480929403151233</v>
      </c>
      <c r="W129" s="16">
        <v>0.14279139657190906</v>
      </c>
      <c r="X129" s="16">
        <v>7.1395698285954511E-3</v>
      </c>
      <c r="Y129" s="16">
        <v>1.3714116527250744</v>
      </c>
      <c r="AA129" s="13" t="s">
        <v>191</v>
      </c>
      <c r="AB129" s="15">
        <v>3.9404976994876755</v>
      </c>
      <c r="AC129" s="19">
        <v>8.4848949159261871</v>
      </c>
      <c r="AD129" s="19">
        <v>81.487514070562057</v>
      </c>
      <c r="AE129" s="19">
        <v>8.4848949159261871</v>
      </c>
      <c r="AF129" s="19">
        <v>81.487514070562057</v>
      </c>
      <c r="AG129" s="19">
        <v>1629.7502814112418</v>
      </c>
      <c r="AH129" s="17">
        <f t="shared" si="42"/>
        <v>145224.44751155764</v>
      </c>
      <c r="AI129" s="17">
        <f t="shared" si="43"/>
        <v>7666.6887704766241</v>
      </c>
      <c r="AJ129" s="17">
        <f t="shared" si="44"/>
        <v>137557.75874108102</v>
      </c>
      <c r="AK129" s="19">
        <f t="shared" si="45"/>
        <v>18.942264628087845</v>
      </c>
      <c r="AL129" s="17">
        <f t="shared" si="46"/>
        <v>11635.707792313191</v>
      </c>
      <c r="AM129" s="19">
        <f t="shared" si="47"/>
        <v>12.480929403151233</v>
      </c>
    </row>
    <row r="130" spans="1:39">
      <c r="A130" s="13" t="s">
        <v>192</v>
      </c>
      <c r="B130" s="13" t="s">
        <v>96</v>
      </c>
      <c r="C130" s="13" t="s">
        <v>63</v>
      </c>
      <c r="D130" s="14">
        <v>20</v>
      </c>
      <c r="E130" s="14" t="s">
        <v>3</v>
      </c>
      <c r="F130" s="15">
        <v>18811.202929884093</v>
      </c>
      <c r="G130" s="15">
        <v>1947</v>
      </c>
      <c r="H130" s="15" t="s">
        <v>3</v>
      </c>
      <c r="I130" s="15" t="s">
        <v>3</v>
      </c>
      <c r="J130" s="16">
        <v>1222.2</v>
      </c>
      <c r="K130" s="16">
        <v>1375</v>
      </c>
      <c r="L130" s="16">
        <v>744.34606053042751</v>
      </c>
      <c r="M130" s="17">
        <v>0</v>
      </c>
      <c r="N130" s="16">
        <v>2119.3460605304276</v>
      </c>
      <c r="O130" s="16">
        <v>-152.79999999999995</v>
      </c>
      <c r="P130" s="16">
        <f t="shared" si="38"/>
        <v>1966.5460605304277</v>
      </c>
      <c r="Q130" s="16">
        <v>25300.872927998586</v>
      </c>
      <c r="R130" s="16">
        <v>0</v>
      </c>
      <c r="S130" s="16">
        <f t="shared" si="39"/>
        <v>25300.872927998586</v>
      </c>
      <c r="T130" s="18">
        <v>0.71</v>
      </c>
      <c r="U130" s="19">
        <f t="shared" si="40"/>
        <v>15.6942785334588</v>
      </c>
      <c r="V130" s="19">
        <f t="shared" si="41"/>
        <v>11.938056459579004</v>
      </c>
      <c r="W130" s="16">
        <v>0.14931951929312301</v>
      </c>
      <c r="X130" s="16">
        <v>7.4659759646561541E-3</v>
      </c>
      <c r="Y130" s="16">
        <v>1.4342384742335375</v>
      </c>
      <c r="AA130" s="13" t="s">
        <v>192</v>
      </c>
      <c r="AB130" s="15">
        <v>3.9404976994876755</v>
      </c>
      <c r="AC130" s="19">
        <v>5.8230843853747913</v>
      </c>
      <c r="AD130" s="19">
        <v>55.928951294298962</v>
      </c>
      <c r="AE130" s="19">
        <v>5.8230843853747913</v>
      </c>
      <c r="AF130" s="19">
        <v>55.928951294298962</v>
      </c>
      <c r="AG130" s="19">
        <v>1118.5790258859788</v>
      </c>
      <c r="AH130" s="17">
        <f t="shared" si="42"/>
        <v>99698.03156780843</v>
      </c>
      <c r="AI130" s="17">
        <f t="shared" si="43"/>
        <v>6352.5081038456874</v>
      </c>
      <c r="AJ130" s="17">
        <f t="shared" si="44"/>
        <v>93345.523463962745</v>
      </c>
      <c r="AK130" s="19">
        <f t="shared" si="45"/>
        <v>15.6942785334588</v>
      </c>
      <c r="AL130" s="17">
        <f t="shared" si="46"/>
        <v>8351.2782759384172</v>
      </c>
      <c r="AM130" s="19">
        <f t="shared" si="47"/>
        <v>11.938056459579004</v>
      </c>
    </row>
    <row r="131" spans="1:39">
      <c r="A131" s="13" t="s">
        <v>193</v>
      </c>
      <c r="B131" s="13" t="s">
        <v>98</v>
      </c>
      <c r="C131" s="13" t="s">
        <v>63</v>
      </c>
      <c r="D131" s="14">
        <v>15</v>
      </c>
      <c r="E131" s="14" t="s">
        <v>3</v>
      </c>
      <c r="F131" s="15">
        <v>44738.571000000004</v>
      </c>
      <c r="G131" s="15">
        <v>5107</v>
      </c>
      <c r="H131" s="15" t="s">
        <v>3</v>
      </c>
      <c r="I131" s="15" t="s">
        <v>3</v>
      </c>
      <c r="J131" s="16">
        <v>4289.25</v>
      </c>
      <c r="K131" s="16">
        <v>1250</v>
      </c>
      <c r="L131" s="16">
        <v>1421.1737397147958</v>
      </c>
      <c r="M131" s="17">
        <v>0</v>
      </c>
      <c r="N131" s="16">
        <v>2671.1737397147958</v>
      </c>
      <c r="O131" s="16">
        <v>3039.25</v>
      </c>
      <c r="P131" s="16">
        <f t="shared" si="38"/>
        <v>5710.4237397147954</v>
      </c>
      <c r="Q131" s="16">
        <v>50881.930264873816</v>
      </c>
      <c r="R131" s="16">
        <v>0</v>
      </c>
      <c r="S131" s="16">
        <f t="shared" si="39"/>
        <v>50881.930264873816</v>
      </c>
      <c r="T131" s="18">
        <v>0.71</v>
      </c>
      <c r="U131" s="19">
        <f t="shared" si="40"/>
        <v>11.39179681415475</v>
      </c>
      <c r="V131" s="19">
        <f t="shared" si="41"/>
        <v>19.048528932568249</v>
      </c>
      <c r="W131" s="16">
        <v>7.9131847086841609E-2</v>
      </c>
      <c r="X131" s="16">
        <v>5.2754564724561094E-3</v>
      </c>
      <c r="Y131" s="16">
        <v>0.68916263331003613</v>
      </c>
      <c r="AA131" s="13" t="s">
        <v>193</v>
      </c>
      <c r="AB131" s="15">
        <v>5.2539969326502352</v>
      </c>
      <c r="AC131" s="19">
        <v>20.365342890675613</v>
      </c>
      <c r="AD131" s="19">
        <v>177.35398547784095</v>
      </c>
      <c r="AE131" s="19">
        <v>20.365342890675613</v>
      </c>
      <c r="AF131" s="19">
        <v>177.35398547784095</v>
      </c>
      <c r="AG131" s="19">
        <v>2660.3097821676133</v>
      </c>
      <c r="AH131" s="17">
        <f t="shared" si="42"/>
        <v>267333.50553897017</v>
      </c>
      <c r="AI131" s="17">
        <f t="shared" si="43"/>
        <v>23467.193973017314</v>
      </c>
      <c r="AJ131" s="17">
        <f t="shared" si="44"/>
        <v>243866.31156595287</v>
      </c>
      <c r="AK131" s="19">
        <f t="shared" si="45"/>
        <v>11.391796814154748</v>
      </c>
      <c r="AL131" s="17">
        <f t="shared" si="46"/>
        <v>14034.338635037395</v>
      </c>
      <c r="AM131" s="19">
        <f t="shared" si="47"/>
        <v>19.048528932568246</v>
      </c>
    </row>
    <row r="132" spans="1:39">
      <c r="A132" s="13" t="s">
        <v>194</v>
      </c>
      <c r="B132" s="13" t="s">
        <v>98</v>
      </c>
      <c r="C132" s="13" t="s">
        <v>63</v>
      </c>
      <c r="D132" s="14">
        <v>15</v>
      </c>
      <c r="E132" s="14" t="s">
        <v>3</v>
      </c>
      <c r="F132" s="15">
        <v>7143.6049999999996</v>
      </c>
      <c r="G132" s="15">
        <v>1392</v>
      </c>
      <c r="H132" s="15" t="s">
        <v>3</v>
      </c>
      <c r="I132" s="15" t="s">
        <v>3</v>
      </c>
      <c r="J132" s="16">
        <v>332.5</v>
      </c>
      <c r="K132" s="16">
        <v>150</v>
      </c>
      <c r="L132" s="16">
        <v>241.5758947161639</v>
      </c>
      <c r="M132" s="17">
        <v>0</v>
      </c>
      <c r="N132" s="16">
        <v>391.57589471616393</v>
      </c>
      <c r="O132" s="16">
        <v>182.5</v>
      </c>
      <c r="P132" s="16">
        <f t="shared" si="38"/>
        <v>574.07589471616393</v>
      </c>
      <c r="Q132" s="16">
        <v>8766.073122261063</v>
      </c>
      <c r="R132" s="16">
        <v>0</v>
      </c>
      <c r="S132" s="16">
        <f t="shared" si="39"/>
        <v>8766.073122261063</v>
      </c>
      <c r="T132" s="18">
        <v>0.71</v>
      </c>
      <c r="U132" s="19">
        <f t="shared" si="40"/>
        <v>18.352468757480622</v>
      </c>
      <c r="V132" s="19">
        <f t="shared" si="41"/>
        <v>22.38665158031549</v>
      </c>
      <c r="W132" s="16">
        <v>7.2649025153978281E-2</v>
      </c>
      <c r="X132" s="16">
        <v>4.8432683435985519E-3</v>
      </c>
      <c r="Y132" s="16">
        <v>0.37064842308864682</v>
      </c>
      <c r="AA132" s="13" t="s">
        <v>194</v>
      </c>
      <c r="AB132" s="15">
        <v>2.6269984663251176</v>
      </c>
      <c r="AC132" s="19">
        <v>2.7754608678108919</v>
      </c>
      <c r="AD132" s="19">
        <v>14.159446637549417</v>
      </c>
      <c r="AE132" s="19">
        <v>2.7754608678108919</v>
      </c>
      <c r="AF132" s="19">
        <v>14.159446637549417</v>
      </c>
      <c r="AG132" s="19">
        <v>212.39169956324127</v>
      </c>
      <c r="AH132" s="17">
        <f t="shared" si="42"/>
        <v>23028.460647873646</v>
      </c>
      <c r="AI132" s="17">
        <f t="shared" si="43"/>
        <v>1254.7881678581828</v>
      </c>
      <c r="AJ132" s="17">
        <f t="shared" si="44"/>
        <v>21773.672480015462</v>
      </c>
      <c r="AK132" s="19">
        <f t="shared" si="45"/>
        <v>18.352468757480619</v>
      </c>
      <c r="AL132" s="17">
        <f t="shared" si="46"/>
        <v>1028.6692748692483</v>
      </c>
      <c r="AM132" s="19">
        <f t="shared" si="47"/>
        <v>22.38665158031549</v>
      </c>
    </row>
    <row r="133" spans="1:39">
      <c r="A133" s="13" t="s">
        <v>195</v>
      </c>
      <c r="B133" s="13" t="s">
        <v>100</v>
      </c>
      <c r="C133" s="13" t="s">
        <v>63</v>
      </c>
      <c r="D133" s="14">
        <v>10</v>
      </c>
      <c r="E133" s="14" t="s">
        <v>3</v>
      </c>
      <c r="F133" s="15">
        <v>187.74961919999998</v>
      </c>
      <c r="G133" s="15">
        <v>43.982399999999998</v>
      </c>
      <c r="H133" s="15" t="s">
        <v>3</v>
      </c>
      <c r="I133" s="15" t="s">
        <v>3</v>
      </c>
      <c r="J133" s="16">
        <v>115.71000000000001</v>
      </c>
      <c r="K133" s="16">
        <v>50</v>
      </c>
      <c r="L133" s="16">
        <v>8.9306709785618121</v>
      </c>
      <c r="M133" s="17">
        <v>0</v>
      </c>
      <c r="N133" s="16">
        <v>58.930670978561814</v>
      </c>
      <c r="O133" s="16">
        <v>65.710000000000008</v>
      </c>
      <c r="P133" s="16">
        <f t="shared" si="38"/>
        <v>124.64067097856181</v>
      </c>
      <c r="Q133" s="16">
        <v>240.82672883352757</v>
      </c>
      <c r="R133" s="16">
        <v>0</v>
      </c>
      <c r="S133" s="16">
        <f t="shared" si="39"/>
        <v>240.82672883352757</v>
      </c>
      <c r="T133" s="18">
        <v>1</v>
      </c>
      <c r="U133" s="19">
        <f t="shared" si="40"/>
        <v>1.9321681032586044</v>
      </c>
      <c r="V133" s="19">
        <f t="shared" si="41"/>
        <v>4.0866110097598769</v>
      </c>
      <c r="W133" s="16">
        <v>0.29536018036742134</v>
      </c>
      <c r="X133" s="16">
        <v>2.9536018036742141E-2</v>
      </c>
      <c r="Y133" s="16">
        <v>1.2534478041317567</v>
      </c>
      <c r="AA133" s="13" t="s">
        <v>195</v>
      </c>
      <c r="AB133" s="15">
        <v>24.314758114169187</v>
      </c>
      <c r="AC133" s="19">
        <v>1.1432114950729988</v>
      </c>
      <c r="AD133" s="19">
        <v>4.8513175052454605</v>
      </c>
      <c r="AE133" s="19">
        <v>1.1432114950729988</v>
      </c>
      <c r="AF133" s="19">
        <v>4.8513175052454605</v>
      </c>
      <c r="AG133" s="19">
        <v>48.513175052454599</v>
      </c>
      <c r="AH133" s="17">
        <f t="shared" si="42"/>
        <v>5855.6436590138374</v>
      </c>
      <c r="AI133" s="17">
        <f t="shared" si="43"/>
        <v>3030.6077660314777</v>
      </c>
      <c r="AJ133" s="17">
        <f t="shared" si="44"/>
        <v>2825.0358929823597</v>
      </c>
      <c r="AK133" s="19">
        <f t="shared" si="45"/>
        <v>1.9321681032586047</v>
      </c>
      <c r="AL133" s="17">
        <f t="shared" si="46"/>
        <v>1432.8850103494206</v>
      </c>
      <c r="AM133" s="19">
        <f t="shared" si="47"/>
        <v>4.0866110097598769</v>
      </c>
    </row>
    <row r="134" spans="1:39">
      <c r="A134" s="13" t="s">
        <v>196</v>
      </c>
      <c r="B134" s="13" t="s">
        <v>100</v>
      </c>
      <c r="C134" s="13" t="s">
        <v>63</v>
      </c>
      <c r="D134" s="14">
        <v>10</v>
      </c>
      <c r="E134" s="14" t="s">
        <v>3</v>
      </c>
      <c r="F134" s="15">
        <v>109.23614207999999</v>
      </c>
      <c r="G134" s="15">
        <v>25.589759999999998</v>
      </c>
      <c r="H134" s="15" t="s">
        <v>3</v>
      </c>
      <c r="I134" s="15" t="s">
        <v>3</v>
      </c>
      <c r="J134" s="16">
        <v>74.333699999999993</v>
      </c>
      <c r="K134" s="16">
        <v>25</v>
      </c>
      <c r="L134" s="16">
        <v>4.9914812966177813</v>
      </c>
      <c r="M134" s="17">
        <v>0</v>
      </c>
      <c r="N134" s="16">
        <v>29.991481296617781</v>
      </c>
      <c r="O134" s="16">
        <v>49.333699999999993</v>
      </c>
      <c r="P134" s="16">
        <f t="shared" si="38"/>
        <v>79.325181296617771</v>
      </c>
      <c r="Q134" s="16">
        <v>140.11736950314329</v>
      </c>
      <c r="R134" s="16">
        <v>0</v>
      </c>
      <c r="S134" s="16">
        <f t="shared" si="39"/>
        <v>140.11736950314329</v>
      </c>
      <c r="T134" s="18">
        <v>1</v>
      </c>
      <c r="U134" s="19">
        <f t="shared" si="40"/>
        <v>1.7663668360139955</v>
      </c>
      <c r="V134" s="19">
        <f t="shared" si="41"/>
        <v>4.6719056027067491</v>
      </c>
      <c r="W134" s="16">
        <v>0.25835756703535656</v>
      </c>
      <c r="X134" s="16">
        <v>2.5835756703535651E-2</v>
      </c>
      <c r="Y134" s="16">
        <v>1.0964163303206413</v>
      </c>
      <c r="AA134" s="13" t="s">
        <v>196</v>
      </c>
      <c r="AB134" s="15">
        <v>213.71392658243445</v>
      </c>
      <c r="AC134" s="19">
        <v>5.846241368105364</v>
      </c>
      <c r="AD134" s="19">
        <v>24.809034208642817</v>
      </c>
      <c r="AE134" s="19">
        <v>5.846241368105364</v>
      </c>
      <c r="AF134" s="19">
        <v>24.809034208642817</v>
      </c>
      <c r="AG134" s="19">
        <v>248.09034208642819</v>
      </c>
      <c r="AH134" s="17">
        <f t="shared" si="42"/>
        <v>29945.033218918605</v>
      </c>
      <c r="AI134" s="17">
        <f t="shared" si="43"/>
        <v>16952.895971763672</v>
      </c>
      <c r="AJ134" s="17">
        <f t="shared" si="44"/>
        <v>12992.137247154933</v>
      </c>
      <c r="AK134" s="19">
        <f t="shared" si="45"/>
        <v>1.7663668360139955</v>
      </c>
      <c r="AL134" s="17">
        <f t="shared" si="46"/>
        <v>6409.597231923829</v>
      </c>
      <c r="AM134" s="19">
        <f t="shared" si="47"/>
        <v>4.6719056027067491</v>
      </c>
    </row>
    <row r="135" spans="1:39">
      <c r="A135" s="13" t="s">
        <v>197</v>
      </c>
      <c r="B135" s="13" t="s">
        <v>100</v>
      </c>
      <c r="C135" s="13" t="s">
        <v>63</v>
      </c>
      <c r="D135" s="14">
        <v>10</v>
      </c>
      <c r="E135" s="14" t="s">
        <v>3</v>
      </c>
      <c r="F135" s="15">
        <v>118.37683999999999</v>
      </c>
      <c r="G135" s="15">
        <v>25.956279999999996</v>
      </c>
      <c r="H135" s="15" t="s">
        <v>3</v>
      </c>
      <c r="I135" s="15" t="s">
        <v>3</v>
      </c>
      <c r="J135" s="16">
        <v>89.837999999999994</v>
      </c>
      <c r="K135" s="16">
        <v>12.5</v>
      </c>
      <c r="L135" s="16">
        <v>4.6305505042380277</v>
      </c>
      <c r="M135" s="17">
        <v>0</v>
      </c>
      <c r="N135" s="16">
        <v>17.130550504238027</v>
      </c>
      <c r="O135" s="16">
        <v>77.337999999999994</v>
      </c>
      <c r="P135" s="16">
        <f t="shared" si="38"/>
        <v>94.468550504238024</v>
      </c>
      <c r="Q135" s="16">
        <v>150.00668333506758</v>
      </c>
      <c r="R135" s="16">
        <v>0</v>
      </c>
      <c r="S135" s="16">
        <f t="shared" si="39"/>
        <v>150.00668333506758</v>
      </c>
      <c r="T135" s="18">
        <v>1</v>
      </c>
      <c r="U135" s="19">
        <f t="shared" si="40"/>
        <v>1.5879007620460739</v>
      </c>
      <c r="V135" s="19">
        <f t="shared" si="41"/>
        <v>8.7566761674095961</v>
      </c>
      <c r="W135" s="16">
        <v>0.13617400181055675</v>
      </c>
      <c r="X135" s="16">
        <v>1.3617400181055672E-2</v>
      </c>
      <c r="Y135" s="16">
        <v>0.61740858076406469</v>
      </c>
      <c r="AA135" s="13" t="s">
        <v>197</v>
      </c>
      <c r="AB135" s="15">
        <v>6.3986205563603136</v>
      </c>
      <c r="AC135" s="19">
        <v>0.17754420946209448</v>
      </c>
      <c r="AD135" s="19">
        <v>0.80494050163115094</v>
      </c>
      <c r="AE135" s="19">
        <v>0.17754420946209448</v>
      </c>
      <c r="AF135" s="19">
        <v>0.80494050163115094</v>
      </c>
      <c r="AG135" s="19">
        <v>8.0494050163115087</v>
      </c>
      <c r="AH135" s="17">
        <f t="shared" si="42"/>
        <v>959.8358475791955</v>
      </c>
      <c r="AI135" s="17">
        <f t="shared" si="43"/>
        <v>604.46840918597991</v>
      </c>
      <c r="AJ135" s="17">
        <f t="shared" si="44"/>
        <v>355.36743839321559</v>
      </c>
      <c r="AK135" s="19">
        <f t="shared" si="45"/>
        <v>1.5879007620460739</v>
      </c>
      <c r="AL135" s="17">
        <f t="shared" si="46"/>
        <v>109.61189259818597</v>
      </c>
      <c r="AM135" s="19">
        <f t="shared" si="47"/>
        <v>8.7566761674095961</v>
      </c>
    </row>
    <row r="136" spans="1:39">
      <c r="A136" s="13" t="s">
        <v>198</v>
      </c>
      <c r="B136" s="13" t="s">
        <v>120</v>
      </c>
      <c r="C136" s="13" t="s">
        <v>68</v>
      </c>
      <c r="D136" s="14">
        <v>12</v>
      </c>
      <c r="E136" s="14">
        <v>4</v>
      </c>
      <c r="F136" s="15">
        <v>54750</v>
      </c>
      <c r="G136" s="15">
        <v>6250</v>
      </c>
      <c r="H136" s="15">
        <v>18250</v>
      </c>
      <c r="I136" s="15">
        <v>2083</v>
      </c>
      <c r="J136" s="16">
        <v>49662.849510446715</v>
      </c>
      <c r="K136" s="16">
        <v>3125</v>
      </c>
      <c r="L136" s="16">
        <v>156.25</v>
      </c>
      <c r="M136" s="17">
        <v>0</v>
      </c>
      <c r="N136" s="16">
        <v>3281.25</v>
      </c>
      <c r="O136" s="16">
        <v>46537.849510446715</v>
      </c>
      <c r="P136" s="16">
        <f t="shared" si="38"/>
        <v>49819.099510446715</v>
      </c>
      <c r="Q136" s="16">
        <v>31807.026859825051</v>
      </c>
      <c r="R136" s="16">
        <v>0</v>
      </c>
      <c r="S136" s="16">
        <f t="shared" si="39"/>
        <v>31807.026859825051</v>
      </c>
      <c r="T136" s="18">
        <v>0.71</v>
      </c>
      <c r="U136" s="19">
        <f t="shared" si="40"/>
        <v>0.8980755224478153</v>
      </c>
      <c r="V136" s="19">
        <f t="shared" si="41"/>
        <v>9.6935700906133491</v>
      </c>
      <c r="W136" s="16">
        <v>7.9430349218599275E-2</v>
      </c>
      <c r="X136" s="16">
        <v>1.191455238278989E-2</v>
      </c>
      <c r="Y136" s="16">
        <v>0.69174295774647898</v>
      </c>
      <c r="AA136" s="13" t="s">
        <v>198</v>
      </c>
      <c r="AB136" s="15">
        <v>2.5594482225441251</v>
      </c>
      <c r="AC136" s="19">
        <v>12.141222540179784</v>
      </c>
      <c r="AD136" s="19">
        <v>105.73030890048058</v>
      </c>
      <c r="AE136" s="19">
        <v>12.141222540179784</v>
      </c>
      <c r="AF136" s="19">
        <v>105.73030890048058</v>
      </c>
      <c r="AG136" s="19">
        <v>704.86872600320385</v>
      </c>
      <c r="AH136" s="17">
        <f t="shared" si="42"/>
        <v>81408.438360792468</v>
      </c>
      <c r="AI136" s="17">
        <f t="shared" si="43"/>
        <v>90647.653038024859</v>
      </c>
      <c r="AJ136" s="17">
        <f t="shared" si="44"/>
        <v>-9239.2146772323904</v>
      </c>
      <c r="AK136" s="19">
        <f t="shared" si="45"/>
        <v>0.8980755224478153</v>
      </c>
      <c r="AL136" s="17">
        <f t="shared" si="46"/>
        <v>8398.1894802229108</v>
      </c>
      <c r="AM136" s="19">
        <f t="shared" si="47"/>
        <v>9.6935700906133473</v>
      </c>
    </row>
    <row r="137" spans="1:39">
      <c r="A137" s="13" t="s">
        <v>199</v>
      </c>
      <c r="B137" s="13" t="s">
        <v>120</v>
      </c>
      <c r="C137" s="13" t="s">
        <v>63</v>
      </c>
      <c r="D137" s="14">
        <v>15</v>
      </c>
      <c r="E137" s="14" t="s">
        <v>3</v>
      </c>
      <c r="F137" s="15">
        <v>5851.5420000000004</v>
      </c>
      <c r="G137" s="15">
        <v>1953</v>
      </c>
      <c r="H137" s="15" t="s">
        <v>3</v>
      </c>
      <c r="I137" s="15" t="s">
        <v>3</v>
      </c>
      <c r="J137" s="16">
        <v>1159.2</v>
      </c>
      <c r="K137" s="16">
        <v>2500</v>
      </c>
      <c r="L137" s="16">
        <v>340.88798151773034</v>
      </c>
      <c r="M137" s="17">
        <v>0</v>
      </c>
      <c r="N137" s="16">
        <v>2840.8879815177302</v>
      </c>
      <c r="O137" s="16">
        <v>-1340.8</v>
      </c>
      <c r="P137" s="16">
        <f t="shared" si="38"/>
        <v>1500.0879815177302</v>
      </c>
      <c r="Q137" s="16">
        <v>8084.9411448221399</v>
      </c>
      <c r="R137" s="16">
        <v>0</v>
      </c>
      <c r="S137" s="16">
        <f t="shared" si="39"/>
        <v>8084.9411448221399</v>
      </c>
      <c r="T137" s="18">
        <v>0.71</v>
      </c>
      <c r="U137" s="19">
        <f t="shared" si="40"/>
        <v>6.9463032452450255</v>
      </c>
      <c r="V137" s="19">
        <f t="shared" si="41"/>
        <v>2.8459204296055352</v>
      </c>
      <c r="W137" s="16">
        <v>0.64345037396647597</v>
      </c>
      <c r="X137" s="16">
        <v>4.2896691597765081E-2</v>
      </c>
      <c r="Y137" s="16">
        <v>1.9166257088840115</v>
      </c>
      <c r="AA137" s="13" t="s">
        <v>199</v>
      </c>
      <c r="AB137" s="15">
        <v>2.6269984663251176</v>
      </c>
      <c r="AC137" s="19">
        <v>3.8940194503122649</v>
      </c>
      <c r="AD137" s="19">
        <v>11.598429181957739</v>
      </c>
      <c r="AE137" s="19">
        <v>3.8940194503122649</v>
      </c>
      <c r="AF137" s="19">
        <v>11.598429181957739</v>
      </c>
      <c r="AG137" s="19">
        <v>173.97643772936601</v>
      </c>
      <c r="AH137" s="17">
        <f t="shared" si="42"/>
        <v>21239.127987776603</v>
      </c>
      <c r="AI137" s="17">
        <f t="shared" si="43"/>
        <v>3057.6160063722368</v>
      </c>
      <c r="AJ137" s="17">
        <f t="shared" si="44"/>
        <v>18181.511981404365</v>
      </c>
      <c r="AK137" s="19">
        <f t="shared" si="45"/>
        <v>6.9463032452450255</v>
      </c>
      <c r="AL137" s="17">
        <f t="shared" si="46"/>
        <v>7463.008370448536</v>
      </c>
      <c r="AM137" s="19">
        <f t="shared" si="47"/>
        <v>2.8459204296055352</v>
      </c>
    </row>
    <row r="138" spans="1:39">
      <c r="A138" s="13" t="s">
        <v>200</v>
      </c>
      <c r="B138" s="13" t="s">
        <v>103</v>
      </c>
      <c r="C138" s="13" t="s">
        <v>63</v>
      </c>
      <c r="D138" s="14">
        <v>15</v>
      </c>
      <c r="E138" s="14" t="s">
        <v>3</v>
      </c>
      <c r="F138" s="15">
        <v>4600.652</v>
      </c>
      <c r="G138" s="15">
        <v>0</v>
      </c>
      <c r="H138" s="15" t="s">
        <v>3</v>
      </c>
      <c r="I138" s="15" t="s">
        <v>3</v>
      </c>
      <c r="J138" s="16">
        <v>211.68</v>
      </c>
      <c r="K138" s="16">
        <v>625</v>
      </c>
      <c r="L138" s="16">
        <v>162.35618877421442</v>
      </c>
      <c r="M138" s="17">
        <v>0</v>
      </c>
      <c r="N138" s="16">
        <v>787.35618877421439</v>
      </c>
      <c r="O138" s="16">
        <v>-413.32</v>
      </c>
      <c r="P138" s="16">
        <f t="shared" si="38"/>
        <v>374.03618877421439</v>
      </c>
      <c r="Q138" s="16">
        <v>4909.8880470769091</v>
      </c>
      <c r="R138" s="16">
        <v>0</v>
      </c>
      <c r="S138" s="16">
        <f t="shared" si="39"/>
        <v>4909.8880470769091</v>
      </c>
      <c r="T138" s="18">
        <v>0.75</v>
      </c>
      <c r="U138" s="19">
        <f t="shared" si="40"/>
        <v>15.290067018480922</v>
      </c>
      <c r="V138" s="19">
        <f t="shared" si="41"/>
        <v>6.2359172596595789</v>
      </c>
      <c r="W138" s="16">
        <v>0.21472381846066912</v>
      </c>
      <c r="X138" s="16">
        <v>1.4314921230711273E-2</v>
      </c>
      <c r="Y138" s="16" t="s">
        <v>3</v>
      </c>
      <c r="AA138" s="13" t="s">
        <v>200</v>
      </c>
      <c r="AB138" s="15">
        <v>117.73461823702975</v>
      </c>
      <c r="AC138" s="19">
        <v>0</v>
      </c>
      <c r="AD138" s="19">
        <v>431.71337886872919</v>
      </c>
      <c r="AE138" s="19">
        <v>0</v>
      </c>
      <c r="AF138" s="19">
        <v>431.71337886872919</v>
      </c>
      <c r="AG138" s="19">
        <v>6475.7006830309383</v>
      </c>
      <c r="AH138" s="17">
        <f t="shared" si="42"/>
        <v>578063.7948091554</v>
      </c>
      <c r="AI138" s="17">
        <f t="shared" si="43"/>
        <v>37806.491895062107</v>
      </c>
      <c r="AJ138" s="17">
        <f t="shared" si="44"/>
        <v>540257.30291409325</v>
      </c>
      <c r="AK138" s="19">
        <f t="shared" si="45"/>
        <v>15.290067018480922</v>
      </c>
      <c r="AL138" s="17">
        <f t="shared" si="46"/>
        <v>92699.080301894865</v>
      </c>
      <c r="AM138" s="19">
        <f t="shared" si="47"/>
        <v>6.235917259659578</v>
      </c>
    </row>
    <row r="139" spans="1:39">
      <c r="A139" s="13" t="s">
        <v>201</v>
      </c>
      <c r="B139" s="13" t="s">
        <v>100</v>
      </c>
      <c r="C139" s="13" t="s">
        <v>63</v>
      </c>
      <c r="D139" s="14">
        <v>13.7</v>
      </c>
      <c r="E139" s="14" t="s">
        <v>3</v>
      </c>
      <c r="F139" s="15">
        <v>147.25559999999999</v>
      </c>
      <c r="G139" s="15">
        <v>32.947599999999994</v>
      </c>
      <c r="H139" s="15" t="s">
        <v>3</v>
      </c>
      <c r="I139" s="15" t="s">
        <v>3</v>
      </c>
      <c r="J139" s="16">
        <v>39.075400000000009</v>
      </c>
      <c r="K139" s="16">
        <v>62.500000000000007</v>
      </c>
      <c r="L139" s="16">
        <v>8.6560093774844216</v>
      </c>
      <c r="M139" s="17">
        <v>0</v>
      </c>
      <c r="N139" s="16">
        <v>71.156009377484423</v>
      </c>
      <c r="O139" s="16">
        <v>-23.424599999999998</v>
      </c>
      <c r="P139" s="16">
        <f t="shared" si="38"/>
        <v>47.731409377484425</v>
      </c>
      <c r="Q139" s="16">
        <v>207.13466759032309</v>
      </c>
      <c r="R139" s="16">
        <v>0</v>
      </c>
      <c r="S139" s="16">
        <f t="shared" si="39"/>
        <v>207.13466759032309</v>
      </c>
      <c r="T139" s="18">
        <v>0.85</v>
      </c>
      <c r="U139" s="19">
        <f t="shared" si="40"/>
        <v>4.9470784801076775</v>
      </c>
      <c r="V139" s="19">
        <f t="shared" si="41"/>
        <v>2.9109933145838527</v>
      </c>
      <c r="W139" s="16">
        <v>0.53494663719740176</v>
      </c>
      <c r="X139" s="16">
        <v>3.9047199795430795E-2</v>
      </c>
      <c r="Y139" s="16">
        <v>2.376909601650417</v>
      </c>
      <c r="AA139" s="13" t="s">
        <v>201</v>
      </c>
      <c r="AB139" s="15">
        <v>12.797241112720627</v>
      </c>
      <c r="AC139" s="19">
        <v>0.38312171515504601</v>
      </c>
      <c r="AD139" s="19">
        <v>1.7022281901121317</v>
      </c>
      <c r="AE139" s="19">
        <v>0.38312171515504601</v>
      </c>
      <c r="AF139" s="19">
        <v>1.7022281901121317</v>
      </c>
      <c r="AG139" s="19">
        <v>23.320526204536201</v>
      </c>
      <c r="AH139" s="17">
        <f t="shared" si="42"/>
        <v>2650.7522839566036</v>
      </c>
      <c r="AI139" s="17">
        <f t="shared" si="43"/>
        <v>535.82175714724212</v>
      </c>
      <c r="AJ139" s="17">
        <f t="shared" si="44"/>
        <v>2114.9305268093613</v>
      </c>
      <c r="AK139" s="19">
        <f t="shared" si="45"/>
        <v>4.9470784801076775</v>
      </c>
      <c r="AL139" s="17">
        <f t="shared" si="46"/>
        <v>910.60060862267812</v>
      </c>
      <c r="AM139" s="19">
        <f t="shared" si="47"/>
        <v>2.9109933145838531</v>
      </c>
    </row>
    <row r="140" spans="1:39">
      <c r="A140" s="13" t="s">
        <v>202</v>
      </c>
      <c r="B140" s="13" t="s">
        <v>100</v>
      </c>
      <c r="C140" s="13" t="s">
        <v>63</v>
      </c>
      <c r="D140" s="14">
        <v>13.7</v>
      </c>
      <c r="E140" s="14" t="s">
        <v>3</v>
      </c>
      <c r="F140" s="15">
        <v>1202.3975999999998</v>
      </c>
      <c r="G140" s="15">
        <v>274.52</v>
      </c>
      <c r="H140" s="15" t="s">
        <v>3</v>
      </c>
      <c r="I140" s="15" t="s">
        <v>3</v>
      </c>
      <c r="J140" s="16">
        <v>483.84000000000003</v>
      </c>
      <c r="K140" s="16">
        <v>187.5</v>
      </c>
      <c r="L140" s="16">
        <v>54.716673999546757</v>
      </c>
      <c r="M140" s="17">
        <v>0</v>
      </c>
      <c r="N140" s="16">
        <v>242.21667399954674</v>
      </c>
      <c r="O140" s="16">
        <v>296.34000000000003</v>
      </c>
      <c r="P140" s="16">
        <f t="shared" si="38"/>
        <v>538.55667399954677</v>
      </c>
      <c r="Q140" s="16">
        <v>1698.0322995142792</v>
      </c>
      <c r="R140" s="16">
        <v>0</v>
      </c>
      <c r="S140" s="16">
        <f t="shared" si="39"/>
        <v>1698.0322995142792</v>
      </c>
      <c r="T140" s="18">
        <v>0.85</v>
      </c>
      <c r="U140" s="19">
        <f t="shared" si="40"/>
        <v>3.6439972605300168</v>
      </c>
      <c r="V140" s="19">
        <f t="shared" si="41"/>
        <v>7.0103856661720023</v>
      </c>
      <c r="W140" s="16">
        <v>0.2230111787957206</v>
      </c>
      <c r="X140" s="16">
        <v>1.6278188233264278E-2</v>
      </c>
      <c r="Y140" s="16">
        <v>0.97107978215056012</v>
      </c>
      <c r="AA140" s="13" t="s">
        <v>202</v>
      </c>
      <c r="AB140" s="15">
        <v>367.28081993508192</v>
      </c>
      <c r="AC140" s="19">
        <v>91.615481920177018</v>
      </c>
      <c r="AD140" s="19">
        <v>398.91094868866776</v>
      </c>
      <c r="AE140" s="19">
        <v>91.615481920177018</v>
      </c>
      <c r="AF140" s="19">
        <v>398.91094868866776</v>
      </c>
      <c r="AG140" s="19">
        <v>5465.0799970347471</v>
      </c>
      <c r="AH140" s="17">
        <f t="shared" si="42"/>
        <v>623654.69524185709</v>
      </c>
      <c r="AI140" s="17">
        <f t="shared" si="43"/>
        <v>171145.76402045565</v>
      </c>
      <c r="AJ140" s="17">
        <f t="shared" si="44"/>
        <v>452508.93122140144</v>
      </c>
      <c r="AK140" s="19">
        <f t="shared" si="45"/>
        <v>3.6439972605300168</v>
      </c>
      <c r="AL140" s="17">
        <f t="shared" si="46"/>
        <v>88961.538628501963</v>
      </c>
      <c r="AM140" s="19">
        <f t="shared" si="47"/>
        <v>7.0103856661720023</v>
      </c>
    </row>
    <row r="141" spans="1:39">
      <c r="A141" s="13" t="s">
        <v>203</v>
      </c>
      <c r="B141" s="13" t="s">
        <v>100</v>
      </c>
      <c r="C141" s="13" t="s">
        <v>63</v>
      </c>
      <c r="D141" s="14">
        <v>13.7</v>
      </c>
      <c r="E141" s="14" t="s">
        <v>3</v>
      </c>
      <c r="F141" s="15">
        <v>2821.9901999999997</v>
      </c>
      <c r="G141" s="15">
        <v>644.29</v>
      </c>
      <c r="H141" s="15" t="s">
        <v>3</v>
      </c>
      <c r="I141" s="15" t="s">
        <v>3</v>
      </c>
      <c r="J141" s="16">
        <v>901.74000000000012</v>
      </c>
      <c r="K141" s="16">
        <v>312.5</v>
      </c>
      <c r="L141" s="16">
        <v>122.04051486655976</v>
      </c>
      <c r="M141" s="17">
        <v>0</v>
      </c>
      <c r="N141" s="16">
        <v>434.54051486655976</v>
      </c>
      <c r="O141" s="16">
        <v>589.24000000000012</v>
      </c>
      <c r="P141" s="16">
        <f t="shared" si="38"/>
        <v>1023.7805148665599</v>
      </c>
      <c r="Q141" s="16">
        <v>3985.2296016831378</v>
      </c>
      <c r="R141" s="16">
        <v>0</v>
      </c>
      <c r="S141" s="16">
        <f t="shared" si="39"/>
        <v>3985.2296016831378</v>
      </c>
      <c r="T141" s="18">
        <v>0.85</v>
      </c>
      <c r="U141" s="19">
        <f t="shared" si="40"/>
        <v>4.4852471273876864</v>
      </c>
      <c r="V141" s="19">
        <f t="shared" si="41"/>
        <v>9.1711347166487709</v>
      </c>
      <c r="W141" s="16">
        <v>0.17046902259406807</v>
      </c>
      <c r="X141" s="16">
        <v>1.2442994349931973E-2</v>
      </c>
      <c r="Y141" s="16">
        <v>0.74229023952068851</v>
      </c>
      <c r="AA141" s="13" t="s">
        <v>203</v>
      </c>
      <c r="AB141" s="15">
        <v>166.36413446536815</v>
      </c>
      <c r="AC141" s="19">
        <v>97.395238747106916</v>
      </c>
      <c r="AD141" s="19">
        <v>424.07709125209664</v>
      </c>
      <c r="AE141" s="19">
        <v>97.395238747106916</v>
      </c>
      <c r="AF141" s="19">
        <v>424.07709125209664</v>
      </c>
      <c r="AG141" s="19">
        <v>5809.8561501537224</v>
      </c>
      <c r="AH141" s="17">
        <f t="shared" si="42"/>
        <v>662999.27332977916</v>
      </c>
      <c r="AI141" s="17">
        <f t="shared" si="43"/>
        <v>147817.78004636403</v>
      </c>
      <c r="AJ141" s="17">
        <f t="shared" si="44"/>
        <v>515181.4932834151</v>
      </c>
      <c r="AK141" s="19">
        <f t="shared" si="45"/>
        <v>4.4852471273876864</v>
      </c>
      <c r="AL141" s="17">
        <f t="shared" si="46"/>
        <v>72291.956645910657</v>
      </c>
      <c r="AM141" s="19">
        <f t="shared" si="47"/>
        <v>9.1711347166487727</v>
      </c>
    </row>
    <row r="142" spans="1:39">
      <c r="A142" s="13" t="s">
        <v>204</v>
      </c>
      <c r="B142" s="13" t="s">
        <v>100</v>
      </c>
      <c r="C142" s="13" t="s">
        <v>63</v>
      </c>
      <c r="D142" s="14">
        <v>13.7</v>
      </c>
      <c r="E142" s="14" t="s">
        <v>3</v>
      </c>
      <c r="F142" s="15">
        <v>886.42439999999999</v>
      </c>
      <c r="G142" s="15">
        <v>202.38</v>
      </c>
      <c r="H142" s="15" t="s">
        <v>3</v>
      </c>
      <c r="I142" s="15" t="s">
        <v>3</v>
      </c>
      <c r="J142" s="16">
        <v>150.29000000000002</v>
      </c>
      <c r="K142" s="16">
        <v>93.75</v>
      </c>
      <c r="L142" s="16">
        <v>38.114018956827472</v>
      </c>
      <c r="M142" s="17">
        <v>0</v>
      </c>
      <c r="N142" s="16">
        <v>131.86401895682746</v>
      </c>
      <c r="O142" s="16">
        <v>56.54000000000002</v>
      </c>
      <c r="P142" s="16">
        <f t="shared" si="38"/>
        <v>188.40401895682749</v>
      </c>
      <c r="Q142" s="16">
        <v>1251.8132623331633</v>
      </c>
      <c r="R142" s="16">
        <v>0</v>
      </c>
      <c r="S142" s="16">
        <f t="shared" si="39"/>
        <v>1251.8132623331633</v>
      </c>
      <c r="T142" s="18">
        <v>0.85</v>
      </c>
      <c r="U142" s="19">
        <f t="shared" si="40"/>
        <v>7.5473854188229259</v>
      </c>
      <c r="V142" s="19">
        <f t="shared" si="41"/>
        <v>9.4932133286716329</v>
      </c>
      <c r="W142" s="16">
        <v>0.16468547762471958</v>
      </c>
      <c r="X142" s="16">
        <v>1.2020837782826246E-2</v>
      </c>
      <c r="Y142" s="16">
        <v>0.71710637376462505</v>
      </c>
      <c r="AA142" s="13" t="s">
        <v>204</v>
      </c>
      <c r="AB142" s="15">
        <v>40.951171560706001</v>
      </c>
      <c r="AC142" s="19">
        <v>7.5306168789790551</v>
      </c>
      <c r="AD142" s="19">
        <v>32.789714799751877</v>
      </c>
      <c r="AE142" s="19">
        <v>7.5306168789790551</v>
      </c>
      <c r="AF142" s="19">
        <v>32.789714799751877</v>
      </c>
      <c r="AG142" s="19">
        <v>449.21909275660084</v>
      </c>
      <c r="AH142" s="17">
        <f t="shared" si="42"/>
        <v>51263.219667772435</v>
      </c>
      <c r="AI142" s="17">
        <f t="shared" si="43"/>
        <v>6792.1825669487725</v>
      </c>
      <c r="AJ142" s="17">
        <f t="shared" si="44"/>
        <v>44471.037100823662</v>
      </c>
      <c r="AK142" s="19">
        <f t="shared" si="45"/>
        <v>7.5473854188229259</v>
      </c>
      <c r="AL142" s="17">
        <f t="shared" si="46"/>
        <v>5399.9860629852301</v>
      </c>
      <c r="AM142" s="19">
        <f t="shared" si="47"/>
        <v>9.4932133286716311</v>
      </c>
    </row>
    <row r="143" spans="1:39">
      <c r="A143" s="13" t="s">
        <v>205</v>
      </c>
      <c r="B143" s="13" t="s">
        <v>100</v>
      </c>
      <c r="C143" s="13" t="s">
        <v>63</v>
      </c>
      <c r="D143" s="14">
        <v>13.7</v>
      </c>
      <c r="E143" s="14" t="s">
        <v>3</v>
      </c>
      <c r="F143" s="15">
        <v>1987.6878000000002</v>
      </c>
      <c r="G143" s="15">
        <v>453.81</v>
      </c>
      <c r="H143" s="15" t="s">
        <v>3</v>
      </c>
      <c r="I143" s="15" t="s">
        <v>3</v>
      </c>
      <c r="J143" s="16">
        <v>1502.9000000000003</v>
      </c>
      <c r="K143" s="16">
        <v>437.50000000000006</v>
      </c>
      <c r="L143" s="16">
        <v>96.829484473751734</v>
      </c>
      <c r="M143" s="17">
        <v>0</v>
      </c>
      <c r="N143" s="16">
        <v>534.32948447375179</v>
      </c>
      <c r="O143" s="16">
        <v>1065.4000000000003</v>
      </c>
      <c r="P143" s="16">
        <f t="shared" si="38"/>
        <v>1599.7294844737521</v>
      </c>
      <c r="Q143" s="16">
        <v>2807.0233055608896</v>
      </c>
      <c r="R143" s="16">
        <v>0</v>
      </c>
      <c r="S143" s="16">
        <f t="shared" si="39"/>
        <v>2807.0233055608896</v>
      </c>
      <c r="T143" s="18">
        <v>0.85</v>
      </c>
      <c r="U143" s="19">
        <f t="shared" si="40"/>
        <v>2.0425195162125398</v>
      </c>
      <c r="V143" s="19">
        <f t="shared" si="41"/>
        <v>5.2533565658003303</v>
      </c>
      <c r="W143" s="16">
        <v>0.29759913526590481</v>
      </c>
      <c r="X143" s="16">
        <v>2.1722564617949254E-2</v>
      </c>
      <c r="Y143" s="16">
        <v>1.295865548098504</v>
      </c>
      <c r="AA143" s="13" t="s">
        <v>205</v>
      </c>
      <c r="AB143" s="15">
        <v>181.72082380063293</v>
      </c>
      <c r="AC143" s="19">
        <v>74.933391533042254</v>
      </c>
      <c r="AD143" s="19">
        <v>326.27400607846431</v>
      </c>
      <c r="AE143" s="19">
        <v>74.933391533042254</v>
      </c>
      <c r="AF143" s="19">
        <v>326.27400607846431</v>
      </c>
      <c r="AG143" s="19">
        <v>4469.9538832749613</v>
      </c>
      <c r="AH143" s="17">
        <f t="shared" si="42"/>
        <v>510094.58751410065</v>
      </c>
      <c r="AI143" s="17">
        <f t="shared" si="43"/>
        <v>249737.92586323633</v>
      </c>
      <c r="AJ143" s="17">
        <f t="shared" si="44"/>
        <v>260356.66165086432</v>
      </c>
      <c r="AK143" s="19">
        <f t="shared" si="45"/>
        <v>2.0425195162125398</v>
      </c>
      <c r="AL143" s="17">
        <f t="shared" si="46"/>
        <v>97098.79409953767</v>
      </c>
      <c r="AM143" s="19">
        <f t="shared" si="47"/>
        <v>5.2533565658003312</v>
      </c>
    </row>
    <row r="144" spans="1:39">
      <c r="A144" s="13" t="s">
        <v>206</v>
      </c>
      <c r="B144" s="13" t="s">
        <v>100</v>
      </c>
      <c r="C144" s="13" t="s">
        <v>63</v>
      </c>
      <c r="D144" s="14">
        <v>13.7</v>
      </c>
      <c r="E144" s="14" t="s">
        <v>3</v>
      </c>
      <c r="F144" s="15">
        <v>1570.5366000000004</v>
      </c>
      <c r="G144" s="15">
        <v>358.57000000000005</v>
      </c>
      <c r="H144" s="15" t="s">
        <v>3</v>
      </c>
      <c r="I144" s="15" t="s">
        <v>3</v>
      </c>
      <c r="J144" s="16">
        <v>1955.52</v>
      </c>
      <c r="K144" s="16">
        <v>562.5</v>
      </c>
      <c r="L144" s="16">
        <v>87.348969277347692</v>
      </c>
      <c r="M144" s="17">
        <v>0</v>
      </c>
      <c r="N144" s="16">
        <v>649.84896927734769</v>
      </c>
      <c r="O144" s="16">
        <v>1393.02</v>
      </c>
      <c r="P144" s="16">
        <f t="shared" si="38"/>
        <v>2042.8689692773478</v>
      </c>
      <c r="Q144" s="16">
        <v>2217.9201574997646</v>
      </c>
      <c r="R144" s="16">
        <v>0</v>
      </c>
      <c r="S144" s="16">
        <f t="shared" si="39"/>
        <v>2217.9201574997646</v>
      </c>
      <c r="T144" s="18">
        <v>0.85</v>
      </c>
      <c r="U144" s="19">
        <f t="shared" si="40"/>
        <v>1.2677154730568454</v>
      </c>
      <c r="V144" s="19">
        <f t="shared" si="41"/>
        <v>3.412977880023663</v>
      </c>
      <c r="W144" s="16">
        <v>0.45807339695234184</v>
      </c>
      <c r="X144" s="16">
        <v>3.3436014376083338E-2</v>
      </c>
      <c r="Y144" s="16">
        <v>1.994634604971574</v>
      </c>
      <c r="AA144" s="13" t="s">
        <v>206</v>
      </c>
      <c r="AB144" s="15">
        <v>12.797241112720627</v>
      </c>
      <c r="AC144" s="19">
        <v>4.16952838456048</v>
      </c>
      <c r="AD144" s="19">
        <v>18.154906666523114</v>
      </c>
      <c r="AE144" s="19">
        <v>4.16952838456048</v>
      </c>
      <c r="AF144" s="19">
        <v>18.154906666523114</v>
      </c>
      <c r="AG144" s="19">
        <v>248.72222133136674</v>
      </c>
      <c r="AH144" s="17">
        <f t="shared" si="42"/>
        <v>28383.259024287796</v>
      </c>
      <c r="AI144" s="17">
        <f t="shared" si="43"/>
        <v>22389.297620425172</v>
      </c>
      <c r="AJ144" s="17">
        <f t="shared" si="44"/>
        <v>5993.9614038626241</v>
      </c>
      <c r="AK144" s="19">
        <f t="shared" si="45"/>
        <v>1.2677154730568452</v>
      </c>
      <c r="AL144" s="17">
        <f t="shared" si="46"/>
        <v>8316.2739466951971</v>
      </c>
      <c r="AM144" s="19">
        <f t="shared" si="47"/>
        <v>3.412977880023663</v>
      </c>
    </row>
    <row r="145" spans="1:39">
      <c r="A145" s="13" t="s">
        <v>207</v>
      </c>
      <c r="B145" s="13" t="s">
        <v>100</v>
      </c>
      <c r="C145" s="13" t="s">
        <v>63</v>
      </c>
      <c r="D145" s="14">
        <v>23</v>
      </c>
      <c r="E145" s="14" t="s">
        <v>3</v>
      </c>
      <c r="F145" s="15">
        <v>874.94879999999989</v>
      </c>
      <c r="G145" s="15">
        <v>195.76479999999998</v>
      </c>
      <c r="H145" s="15" t="s">
        <v>3</v>
      </c>
      <c r="I145" s="15" t="s">
        <v>3</v>
      </c>
      <c r="J145" s="16">
        <v>300.58000000000004</v>
      </c>
      <c r="K145" s="16">
        <v>125.00000000000001</v>
      </c>
      <c r="L145" s="16">
        <v>52.130139736724772</v>
      </c>
      <c r="M145" s="17">
        <v>0</v>
      </c>
      <c r="N145" s="16">
        <v>177.1301397367248</v>
      </c>
      <c r="O145" s="16">
        <v>175.58000000000004</v>
      </c>
      <c r="P145" s="16">
        <f t="shared" si="38"/>
        <v>352.71013973672484</v>
      </c>
      <c r="Q145" s="16">
        <v>1718.1976823344894</v>
      </c>
      <c r="R145" s="16">
        <v>0</v>
      </c>
      <c r="S145" s="16">
        <f t="shared" si="39"/>
        <v>1718.1976823344894</v>
      </c>
      <c r="T145" s="18">
        <v>0.85</v>
      </c>
      <c r="U145" s="19">
        <f t="shared" si="40"/>
        <v>5.5853980419190385</v>
      </c>
      <c r="V145" s="19">
        <f t="shared" si="41"/>
        <v>9.7001994403002865</v>
      </c>
      <c r="W145" s="16">
        <v>0.22411995320016315</v>
      </c>
      <c r="X145" s="16">
        <v>9.7443457913114363E-3</v>
      </c>
      <c r="Y145" s="16">
        <v>0.99582431525096671</v>
      </c>
      <c r="AA145" s="13" t="s">
        <v>207</v>
      </c>
      <c r="AB145" s="15">
        <v>12.797241112720627</v>
      </c>
      <c r="AC145" s="19">
        <v>2.276394819136585</v>
      </c>
      <c r="AD145" s="19">
        <v>10.114131566234368</v>
      </c>
      <c r="AE145" s="19">
        <v>2.276394819136585</v>
      </c>
      <c r="AF145" s="19">
        <v>10.114131566234368</v>
      </c>
      <c r="AG145" s="19">
        <v>232.62502602339052</v>
      </c>
      <c r="AH145" s="17">
        <f t="shared" si="42"/>
        <v>21988.190020152222</v>
      </c>
      <c r="AI145" s="17">
        <f t="shared" si="43"/>
        <v>3936.7274910630172</v>
      </c>
      <c r="AJ145" s="17">
        <f t="shared" si="44"/>
        <v>18051.462529089204</v>
      </c>
      <c r="AK145" s="19">
        <f t="shared" si="45"/>
        <v>5.5853980419190377</v>
      </c>
      <c r="AL145" s="17">
        <f t="shared" si="46"/>
        <v>2266.7771065407642</v>
      </c>
      <c r="AM145" s="19">
        <f t="shared" si="47"/>
        <v>9.7001994403002865</v>
      </c>
    </row>
    <row r="146" spans="1:39">
      <c r="A146" s="13" t="s">
        <v>208</v>
      </c>
      <c r="B146" s="13" t="s">
        <v>100</v>
      </c>
      <c r="C146" s="13" t="s">
        <v>63</v>
      </c>
      <c r="D146" s="14">
        <v>23</v>
      </c>
      <c r="E146" s="14" t="s">
        <v>3</v>
      </c>
      <c r="F146" s="15">
        <v>361.87560000000002</v>
      </c>
      <c r="G146" s="15">
        <v>80.967600000000004</v>
      </c>
      <c r="H146" s="15" t="s">
        <v>3</v>
      </c>
      <c r="I146" s="15" t="s">
        <v>3</v>
      </c>
      <c r="J146" s="16">
        <v>39.075400000000009</v>
      </c>
      <c r="K146" s="16">
        <v>75</v>
      </c>
      <c r="L146" s="16">
        <v>22.725856753345017</v>
      </c>
      <c r="M146" s="17">
        <v>0</v>
      </c>
      <c r="N146" s="16">
        <v>97.725856753345013</v>
      </c>
      <c r="O146" s="16">
        <v>-35.924599999999991</v>
      </c>
      <c r="P146" s="16">
        <f t="shared" si="38"/>
        <v>61.801256753345022</v>
      </c>
      <c r="Q146" s="16">
        <v>710.64023084939686</v>
      </c>
      <c r="R146" s="16">
        <v>0</v>
      </c>
      <c r="S146" s="16">
        <f t="shared" si="39"/>
        <v>710.64023084939686</v>
      </c>
      <c r="T146" s="18">
        <v>0.85</v>
      </c>
      <c r="U146" s="19">
        <f t="shared" si="40"/>
        <v>12.703627230515783</v>
      </c>
      <c r="V146" s="19">
        <f t="shared" si="41"/>
        <v>7.2717728394340497</v>
      </c>
      <c r="W146" s="16">
        <v>0.29896536822532926</v>
      </c>
      <c r="X146" s="16">
        <v>1.2998494270666492E-2</v>
      </c>
      <c r="Y146" s="16">
        <v>1.328382318690065</v>
      </c>
      <c r="AA146" s="13" t="s">
        <v>208</v>
      </c>
      <c r="AB146" s="15">
        <v>12.797241112720627</v>
      </c>
      <c r="AC146" s="19">
        <v>0.94150850999732028</v>
      </c>
      <c r="AD146" s="19">
        <v>4.1831675510727049</v>
      </c>
      <c r="AE146" s="19">
        <v>0.94150850999732028</v>
      </c>
      <c r="AF146" s="19">
        <v>4.1831675510727049</v>
      </c>
      <c r="AG146" s="19">
        <v>96.212853674672175</v>
      </c>
      <c r="AH146" s="17">
        <f t="shared" si="42"/>
        <v>9094.2343785791782</v>
      </c>
      <c r="AI146" s="17">
        <f t="shared" si="43"/>
        <v>715.87698643530973</v>
      </c>
      <c r="AJ146" s="17">
        <f t="shared" si="44"/>
        <v>8378.3573921438692</v>
      </c>
      <c r="AK146" s="19">
        <f t="shared" si="45"/>
        <v>12.703627230515783</v>
      </c>
      <c r="AL146" s="17">
        <f t="shared" si="46"/>
        <v>1250.6213518197535</v>
      </c>
      <c r="AM146" s="19">
        <f t="shared" si="47"/>
        <v>7.2717728394340497</v>
      </c>
    </row>
    <row r="147" spans="1:39">
      <c r="A147" s="13" t="s">
        <v>209</v>
      </c>
      <c r="B147" s="13" t="s">
        <v>100</v>
      </c>
      <c r="C147" s="13" t="s">
        <v>63</v>
      </c>
      <c r="D147" s="14">
        <v>23</v>
      </c>
      <c r="E147" s="14" t="s">
        <v>3</v>
      </c>
      <c r="F147" s="15">
        <v>1083.5244</v>
      </c>
      <c r="G147" s="15">
        <v>242.4324</v>
      </c>
      <c r="H147" s="15" t="s">
        <v>3</v>
      </c>
      <c r="I147" s="15" t="s">
        <v>3</v>
      </c>
      <c r="J147" s="16">
        <v>1035.2160000000001</v>
      </c>
      <c r="K147" s="16">
        <v>93.75</v>
      </c>
      <c r="L147" s="16">
        <v>61.504825631112205</v>
      </c>
      <c r="M147" s="17">
        <v>0</v>
      </c>
      <c r="N147" s="16">
        <v>155.2548256311122</v>
      </c>
      <c r="O147" s="16">
        <v>941.46600000000012</v>
      </c>
      <c r="P147" s="16">
        <f t="shared" si="38"/>
        <v>1096.7208256311123</v>
      </c>
      <c r="Q147" s="16">
        <v>2127.7920637560369</v>
      </c>
      <c r="R147" s="16">
        <v>0</v>
      </c>
      <c r="S147" s="16">
        <f t="shared" si="39"/>
        <v>2127.7920637560369</v>
      </c>
      <c r="T147" s="18">
        <v>0.85</v>
      </c>
      <c r="U147" s="19">
        <f t="shared" si="40"/>
        <v>2.2601500064432027</v>
      </c>
      <c r="V147" s="19">
        <f t="shared" si="41"/>
        <v>13.705158954683334</v>
      </c>
      <c r="W147" s="16">
        <v>0.15862699964157986</v>
      </c>
      <c r="X147" s="16">
        <v>6.8968260713730394E-3</v>
      </c>
      <c r="Y147" s="16">
        <v>0.70482177531650769</v>
      </c>
      <c r="AA147" s="13" t="s">
        <v>209</v>
      </c>
      <c r="AB147" s="15">
        <v>12.797241112720627</v>
      </c>
      <c r="AC147" s="19">
        <v>2.819055618532281</v>
      </c>
      <c r="AD147" s="19">
        <v>12.525199573763807</v>
      </c>
      <c r="AE147" s="19">
        <v>2.819055618532281</v>
      </c>
      <c r="AF147" s="19">
        <v>12.525199573763807</v>
      </c>
      <c r="AG147" s="19">
        <v>288.07959019656744</v>
      </c>
      <c r="AH147" s="17">
        <f t="shared" si="42"/>
        <v>27229.868077619427</v>
      </c>
      <c r="AI147" s="17">
        <f t="shared" si="43"/>
        <v>12047.814525581451</v>
      </c>
      <c r="AJ147" s="17">
        <f t="shared" si="44"/>
        <v>15182.053552037976</v>
      </c>
      <c r="AK147" s="19">
        <f t="shared" si="45"/>
        <v>2.2601500064432027</v>
      </c>
      <c r="AL147" s="17">
        <f t="shared" si="46"/>
        <v>1986.8334375147413</v>
      </c>
      <c r="AM147" s="19">
        <f t="shared" si="47"/>
        <v>13.705158954683334</v>
      </c>
    </row>
    <row r="148" spans="1:39">
      <c r="A148" s="13" t="s">
        <v>210</v>
      </c>
      <c r="B148" s="13" t="s">
        <v>96</v>
      </c>
      <c r="C148" s="13" t="s">
        <v>63</v>
      </c>
      <c r="D148" s="14">
        <v>10</v>
      </c>
      <c r="E148" s="14" t="s">
        <v>3</v>
      </c>
      <c r="F148" s="15">
        <v>3310.7717156596045</v>
      </c>
      <c r="G148" s="15">
        <v>343</v>
      </c>
      <c r="H148" s="15" t="s">
        <v>3</v>
      </c>
      <c r="I148" s="15" t="s">
        <v>3</v>
      </c>
      <c r="J148" s="16">
        <v>2154.6</v>
      </c>
      <c r="K148" s="16">
        <v>250</v>
      </c>
      <c r="L148" s="16">
        <v>84.689119679476477</v>
      </c>
      <c r="M148" s="17">
        <v>0</v>
      </c>
      <c r="N148" s="16">
        <v>334.68911967947645</v>
      </c>
      <c r="O148" s="16">
        <v>1904.6</v>
      </c>
      <c r="P148" s="16">
        <f t="shared" si="38"/>
        <v>2239.2891196794762</v>
      </c>
      <c r="Q148" s="16">
        <v>2703.4612107721978</v>
      </c>
      <c r="R148" s="16">
        <v>0</v>
      </c>
      <c r="S148" s="16">
        <f t="shared" si="39"/>
        <v>2703.4612107721978</v>
      </c>
      <c r="T148" s="18">
        <v>0.71</v>
      </c>
      <c r="U148" s="19">
        <f t="shared" si="40"/>
        <v>1.674534756536884</v>
      </c>
      <c r="V148" s="19">
        <f t="shared" si="41"/>
        <v>8.0775294200218877</v>
      </c>
      <c r="W148" s="16">
        <v>0.13398112885850513</v>
      </c>
      <c r="X148" s="16">
        <v>1.3398112885850513E-2</v>
      </c>
      <c r="Y148" s="16">
        <v>1.2856800864786688</v>
      </c>
      <c r="AA148" s="13" t="s">
        <v>210</v>
      </c>
      <c r="AB148" s="15">
        <v>3.9404976994876755</v>
      </c>
      <c r="AC148" s="19">
        <v>1.0258438336844138</v>
      </c>
      <c r="AD148" s="19">
        <v>9.8434954277966291</v>
      </c>
      <c r="AE148" s="19">
        <v>1.0258438336844138</v>
      </c>
      <c r="AF148" s="19">
        <v>9.8434954277966291</v>
      </c>
      <c r="AG148" s="19">
        <v>98.434954277966312</v>
      </c>
      <c r="AH148" s="17">
        <f t="shared" si="42"/>
        <v>10652.982681702011</v>
      </c>
      <c r="AI148" s="17">
        <f t="shared" si="43"/>
        <v>6361.7566850230769</v>
      </c>
      <c r="AJ148" s="17">
        <f t="shared" si="44"/>
        <v>4291.2259966789343</v>
      </c>
      <c r="AK148" s="19">
        <f t="shared" si="45"/>
        <v>1.6745347565368838</v>
      </c>
      <c r="AL148" s="17">
        <f t="shared" si="46"/>
        <v>1318.8417061405323</v>
      </c>
      <c r="AM148" s="19">
        <f t="shared" si="47"/>
        <v>8.0775294200218877</v>
      </c>
    </row>
    <row r="149" spans="1:39">
      <c r="A149" s="13" t="s">
        <v>211</v>
      </c>
      <c r="B149" s="13" t="s">
        <v>100</v>
      </c>
      <c r="C149" s="13" t="s">
        <v>63</v>
      </c>
      <c r="D149" s="14">
        <v>22.3</v>
      </c>
      <c r="E149" s="14" t="s">
        <v>3</v>
      </c>
      <c r="F149" s="15">
        <v>312.05314999999996</v>
      </c>
      <c r="G149" s="15">
        <v>47.836945799999995</v>
      </c>
      <c r="H149" s="15" t="s">
        <v>3</v>
      </c>
      <c r="I149" s="15" t="s">
        <v>3</v>
      </c>
      <c r="J149" s="16">
        <v>237.25800000000001</v>
      </c>
      <c r="K149" s="16">
        <v>125.00000000000001</v>
      </c>
      <c r="L149" s="16">
        <v>21.248186195452387</v>
      </c>
      <c r="M149" s="17">
        <v>0</v>
      </c>
      <c r="N149" s="16">
        <v>146.2481861954524</v>
      </c>
      <c r="O149" s="16">
        <v>112.258</v>
      </c>
      <c r="P149" s="16">
        <f t="shared" si="38"/>
        <v>258.50618619545241</v>
      </c>
      <c r="Q149" s="16">
        <v>561.6776432705575</v>
      </c>
      <c r="R149" s="16">
        <v>0</v>
      </c>
      <c r="S149" s="16">
        <f t="shared" si="39"/>
        <v>561.6776432705575</v>
      </c>
      <c r="T149" s="18">
        <v>0.85</v>
      </c>
      <c r="U149" s="19">
        <f t="shared" si="40"/>
        <v>2.5196661457867093</v>
      </c>
      <c r="V149" s="19">
        <f t="shared" si="41"/>
        <v>3.8405785253289033</v>
      </c>
      <c r="W149" s="16">
        <v>0.51883900211501766</v>
      </c>
      <c r="X149" s="16">
        <v>2.3266322964799E-2</v>
      </c>
      <c r="Y149" s="16">
        <v>3.3647430969520324</v>
      </c>
      <c r="AA149" s="13" t="s">
        <v>211</v>
      </c>
      <c r="AB149" s="15">
        <v>3839.1723338161878</v>
      </c>
      <c r="AC149" s="19">
        <v>166.87746047671124</v>
      </c>
      <c r="AD149" s="19">
        <v>1082.1707332216013</v>
      </c>
      <c r="AE149" s="19">
        <v>166.87746047671124</v>
      </c>
      <c r="AF149" s="19">
        <v>1082.1707332216013</v>
      </c>
      <c r="AG149" s="19">
        <v>24132.40735084171</v>
      </c>
      <c r="AH149" s="17">
        <f t="shared" si="42"/>
        <v>2156377.2685674024</v>
      </c>
      <c r="AI149" s="17">
        <f t="shared" si="43"/>
        <v>855818.64572543267</v>
      </c>
      <c r="AJ149" s="17">
        <f t="shared" si="44"/>
        <v>1300558.6228419696</v>
      </c>
      <c r="AK149" s="19">
        <f t="shared" si="45"/>
        <v>2.5196661457867098</v>
      </c>
      <c r="AL149" s="17">
        <f t="shared" si="46"/>
        <v>561471.99031237944</v>
      </c>
      <c r="AM149" s="19">
        <f t="shared" si="47"/>
        <v>3.8405785253289033</v>
      </c>
    </row>
    <row r="150" spans="1:39">
      <c r="A150" s="13" t="s">
        <v>212</v>
      </c>
      <c r="B150" s="13" t="s">
        <v>100</v>
      </c>
      <c r="C150" s="13" t="s">
        <v>63</v>
      </c>
      <c r="D150" s="14">
        <v>22.3</v>
      </c>
      <c r="E150" s="14" t="s">
        <v>3</v>
      </c>
      <c r="F150" s="15">
        <v>520.06134999999995</v>
      </c>
      <c r="G150" s="15">
        <v>79.724068199999991</v>
      </c>
      <c r="H150" s="15" t="s">
        <v>3</v>
      </c>
      <c r="I150" s="15" t="s">
        <v>3</v>
      </c>
      <c r="J150" s="16">
        <v>263.61</v>
      </c>
      <c r="K150" s="16">
        <v>187.5</v>
      </c>
      <c r="L150" s="16">
        <v>34.370668078845966</v>
      </c>
      <c r="M150" s="17">
        <v>0</v>
      </c>
      <c r="N150" s="16">
        <v>221.87066807884597</v>
      </c>
      <c r="O150" s="16">
        <v>76.110000000000014</v>
      </c>
      <c r="P150" s="16">
        <f t="shared" si="38"/>
        <v>297.98066807884595</v>
      </c>
      <c r="Q150" s="16">
        <v>936.08038702414819</v>
      </c>
      <c r="R150" s="16">
        <v>0</v>
      </c>
      <c r="S150" s="16">
        <f t="shared" si="39"/>
        <v>936.08038702414819</v>
      </c>
      <c r="T150" s="18">
        <v>0.85</v>
      </c>
      <c r="U150" s="19">
        <f t="shared" si="40"/>
        <v>3.6220530888667923</v>
      </c>
      <c r="V150" s="19">
        <f t="shared" si="41"/>
        <v>4.219036230113546</v>
      </c>
      <c r="W150" s="16">
        <v>0.47229789481385587</v>
      </c>
      <c r="X150" s="16">
        <v>2.1179277794343313E-2</v>
      </c>
      <c r="Y150" s="16">
        <v>3.0629175424395121</v>
      </c>
      <c r="AA150" s="13" t="s">
        <v>212</v>
      </c>
      <c r="AB150" s="15">
        <v>2457.5570652471474</v>
      </c>
      <c r="AC150" s="19">
        <v>178.02856613483996</v>
      </c>
      <c r="AD150" s="19">
        <v>1154.4836756154766</v>
      </c>
      <c r="AE150" s="19">
        <v>178.02856613483996</v>
      </c>
      <c r="AF150" s="19">
        <v>1154.4836756154766</v>
      </c>
      <c r="AG150" s="19">
        <v>25744.985966225133</v>
      </c>
      <c r="AH150" s="17">
        <f t="shared" si="42"/>
        <v>2300470.9687704798</v>
      </c>
      <c r="AI150" s="17">
        <f t="shared" si="43"/>
        <v>635129.00344876293</v>
      </c>
      <c r="AJ150" s="17">
        <f t="shared" si="44"/>
        <v>1665341.9653217169</v>
      </c>
      <c r="AK150" s="19">
        <f t="shared" si="45"/>
        <v>3.6220530888667928</v>
      </c>
      <c r="AL150" s="17">
        <f t="shared" si="46"/>
        <v>545259.82790827262</v>
      </c>
      <c r="AM150" s="19">
        <f t="shared" si="47"/>
        <v>4.2190362301135469</v>
      </c>
    </row>
    <row r="151" spans="1:39">
      <c r="A151" s="13" t="s">
        <v>213</v>
      </c>
      <c r="B151" s="13" t="s">
        <v>100</v>
      </c>
      <c r="C151" s="13" t="s">
        <v>63</v>
      </c>
      <c r="D151" s="14">
        <v>22.3</v>
      </c>
      <c r="E151" s="14" t="s">
        <v>3</v>
      </c>
      <c r="F151" s="15">
        <v>728.11040000000003</v>
      </c>
      <c r="G151" s="15">
        <v>111.6174528</v>
      </c>
      <c r="H151" s="15" t="s">
        <v>3</v>
      </c>
      <c r="I151" s="15" t="s">
        <v>3</v>
      </c>
      <c r="J151" s="16">
        <v>797.20200000000011</v>
      </c>
      <c r="K151" s="16">
        <v>312.5</v>
      </c>
      <c r="L151" s="16">
        <v>50.620113332601562</v>
      </c>
      <c r="M151" s="17">
        <v>0</v>
      </c>
      <c r="N151" s="16">
        <v>363.12011333260159</v>
      </c>
      <c r="O151" s="16">
        <v>484.70200000000011</v>
      </c>
      <c r="P151" s="16">
        <f t="shared" si="38"/>
        <v>847.8221133326017</v>
      </c>
      <c r="Q151" s="16">
        <v>1310.5566584179103</v>
      </c>
      <c r="R151" s="16">
        <v>0</v>
      </c>
      <c r="S151" s="16">
        <f t="shared" si="39"/>
        <v>1310.5566584179103</v>
      </c>
      <c r="T151" s="18">
        <v>0.85</v>
      </c>
      <c r="U151" s="19">
        <f t="shared" si="40"/>
        <v>1.7996174271022729</v>
      </c>
      <c r="V151" s="19">
        <f t="shared" si="41"/>
        <v>3.6091546854566543</v>
      </c>
      <c r="W151" s="16">
        <v>0.55210765491861757</v>
      </c>
      <c r="X151" s="16">
        <v>2.4758190803525447E-2</v>
      </c>
      <c r="Y151" s="16">
        <v>3.5804949379074884</v>
      </c>
      <c r="AA151" s="13" t="s">
        <v>213</v>
      </c>
      <c r="AB151" s="15">
        <v>319.93102781801565</v>
      </c>
      <c r="AC151" s="19">
        <v>32.4477882743913</v>
      </c>
      <c r="AD151" s="19">
        <v>210.41815190624669</v>
      </c>
      <c r="AE151" s="19">
        <v>32.4477882743913</v>
      </c>
      <c r="AF151" s="19">
        <v>210.41815190624669</v>
      </c>
      <c r="AG151" s="19">
        <v>4692.324787509303</v>
      </c>
      <c r="AH151" s="17">
        <f t="shared" si="42"/>
        <v>419287.7387413861</v>
      </c>
      <c r="AI151" s="17">
        <f t="shared" si="43"/>
        <v>232987.15183955472</v>
      </c>
      <c r="AJ151" s="17">
        <f t="shared" si="44"/>
        <v>186300.58690183138</v>
      </c>
      <c r="AK151" s="19">
        <f t="shared" si="45"/>
        <v>1.7996174271022731</v>
      </c>
      <c r="AL151" s="17">
        <f t="shared" si="46"/>
        <v>116173.39107989355</v>
      </c>
      <c r="AM151" s="19">
        <f t="shared" si="47"/>
        <v>3.6091546854566543</v>
      </c>
    </row>
    <row r="152" spans="1:39">
      <c r="A152" s="13" t="s">
        <v>214</v>
      </c>
      <c r="B152" s="13" t="s">
        <v>100</v>
      </c>
      <c r="C152" s="13" t="s">
        <v>63</v>
      </c>
      <c r="D152" s="14">
        <v>22.3</v>
      </c>
      <c r="E152" s="14" t="s">
        <v>3</v>
      </c>
      <c r="F152" s="15">
        <v>1040.16355</v>
      </c>
      <c r="G152" s="15">
        <v>159.45439859999999</v>
      </c>
      <c r="H152" s="15" t="s">
        <v>3</v>
      </c>
      <c r="I152" s="15" t="s">
        <v>3</v>
      </c>
      <c r="J152" s="16">
        <v>872.21</v>
      </c>
      <c r="K152" s="16">
        <v>437.50000000000006</v>
      </c>
      <c r="L152" s="16">
        <v>71.868299528053967</v>
      </c>
      <c r="M152" s="17">
        <v>0</v>
      </c>
      <c r="N152" s="16">
        <v>509.36829952805402</v>
      </c>
      <c r="O152" s="16">
        <v>434.71</v>
      </c>
      <c r="P152" s="16">
        <f t="shared" si="38"/>
        <v>944.078299528054</v>
      </c>
      <c r="Q152" s="16">
        <v>1872.2343016884681</v>
      </c>
      <c r="R152" s="16">
        <v>0</v>
      </c>
      <c r="S152" s="16">
        <f t="shared" si="39"/>
        <v>1872.2343016884681</v>
      </c>
      <c r="T152" s="18">
        <v>0.85</v>
      </c>
      <c r="U152" s="19">
        <f t="shared" si="40"/>
        <v>2.3021723574872586</v>
      </c>
      <c r="V152" s="19">
        <f t="shared" si="41"/>
        <v>3.6756003532672783</v>
      </c>
      <c r="W152" s="16">
        <v>0.54212692842265486</v>
      </c>
      <c r="X152" s="16">
        <v>2.4310624592944158E-2</v>
      </c>
      <c r="Y152" s="16">
        <v>3.5157685383057635</v>
      </c>
      <c r="AA152" s="13" t="s">
        <v>214</v>
      </c>
      <c r="AB152" s="15">
        <v>300.79132439422597</v>
      </c>
      <c r="AC152" s="19">
        <v>43.581125384551946</v>
      </c>
      <c r="AD152" s="19">
        <v>282.61586841804132</v>
      </c>
      <c r="AE152" s="19">
        <v>43.581125384551946</v>
      </c>
      <c r="AF152" s="19">
        <v>282.61586841804132</v>
      </c>
      <c r="AG152" s="19">
        <v>6302.3338657223239</v>
      </c>
      <c r="AH152" s="17">
        <f t="shared" si="42"/>
        <v>563151.83518117317</v>
      </c>
      <c r="AI152" s="17">
        <f t="shared" si="43"/>
        <v>244617.58188940893</v>
      </c>
      <c r="AJ152" s="17">
        <f t="shared" si="44"/>
        <v>318534.25329176424</v>
      </c>
      <c r="AK152" s="19">
        <f t="shared" si="45"/>
        <v>2.302172357487259</v>
      </c>
      <c r="AL152" s="17">
        <f t="shared" si="46"/>
        <v>153213.56541947817</v>
      </c>
      <c r="AM152" s="19">
        <f t="shared" si="47"/>
        <v>3.6756003532672779</v>
      </c>
    </row>
    <row r="153" spans="1:39">
      <c r="A153" s="13" t="s">
        <v>215</v>
      </c>
      <c r="B153" s="13" t="s">
        <v>100</v>
      </c>
      <c r="C153" s="13" t="s">
        <v>63</v>
      </c>
      <c r="D153" s="14">
        <v>22.3</v>
      </c>
      <c r="E153" s="14" t="s">
        <v>3</v>
      </c>
      <c r="F153" s="15">
        <v>1248.2125999999998</v>
      </c>
      <c r="G153" s="15">
        <v>191.34778319999998</v>
      </c>
      <c r="H153" s="15" t="s">
        <v>3</v>
      </c>
      <c r="I153" s="15" t="s">
        <v>3</v>
      </c>
      <c r="J153" s="16">
        <v>1497.1320000000001</v>
      </c>
      <c r="K153" s="16">
        <v>562.5</v>
      </c>
      <c r="L153" s="16">
        <v>88.117744781809549</v>
      </c>
      <c r="M153" s="17">
        <v>0</v>
      </c>
      <c r="N153" s="16">
        <v>650.61774478180951</v>
      </c>
      <c r="O153" s="16">
        <v>934.63200000000006</v>
      </c>
      <c r="P153" s="16">
        <f t="shared" si="38"/>
        <v>1585.2497447818096</v>
      </c>
      <c r="Q153" s="16">
        <v>2246.71057308223</v>
      </c>
      <c r="R153" s="16">
        <v>0</v>
      </c>
      <c r="S153" s="16">
        <f t="shared" si="39"/>
        <v>2246.71057308223</v>
      </c>
      <c r="T153" s="18">
        <v>0.85</v>
      </c>
      <c r="U153" s="19">
        <f t="shared" si="40"/>
        <v>1.6511675517070246</v>
      </c>
      <c r="V153" s="19">
        <f t="shared" si="41"/>
        <v>3.4531959681420688</v>
      </c>
      <c r="W153" s="16">
        <v>0.57704281714950578</v>
      </c>
      <c r="X153" s="16">
        <v>2.5876359513430754E-2</v>
      </c>
      <c r="Y153" s="16">
        <v>3.7422029333468152</v>
      </c>
      <c r="AA153" s="13" t="s">
        <v>215</v>
      </c>
      <c r="AB153" s="15">
        <v>63.986205563603136</v>
      </c>
      <c r="AC153" s="19">
        <v>11.125164031780752</v>
      </c>
      <c r="AD153" s="19">
        <v>72.14471554810676</v>
      </c>
      <c r="AE153" s="19">
        <v>11.125164031780752</v>
      </c>
      <c r="AF153" s="19">
        <v>72.14471554810676</v>
      </c>
      <c r="AG153" s="19">
        <v>1608.8271567227805</v>
      </c>
      <c r="AH153" s="17">
        <f t="shared" si="42"/>
        <v>143758.48457116017</v>
      </c>
      <c r="AI153" s="17">
        <f t="shared" si="43"/>
        <v>87064.746653081034</v>
      </c>
      <c r="AJ153" s="17">
        <f t="shared" si="44"/>
        <v>56693.737918079132</v>
      </c>
      <c r="AK153" s="19">
        <f t="shared" si="45"/>
        <v>1.6511675517070246</v>
      </c>
      <c r="AL153" s="17">
        <f t="shared" si="46"/>
        <v>41630.560760936743</v>
      </c>
      <c r="AM153" s="19">
        <f t="shared" si="47"/>
        <v>3.4531959681420683</v>
      </c>
    </row>
    <row r="154" spans="1:39">
      <c r="A154" s="13" t="s">
        <v>216</v>
      </c>
      <c r="B154" s="13" t="s">
        <v>100</v>
      </c>
      <c r="C154" s="13" t="s">
        <v>63</v>
      </c>
      <c r="D154" s="14">
        <v>16.3</v>
      </c>
      <c r="E154" s="14" t="s">
        <v>3</v>
      </c>
      <c r="F154" s="15">
        <v>153.09720000000002</v>
      </c>
      <c r="G154" s="15">
        <v>25.278840000000002</v>
      </c>
      <c r="H154" s="15" t="s">
        <v>3</v>
      </c>
      <c r="I154" s="15" t="s">
        <v>3</v>
      </c>
      <c r="J154" s="16">
        <v>173.88</v>
      </c>
      <c r="K154" s="16">
        <v>37.5</v>
      </c>
      <c r="L154" s="16">
        <v>8.0559119272378279</v>
      </c>
      <c r="M154" s="17">
        <v>0</v>
      </c>
      <c r="N154" s="16">
        <v>45.55591192723783</v>
      </c>
      <c r="O154" s="16">
        <v>136.38</v>
      </c>
      <c r="P154" s="16">
        <f t="shared" si="38"/>
        <v>181.93591192723784</v>
      </c>
      <c r="Q154" s="16">
        <v>231.47332612836036</v>
      </c>
      <c r="R154" s="16">
        <v>0</v>
      </c>
      <c r="S154" s="16">
        <f t="shared" si="39"/>
        <v>231.47332612836036</v>
      </c>
      <c r="T154" s="18">
        <v>0.85</v>
      </c>
      <c r="U154" s="19">
        <f t="shared" si="40"/>
        <v>1.4851942005563923</v>
      </c>
      <c r="V154" s="19">
        <f t="shared" si="41"/>
        <v>5.0810820448083867</v>
      </c>
      <c r="W154" s="16">
        <v>0.32941865862326292</v>
      </c>
      <c r="X154" s="16">
        <v>2.0209733657868888E-2</v>
      </c>
      <c r="Y154" s="16">
        <v>1.9834098683014301</v>
      </c>
      <c r="AA154" s="13" t="s">
        <v>216</v>
      </c>
      <c r="AB154" s="15">
        <v>959.79308345404695</v>
      </c>
      <c r="AC154" s="19">
        <v>22.046080453348619</v>
      </c>
      <c r="AD154" s="19">
        <v>132.73164297345994</v>
      </c>
      <c r="AE154" s="19">
        <v>22.046080453348619</v>
      </c>
      <c r="AF154" s="19">
        <v>132.73164297345994</v>
      </c>
      <c r="AG154" s="19">
        <v>2163.5257804673979</v>
      </c>
      <c r="AH154" s="17">
        <f t="shared" si="42"/>
        <v>222166.49742210319</v>
      </c>
      <c r="AI154" s="17">
        <f t="shared" si="43"/>
        <v>149587.50669701904</v>
      </c>
      <c r="AJ154" s="17">
        <f t="shared" si="44"/>
        <v>72578.99072508415</v>
      </c>
      <c r="AK154" s="19">
        <f t="shared" si="45"/>
        <v>1.4851942005563925</v>
      </c>
      <c r="AL154" s="17">
        <f t="shared" si="46"/>
        <v>43724.249178204591</v>
      </c>
      <c r="AM154" s="19">
        <f t="shared" si="47"/>
        <v>5.0810820448083867</v>
      </c>
    </row>
    <row r="155" spans="1:39">
      <c r="A155" s="13" t="s">
        <v>217</v>
      </c>
      <c r="B155" s="13" t="s">
        <v>96</v>
      </c>
      <c r="C155" s="13" t="s">
        <v>63</v>
      </c>
      <c r="D155" s="14">
        <v>10</v>
      </c>
      <c r="E155" s="14" t="s">
        <v>3</v>
      </c>
      <c r="F155" s="15">
        <v>1267</v>
      </c>
      <c r="G155" s="15">
        <v>197</v>
      </c>
      <c r="H155" s="15" t="s">
        <v>3</v>
      </c>
      <c r="I155" s="15" t="s">
        <v>3</v>
      </c>
      <c r="J155" s="16">
        <v>679.63</v>
      </c>
      <c r="K155" s="16">
        <v>175</v>
      </c>
      <c r="L155" s="16">
        <v>37.674568606731093</v>
      </c>
      <c r="M155" s="17">
        <v>0</v>
      </c>
      <c r="N155" s="16">
        <v>212.6745686067311</v>
      </c>
      <c r="O155" s="16">
        <v>504.63</v>
      </c>
      <c r="P155" s="16">
        <f t="shared" si="38"/>
        <v>717.3045686067311</v>
      </c>
      <c r="Q155" s="16">
        <v>1083.2165513835482</v>
      </c>
      <c r="R155" s="16">
        <v>0</v>
      </c>
      <c r="S155" s="16">
        <f t="shared" si="39"/>
        <v>1083.2165513835482</v>
      </c>
      <c r="T155" s="18">
        <v>0.71</v>
      </c>
      <c r="U155" s="19">
        <f t="shared" si="40"/>
        <v>2.0822603572746177</v>
      </c>
      <c r="V155" s="19">
        <f t="shared" si="41"/>
        <v>5.0933055065299646</v>
      </c>
      <c r="W155" s="16">
        <v>0.22246936765224939</v>
      </c>
      <c r="X155" s="16">
        <v>2.2246936765224941E-2</v>
      </c>
      <c r="Y155" s="16">
        <v>1.4224426891513331</v>
      </c>
      <c r="AA155" s="13" t="s">
        <v>217</v>
      </c>
      <c r="AB155" s="15">
        <v>3.9404976994876755</v>
      </c>
      <c r="AC155" s="19">
        <v>0.58918727474002763</v>
      </c>
      <c r="AD155" s="19">
        <v>3.7670095609517418</v>
      </c>
      <c r="AE155" s="19">
        <v>0.58918727474002763</v>
      </c>
      <c r="AF155" s="19">
        <v>3.7670095609517418</v>
      </c>
      <c r="AG155" s="19">
        <v>37.670095609517411</v>
      </c>
      <c r="AH155" s="17">
        <f t="shared" si="42"/>
        <v>4268.4123287738448</v>
      </c>
      <c r="AI155" s="17">
        <f t="shared" si="43"/>
        <v>2049.8936714910087</v>
      </c>
      <c r="AJ155" s="17">
        <f t="shared" si="44"/>
        <v>2218.5186572828361</v>
      </c>
      <c r="AK155" s="19">
        <f t="shared" si="45"/>
        <v>2.0822603572746172</v>
      </c>
      <c r="AL155" s="17">
        <f t="shared" si="46"/>
        <v>838.04364833435773</v>
      </c>
      <c r="AM155" s="19">
        <f t="shared" si="47"/>
        <v>5.0933055065299637</v>
      </c>
    </row>
    <row r="156" spans="1:39">
      <c r="A156" s="13" t="s">
        <v>218</v>
      </c>
      <c r="B156" s="13" t="s">
        <v>98</v>
      </c>
      <c r="C156" s="13" t="s">
        <v>68</v>
      </c>
      <c r="D156" s="14">
        <v>4</v>
      </c>
      <c r="E156" s="14">
        <v>5</v>
      </c>
      <c r="F156" s="15">
        <v>8301.8520000000008</v>
      </c>
      <c r="G156" s="15">
        <v>948</v>
      </c>
      <c r="H156" s="15">
        <v>8453.9259999999995</v>
      </c>
      <c r="I156" s="15">
        <v>965</v>
      </c>
      <c r="J156" s="16">
        <v>411.58437722954403</v>
      </c>
      <c r="K156" s="16">
        <v>500</v>
      </c>
      <c r="L156" s="16">
        <v>129.25911292330392</v>
      </c>
      <c r="M156" s="17">
        <v>0</v>
      </c>
      <c r="N156" s="16">
        <v>629.25911292330397</v>
      </c>
      <c r="O156" s="16">
        <v>-88.415622770455968</v>
      </c>
      <c r="P156" s="16">
        <f t="shared" si="38"/>
        <v>540.84349015284806</v>
      </c>
      <c r="Q156" s="16">
        <v>3904.4729858065307</v>
      </c>
      <c r="R156" s="16">
        <v>0</v>
      </c>
      <c r="S156" s="16">
        <f t="shared" si="39"/>
        <v>3904.4729858065307</v>
      </c>
      <c r="T156" s="18">
        <v>0.71</v>
      </c>
      <c r="U156" s="19">
        <f t="shared" si="40"/>
        <v>9.2636322933444291</v>
      </c>
      <c r="V156" s="19">
        <f t="shared" si="41"/>
        <v>6.2048731684914351</v>
      </c>
      <c r="W156" s="16">
        <v>0.10045829469539592</v>
      </c>
      <c r="X156" s="16">
        <v>2.0091658939079184E-2</v>
      </c>
      <c r="Y156" s="16">
        <v>0.87459425349104258</v>
      </c>
      <c r="AA156" s="13" t="s">
        <v>218</v>
      </c>
      <c r="AB156" s="15">
        <v>2.6269984663251176</v>
      </c>
      <c r="AC156" s="19">
        <v>1.8901845565263835</v>
      </c>
      <c r="AD156" s="19">
        <v>16.455225392058058</v>
      </c>
      <c r="AE156" s="19">
        <v>1.8901845565263835</v>
      </c>
      <c r="AF156" s="19">
        <v>16.455225392058058</v>
      </c>
      <c r="AG156" s="19">
        <v>82.276126960290298</v>
      </c>
      <c r="AH156" s="17">
        <f t="shared" si="42"/>
        <v>10257.044545521609</v>
      </c>
      <c r="AI156" s="17">
        <f t="shared" si="43"/>
        <v>1107.2378761072921</v>
      </c>
      <c r="AJ156" s="17">
        <f t="shared" si="44"/>
        <v>9149.8066694143163</v>
      </c>
      <c r="AK156" s="19">
        <f t="shared" si="45"/>
        <v>9.2636322933444291</v>
      </c>
      <c r="AL156" s="17">
        <f t="shared" si="46"/>
        <v>1653.0627245706235</v>
      </c>
      <c r="AM156" s="19">
        <f t="shared" si="47"/>
        <v>6.2048731684914351</v>
      </c>
    </row>
    <row r="157" spans="1:39">
      <c r="A157" s="13" t="s">
        <v>219</v>
      </c>
      <c r="B157" s="13" t="s">
        <v>96</v>
      </c>
      <c r="C157" s="13" t="s">
        <v>63</v>
      </c>
      <c r="D157" s="14">
        <v>20</v>
      </c>
      <c r="E157" s="14" t="s">
        <v>3</v>
      </c>
      <c r="F157" s="15">
        <v>9212</v>
      </c>
      <c r="G157" s="15">
        <v>953</v>
      </c>
      <c r="H157" s="15" t="s">
        <v>3</v>
      </c>
      <c r="I157" s="15" t="s">
        <v>3</v>
      </c>
      <c r="J157" s="16">
        <v>2583</v>
      </c>
      <c r="K157" s="16">
        <v>875</v>
      </c>
      <c r="L157" s="16">
        <v>374.4308702378022</v>
      </c>
      <c r="M157" s="17">
        <v>0</v>
      </c>
      <c r="N157" s="16">
        <v>1249.4308702378021</v>
      </c>
      <c r="O157" s="16">
        <v>1708</v>
      </c>
      <c r="P157" s="16">
        <f t="shared" si="38"/>
        <v>2957.4308702378021</v>
      </c>
      <c r="Q157" s="16">
        <v>12383.900923042478</v>
      </c>
      <c r="R157" s="16">
        <v>0</v>
      </c>
      <c r="S157" s="16">
        <f t="shared" si="39"/>
        <v>12383.900923042478</v>
      </c>
      <c r="T157" s="18">
        <v>0.71</v>
      </c>
      <c r="U157" s="19">
        <f t="shared" si="40"/>
        <v>5.6077342656904383</v>
      </c>
      <c r="V157" s="19">
        <f t="shared" si="41"/>
        <v>9.9116335429470155</v>
      </c>
      <c r="W157" s="16">
        <v>0.17975855878336461</v>
      </c>
      <c r="X157" s="16">
        <v>8.987927939168229E-3</v>
      </c>
      <c r="Y157" s="16">
        <v>1.7274471706951566</v>
      </c>
      <c r="AA157" s="13" t="s">
        <v>219</v>
      </c>
      <c r="AB157" s="15">
        <v>3.9404976994876755</v>
      </c>
      <c r="AC157" s="19">
        <v>2.8502308265342458</v>
      </c>
      <c r="AD157" s="19">
        <v>27.388865095096637</v>
      </c>
      <c r="AE157" s="19">
        <v>2.8502308265342458</v>
      </c>
      <c r="AF157" s="19">
        <v>27.388865095096637</v>
      </c>
      <c r="AG157" s="19">
        <v>547.7773019019329</v>
      </c>
      <c r="AH157" s="17">
        <f t="shared" si="42"/>
        <v>48798.733097932185</v>
      </c>
      <c r="AI157" s="17">
        <f t="shared" si="43"/>
        <v>8702.0409288106603</v>
      </c>
      <c r="AJ157" s="17">
        <f t="shared" si="44"/>
        <v>40096.692169121525</v>
      </c>
      <c r="AK157" s="19">
        <f t="shared" si="45"/>
        <v>5.6077342656904383</v>
      </c>
      <c r="AL157" s="17">
        <f t="shared" si="46"/>
        <v>4923.3794698409438</v>
      </c>
      <c r="AM157" s="19">
        <f t="shared" si="47"/>
        <v>9.9116335429470137</v>
      </c>
    </row>
    <row r="158" spans="1:39">
      <c r="A158" s="13" t="s">
        <v>220</v>
      </c>
      <c r="B158" s="13" t="s">
        <v>96</v>
      </c>
      <c r="C158" s="13" t="s">
        <v>63</v>
      </c>
      <c r="D158" s="14">
        <v>20</v>
      </c>
      <c r="E158" s="14" t="s">
        <v>3</v>
      </c>
      <c r="F158" s="15">
        <v>13626.434031386299</v>
      </c>
      <c r="G158" s="15">
        <v>1410</v>
      </c>
      <c r="H158" s="15" t="s">
        <v>3</v>
      </c>
      <c r="I158" s="15" t="s">
        <v>3</v>
      </c>
      <c r="J158" s="16">
        <v>0</v>
      </c>
      <c r="K158" s="16">
        <v>1000</v>
      </c>
      <c r="L158" s="16">
        <v>539.33032362384142</v>
      </c>
      <c r="M158" s="17">
        <v>0</v>
      </c>
      <c r="N158" s="16">
        <v>1539.3303236238414</v>
      </c>
      <c r="O158" s="16">
        <v>-1000</v>
      </c>
      <c r="P158" s="16">
        <f t="shared" si="38"/>
        <v>539.33032362384142</v>
      </c>
      <c r="Q158" s="16">
        <v>18325.276094865036</v>
      </c>
      <c r="R158" s="16">
        <v>0</v>
      </c>
      <c r="S158" s="16">
        <f t="shared" si="39"/>
        <v>18325.276094865036</v>
      </c>
      <c r="T158" s="18">
        <v>0.71</v>
      </c>
      <c r="U158" s="19">
        <f t="shared" si="40"/>
        <v>33.977833791607999</v>
      </c>
      <c r="V158" s="19">
        <f t="shared" si="41"/>
        <v>11.904706750481122</v>
      </c>
      <c r="W158" s="16">
        <v>0.14972036644524955</v>
      </c>
      <c r="X158" s="16">
        <v>7.4860183222624751E-3</v>
      </c>
      <c r="Y158" s="16">
        <v>1.4384612104186434</v>
      </c>
      <c r="AA158" s="13" t="s">
        <v>220</v>
      </c>
      <c r="AB158" s="15">
        <v>3.9404976994876755</v>
      </c>
      <c r="AC158" s="19">
        <v>4.2170256719971526</v>
      </c>
      <c r="AD158" s="19">
        <v>40.513738972304949</v>
      </c>
      <c r="AE158" s="19">
        <v>4.2170256719971526</v>
      </c>
      <c r="AF158" s="19">
        <v>40.513738972304949</v>
      </c>
      <c r="AG158" s="19">
        <v>810.27477944609927</v>
      </c>
      <c r="AH158" s="17">
        <f t="shared" si="42"/>
        <v>72210.70829429217</v>
      </c>
      <c r="AI158" s="17">
        <f t="shared" si="43"/>
        <v>2125.2298995036908</v>
      </c>
      <c r="AJ158" s="17">
        <f t="shared" si="44"/>
        <v>70085.478394788486</v>
      </c>
      <c r="AK158" s="19">
        <f t="shared" si="45"/>
        <v>33.977833791607992</v>
      </c>
      <c r="AL158" s="17">
        <f t="shared" si="46"/>
        <v>6065.727598991366</v>
      </c>
      <c r="AM158" s="19">
        <f t="shared" si="47"/>
        <v>11.904706750481123</v>
      </c>
    </row>
    <row r="159" spans="1:39">
      <c r="A159" s="13" t="s">
        <v>221</v>
      </c>
      <c r="B159" s="13" t="s">
        <v>98</v>
      </c>
      <c r="C159" s="13" t="s">
        <v>63</v>
      </c>
      <c r="D159" s="14">
        <v>10</v>
      </c>
      <c r="E159" s="14" t="s">
        <v>3</v>
      </c>
      <c r="F159" s="15">
        <v>655.5</v>
      </c>
      <c r="G159" s="15">
        <v>95</v>
      </c>
      <c r="H159" s="15" t="s">
        <v>3</v>
      </c>
      <c r="I159" s="15" t="s">
        <v>3</v>
      </c>
      <c r="J159" s="16">
        <v>108.28439999999999</v>
      </c>
      <c r="K159" s="16">
        <v>75</v>
      </c>
      <c r="L159" s="16">
        <v>18.542583895810154</v>
      </c>
      <c r="M159" s="17">
        <v>0</v>
      </c>
      <c r="N159" s="16">
        <v>93.542583895810154</v>
      </c>
      <c r="O159" s="16">
        <v>33.284399999999991</v>
      </c>
      <c r="P159" s="16">
        <f t="shared" si="38"/>
        <v>126.82698389581014</v>
      </c>
      <c r="Q159" s="16">
        <v>553.97789787407271</v>
      </c>
      <c r="R159" s="16">
        <v>0</v>
      </c>
      <c r="S159" s="16">
        <f t="shared" si="39"/>
        <v>553.97789787407271</v>
      </c>
      <c r="T159" s="18">
        <v>0.71</v>
      </c>
      <c r="U159" s="19">
        <f t="shared" si="40"/>
        <v>5.8054048177952042</v>
      </c>
      <c r="V159" s="19">
        <f t="shared" si="41"/>
        <v>5.9222000804586052</v>
      </c>
      <c r="W159" s="16">
        <v>0.18913327412889283</v>
      </c>
      <c r="X159" s="16">
        <v>1.8913327412889289E-2</v>
      </c>
      <c r="Y159" s="16">
        <v>1.2973919530693907</v>
      </c>
      <c r="AA159" s="13" t="s">
        <v>221</v>
      </c>
      <c r="AB159" s="15">
        <v>2.6269984663251176</v>
      </c>
      <c r="AC159" s="19">
        <v>0.18941722876582959</v>
      </c>
      <c r="AD159" s="19">
        <v>1.2992763836905379</v>
      </c>
      <c r="AE159" s="19">
        <v>0.18941722876582959</v>
      </c>
      <c r="AF159" s="19">
        <v>1.2992763836905379</v>
      </c>
      <c r="AG159" s="19">
        <v>12.992763836905374</v>
      </c>
      <c r="AH159" s="17">
        <f t="shared" si="42"/>
        <v>1455.2990880932016</v>
      </c>
      <c r="AI159" s="17">
        <f t="shared" si="43"/>
        <v>250.68003589212231</v>
      </c>
      <c r="AJ159" s="17">
        <f t="shared" si="44"/>
        <v>1204.6190522010793</v>
      </c>
      <c r="AK159" s="19">
        <f t="shared" si="45"/>
        <v>5.8054048177952042</v>
      </c>
      <c r="AL159" s="17">
        <f t="shared" si="46"/>
        <v>245.73622443038192</v>
      </c>
      <c r="AM159" s="19">
        <f t="shared" si="47"/>
        <v>5.9222000804586044</v>
      </c>
    </row>
    <row r="160" spans="1:39">
      <c r="A160" s="13" t="s">
        <v>222</v>
      </c>
      <c r="B160" s="13" t="s">
        <v>96</v>
      </c>
      <c r="C160" s="13" t="s">
        <v>63</v>
      </c>
      <c r="D160" s="14">
        <v>15</v>
      </c>
      <c r="E160" s="14" t="s">
        <v>3</v>
      </c>
      <c r="F160" s="15">
        <v>11863.239052198664</v>
      </c>
      <c r="G160" s="15">
        <v>1228</v>
      </c>
      <c r="H160" s="15" t="s">
        <v>3</v>
      </c>
      <c r="I160" s="15" t="s">
        <v>3</v>
      </c>
      <c r="J160" s="16">
        <v>2422.98</v>
      </c>
      <c r="K160" s="16">
        <v>1000</v>
      </c>
      <c r="L160" s="16">
        <v>406.67542333308455</v>
      </c>
      <c r="M160" s="17">
        <v>0</v>
      </c>
      <c r="N160" s="16">
        <v>1406.6754233330846</v>
      </c>
      <c r="O160" s="16">
        <v>1422.98</v>
      </c>
      <c r="P160" s="16">
        <f t="shared" si="38"/>
        <v>2829.6554233330844</v>
      </c>
      <c r="Q160" s="16">
        <v>13357.389258909159</v>
      </c>
      <c r="R160" s="16">
        <v>0</v>
      </c>
      <c r="S160" s="16">
        <f t="shared" si="39"/>
        <v>13357.389258909159</v>
      </c>
      <c r="T160" s="18">
        <v>0.71</v>
      </c>
      <c r="U160" s="19">
        <f t="shared" si="40"/>
        <v>6.2799456398214808</v>
      </c>
      <c r="V160" s="19">
        <f t="shared" si="41"/>
        <v>9.4957152427239659</v>
      </c>
      <c r="W160" s="16">
        <v>0.15715271655243801</v>
      </c>
      <c r="X160" s="16">
        <v>1.047684777016253E-2</v>
      </c>
      <c r="Y160" s="16">
        <v>1.5093187807130577</v>
      </c>
      <c r="AA160" s="13" t="s">
        <v>222</v>
      </c>
      <c r="AB160" s="15">
        <v>7.880995398975351</v>
      </c>
      <c r="AC160" s="19">
        <v>7.3454007449822738</v>
      </c>
      <c r="AD160" s="19">
        <v>70.542912286485304</v>
      </c>
      <c r="AE160" s="19">
        <v>7.3454007449822738</v>
      </c>
      <c r="AF160" s="19">
        <v>70.542912286485304</v>
      </c>
      <c r="AG160" s="19">
        <v>1058.1436842972798</v>
      </c>
      <c r="AH160" s="17">
        <f t="shared" si="42"/>
        <v>105269.52329178585</v>
      </c>
      <c r="AI160" s="17">
        <f t="shared" si="43"/>
        <v>16762.808044748988</v>
      </c>
      <c r="AJ160" s="17">
        <f t="shared" si="44"/>
        <v>88506.71524703686</v>
      </c>
      <c r="AK160" s="19">
        <f t="shared" si="45"/>
        <v>6.2799456398214808</v>
      </c>
      <c r="AL160" s="17">
        <f t="shared" si="46"/>
        <v>11086.002539139743</v>
      </c>
      <c r="AM160" s="19">
        <f t="shared" si="47"/>
        <v>9.4957152427239659</v>
      </c>
    </row>
    <row r="161" spans="1:39">
      <c r="A161" s="13" t="s">
        <v>223</v>
      </c>
      <c r="B161" s="13" t="s">
        <v>96</v>
      </c>
      <c r="C161" s="13" t="s">
        <v>63</v>
      </c>
      <c r="D161" s="14">
        <v>15</v>
      </c>
      <c r="E161" s="14" t="s">
        <v>3</v>
      </c>
      <c r="F161" s="15">
        <v>16152.552915793811</v>
      </c>
      <c r="G161" s="15">
        <v>1672</v>
      </c>
      <c r="H161" s="15" t="s">
        <v>3</v>
      </c>
      <c r="I161" s="15" t="s">
        <v>3</v>
      </c>
      <c r="J161" s="16">
        <v>17.64</v>
      </c>
      <c r="K161" s="16">
        <v>1250</v>
      </c>
      <c r="L161" s="16">
        <v>548.2757455761664</v>
      </c>
      <c r="M161" s="17">
        <v>0</v>
      </c>
      <c r="N161" s="16">
        <v>1798.2757455761664</v>
      </c>
      <c r="O161" s="16">
        <v>-1232.3599999999999</v>
      </c>
      <c r="P161" s="16">
        <f t="shared" si="38"/>
        <v>565.9157455761665</v>
      </c>
      <c r="Q161" s="16">
        <v>18192.15819683249</v>
      </c>
      <c r="R161" s="16">
        <v>0</v>
      </c>
      <c r="S161" s="16">
        <f t="shared" si="39"/>
        <v>18192.15819683249</v>
      </c>
      <c r="T161" s="18">
        <v>0.71</v>
      </c>
      <c r="U161" s="19">
        <f t="shared" si="40"/>
        <v>32.439645995708247</v>
      </c>
      <c r="V161" s="19">
        <f t="shared" si="41"/>
        <v>10.11644529020978</v>
      </c>
      <c r="W161" s="16">
        <v>0.14755243774766202</v>
      </c>
      <c r="X161" s="16">
        <v>9.836829183177468E-3</v>
      </c>
      <c r="Y161" s="16">
        <v>1.4171161803242334</v>
      </c>
      <c r="AA161" s="13" t="s">
        <v>223</v>
      </c>
      <c r="AB161" s="15">
        <v>3.9404976994876755</v>
      </c>
      <c r="AC161" s="19">
        <v>5.0006148394179002</v>
      </c>
      <c r="AD161" s="19">
        <v>48.024326178038059</v>
      </c>
      <c r="AE161" s="19">
        <v>5.0006148394179002</v>
      </c>
      <c r="AF161" s="19">
        <v>48.024326178038059</v>
      </c>
      <c r="AG161" s="19">
        <v>720.36489267057073</v>
      </c>
      <c r="AH161" s="17">
        <f t="shared" si="42"/>
        <v>71686.157523334288</v>
      </c>
      <c r="AI161" s="17">
        <f t="shared" si="43"/>
        <v>2209.8316835152373</v>
      </c>
      <c r="AJ161" s="17">
        <f t="shared" si="44"/>
        <v>69476.325839819052</v>
      </c>
      <c r="AK161" s="19">
        <f t="shared" si="45"/>
        <v>32.439645995708247</v>
      </c>
      <c r="AL161" s="17">
        <f t="shared" si="46"/>
        <v>7086.1014384873679</v>
      </c>
      <c r="AM161" s="19">
        <f t="shared" si="47"/>
        <v>10.11644529020978</v>
      </c>
    </row>
    <row r="162" spans="1:39">
      <c r="A162" s="13" t="s">
        <v>224</v>
      </c>
      <c r="B162" s="13" t="s">
        <v>103</v>
      </c>
      <c r="C162" s="13" t="s">
        <v>63</v>
      </c>
      <c r="D162" s="14">
        <v>11</v>
      </c>
      <c r="E162" s="14" t="s">
        <v>3</v>
      </c>
      <c r="F162" s="15">
        <v>298</v>
      </c>
      <c r="G162" s="15">
        <v>0</v>
      </c>
      <c r="H162" s="15" t="s">
        <v>3</v>
      </c>
      <c r="I162" s="15" t="s">
        <v>3</v>
      </c>
      <c r="J162" s="16">
        <v>106</v>
      </c>
      <c r="K162" s="16">
        <v>74.5</v>
      </c>
      <c r="L162" s="16">
        <v>11.345145468491392</v>
      </c>
      <c r="M162" s="17">
        <v>0</v>
      </c>
      <c r="N162" s="16">
        <v>85.845145468491395</v>
      </c>
      <c r="O162" s="16">
        <v>31.5</v>
      </c>
      <c r="P162" s="16">
        <f t="shared" si="38"/>
        <v>117.3451454684914</v>
      </c>
      <c r="Q162" s="16">
        <v>285.37219716733648</v>
      </c>
      <c r="R162" s="16">
        <v>0</v>
      </c>
      <c r="S162" s="16">
        <f t="shared" si="39"/>
        <v>285.37219716733648</v>
      </c>
      <c r="T162" s="18">
        <v>0.85</v>
      </c>
      <c r="U162" s="19">
        <f t="shared" si="40"/>
        <v>2.8130690320314282</v>
      </c>
      <c r="V162" s="19">
        <f t="shared" si="41"/>
        <v>3.3242671511585882</v>
      </c>
      <c r="W162" s="16">
        <v>0.31891149579885675</v>
      </c>
      <c r="X162" s="16">
        <v>2.8991954163532428E-2</v>
      </c>
      <c r="Y162" s="16" t="s">
        <v>3</v>
      </c>
      <c r="AA162" s="13" t="s">
        <v>224</v>
      </c>
      <c r="AB162" s="15">
        <v>110.57519054684789</v>
      </c>
      <c r="AC162" s="19">
        <v>0</v>
      </c>
      <c r="AD162" s="19">
        <v>29.764840990014456</v>
      </c>
      <c r="AE162" s="19">
        <v>0</v>
      </c>
      <c r="AF162" s="19">
        <v>29.764840990014456</v>
      </c>
      <c r="AG162" s="19">
        <v>327.41325089015902</v>
      </c>
      <c r="AH162" s="17">
        <f t="shared" si="42"/>
        <v>31555.085078550877</v>
      </c>
      <c r="AI162" s="17">
        <f t="shared" si="43"/>
        <v>11217.316290231138</v>
      </c>
      <c r="AJ162" s="17">
        <f t="shared" si="44"/>
        <v>20337.76878831974</v>
      </c>
      <c r="AK162" s="19">
        <f t="shared" si="45"/>
        <v>2.8130690320314282</v>
      </c>
      <c r="AL162" s="17">
        <f t="shared" si="46"/>
        <v>9492.3433177003117</v>
      </c>
      <c r="AM162" s="19">
        <f t="shared" si="47"/>
        <v>3.3242671511585882</v>
      </c>
    </row>
    <row r="163" spans="1:39">
      <c r="A163" s="13" t="s">
        <v>225</v>
      </c>
      <c r="B163" s="13" t="s">
        <v>103</v>
      </c>
      <c r="C163" s="13" t="s">
        <v>63</v>
      </c>
      <c r="D163" s="14">
        <v>11</v>
      </c>
      <c r="E163" s="14" t="s">
        <v>3</v>
      </c>
      <c r="F163" s="15">
        <v>146</v>
      </c>
      <c r="G163" s="15">
        <v>0</v>
      </c>
      <c r="H163" s="15" t="s">
        <v>3</v>
      </c>
      <c r="I163" s="15" t="s">
        <v>3</v>
      </c>
      <c r="J163" s="16">
        <v>151</v>
      </c>
      <c r="K163" s="16">
        <v>36.5</v>
      </c>
      <c r="L163" s="16">
        <v>5.5583598604018221</v>
      </c>
      <c r="M163" s="17">
        <v>0</v>
      </c>
      <c r="N163" s="16">
        <v>42.058359860401822</v>
      </c>
      <c r="O163" s="16">
        <v>114.5</v>
      </c>
      <c r="P163" s="16">
        <f t="shared" si="38"/>
        <v>156.55835986040182</v>
      </c>
      <c r="Q163" s="16">
        <v>139.81322411554066</v>
      </c>
      <c r="R163" s="16">
        <v>0</v>
      </c>
      <c r="S163" s="16">
        <f t="shared" si="39"/>
        <v>139.81322411554066</v>
      </c>
      <c r="T163" s="18">
        <v>0.85</v>
      </c>
      <c r="U163" s="19">
        <f t="shared" si="40"/>
        <v>1.0440963078130043</v>
      </c>
      <c r="V163" s="19">
        <f t="shared" si="41"/>
        <v>3.3242671511585877</v>
      </c>
      <c r="W163" s="16">
        <v>0.31891149579885669</v>
      </c>
      <c r="X163" s="16">
        <v>2.8991954163532431E-2</v>
      </c>
      <c r="Y163" s="16" t="s">
        <v>3</v>
      </c>
      <c r="AA163" s="13" t="s">
        <v>225</v>
      </c>
      <c r="AB163" s="15">
        <v>722.42457823940731</v>
      </c>
      <c r="AC163" s="19">
        <v>0</v>
      </c>
      <c r="AD163" s="19">
        <v>95.274126372511745</v>
      </c>
      <c r="AE163" s="19">
        <v>0</v>
      </c>
      <c r="AF163" s="19">
        <v>95.274126372511745</v>
      </c>
      <c r="AG163" s="19">
        <v>1048.0153900976291</v>
      </c>
      <c r="AH163" s="17">
        <f t="shared" si="42"/>
        <v>101004.50946396119</v>
      </c>
      <c r="AI163" s="17">
        <f t="shared" si="43"/>
        <v>96738.69039488156</v>
      </c>
      <c r="AJ163" s="17">
        <f t="shared" si="44"/>
        <v>4265.8190690796328</v>
      </c>
      <c r="AK163" s="19">
        <f t="shared" si="45"/>
        <v>1.0440963078130043</v>
      </c>
      <c r="AL163" s="17">
        <f t="shared" si="46"/>
        <v>30383.992883592004</v>
      </c>
      <c r="AM163" s="19">
        <f t="shared" si="47"/>
        <v>3.3242671511585877</v>
      </c>
    </row>
    <row r="164" spans="1:39">
      <c r="A164" s="13" t="s">
        <v>226</v>
      </c>
      <c r="B164" s="13" t="s">
        <v>103</v>
      </c>
      <c r="C164" s="13" t="s">
        <v>63</v>
      </c>
      <c r="D164" s="14">
        <v>11</v>
      </c>
      <c r="E164" s="14" t="s">
        <v>3</v>
      </c>
      <c r="F164" s="15">
        <v>74</v>
      </c>
      <c r="G164" s="15">
        <v>0</v>
      </c>
      <c r="H164" s="15" t="s">
        <v>3</v>
      </c>
      <c r="I164" s="15" t="s">
        <v>3</v>
      </c>
      <c r="J164" s="16">
        <v>166</v>
      </c>
      <c r="K164" s="16">
        <v>18.5</v>
      </c>
      <c r="L164" s="16">
        <v>0.92500000000000004</v>
      </c>
      <c r="M164" s="17">
        <v>0</v>
      </c>
      <c r="N164" s="16">
        <v>19.425000000000001</v>
      </c>
      <c r="O164" s="16">
        <v>147.5</v>
      </c>
      <c r="P164" s="16">
        <f t="shared" si="38"/>
        <v>166.92500000000001</v>
      </c>
      <c r="Q164" s="16">
        <v>70.864236880479524</v>
      </c>
      <c r="R164" s="16">
        <v>0</v>
      </c>
      <c r="S164" s="16">
        <f t="shared" si="39"/>
        <v>70.864236880479524</v>
      </c>
      <c r="T164" s="18">
        <v>0.85</v>
      </c>
      <c r="U164" s="19">
        <f t="shared" si="40"/>
        <v>0.498956077313709</v>
      </c>
      <c r="V164" s="19">
        <f t="shared" si="41"/>
        <v>3.6480945627016483</v>
      </c>
      <c r="W164" s="16">
        <v>0.29060294117647067</v>
      </c>
      <c r="X164" s="16">
        <v>2.6418449197860971E-2</v>
      </c>
      <c r="Y164" s="16" t="s">
        <v>3</v>
      </c>
      <c r="AA164" s="13" t="s">
        <v>226</v>
      </c>
      <c r="AB164" s="15">
        <v>77.402633382793525</v>
      </c>
      <c r="AC164" s="19">
        <v>0</v>
      </c>
      <c r="AD164" s="19">
        <v>5.1738884673917749</v>
      </c>
      <c r="AE164" s="19">
        <v>0</v>
      </c>
      <c r="AF164" s="19">
        <v>5.1738884673917749</v>
      </c>
      <c r="AG164" s="19">
        <v>56.912773141309515</v>
      </c>
      <c r="AH164" s="17">
        <f t="shared" si="42"/>
        <v>5485.078547211192</v>
      </c>
      <c r="AI164" s="17">
        <f t="shared" si="43"/>
        <v>10993.109006191251</v>
      </c>
      <c r="AJ164" s="17">
        <f t="shared" si="44"/>
        <v>-5508.0304589800589</v>
      </c>
      <c r="AK164" s="19">
        <f t="shared" si="45"/>
        <v>0.49895607731370895</v>
      </c>
      <c r="AL164" s="17">
        <f t="shared" si="46"/>
        <v>1503.5461534607643</v>
      </c>
      <c r="AM164" s="19">
        <f t="shared" si="47"/>
        <v>3.6480945627016479</v>
      </c>
    </row>
    <row r="165" spans="1:39">
      <c r="A165" s="13" t="s">
        <v>227</v>
      </c>
      <c r="B165" s="13" t="s">
        <v>96</v>
      </c>
      <c r="C165" s="13" t="s">
        <v>63</v>
      </c>
      <c r="D165" s="14">
        <v>12</v>
      </c>
      <c r="E165" s="14" t="s">
        <v>3</v>
      </c>
      <c r="F165" s="15">
        <v>2128</v>
      </c>
      <c r="G165" s="15">
        <v>165</v>
      </c>
      <c r="H165" s="15" t="s">
        <v>3</v>
      </c>
      <c r="I165" s="15" t="s">
        <v>3</v>
      </c>
      <c r="J165" s="16">
        <v>0</v>
      </c>
      <c r="K165" s="16">
        <v>225</v>
      </c>
      <c r="L165" s="16">
        <v>64.000361035111283</v>
      </c>
      <c r="M165" s="17">
        <v>0</v>
      </c>
      <c r="N165" s="16">
        <v>289.00036103511127</v>
      </c>
      <c r="O165" s="16">
        <v>-225</v>
      </c>
      <c r="P165" s="16">
        <f t="shared" si="38"/>
        <v>64.000361035111268</v>
      </c>
      <c r="Q165" s="16">
        <v>1975.4854408232438</v>
      </c>
      <c r="R165" s="16">
        <v>0</v>
      </c>
      <c r="S165" s="16">
        <f t="shared" si="39"/>
        <v>1975.4854408232438</v>
      </c>
      <c r="T165" s="18">
        <v>0.71</v>
      </c>
      <c r="U165" s="19">
        <f t="shared" si="40"/>
        <v>30.86678588796509</v>
      </c>
      <c r="V165" s="19">
        <f t="shared" si="41"/>
        <v>6.8355812212401972</v>
      </c>
      <c r="W165" s="16">
        <v>0.17999400331862209</v>
      </c>
      <c r="X165" s="16">
        <v>1.4999500276551841E-2</v>
      </c>
      <c r="Y165" s="16">
        <v>2.3078091143691557</v>
      </c>
      <c r="AA165" s="13" t="s">
        <v>227</v>
      </c>
      <c r="AB165" s="15">
        <v>11.821493098463026</v>
      </c>
      <c r="AC165" s="19">
        <v>1.4804451827224048</v>
      </c>
      <c r="AD165" s="19">
        <v>18.980733257392199</v>
      </c>
      <c r="AE165" s="19">
        <v>1.4804451827224048</v>
      </c>
      <c r="AF165" s="19">
        <v>18.980733257392199</v>
      </c>
      <c r="AG165" s="19">
        <v>227.7687990887064</v>
      </c>
      <c r="AH165" s="17">
        <f t="shared" si="42"/>
        <v>23353.187504806167</v>
      </c>
      <c r="AI165" s="17">
        <f t="shared" si="43"/>
        <v>756.57982627571005</v>
      </c>
      <c r="AJ165" s="17">
        <f t="shared" si="44"/>
        <v>22596.607678530458</v>
      </c>
      <c r="AK165" s="19">
        <f t="shared" si="45"/>
        <v>30.86678588796509</v>
      </c>
      <c r="AL165" s="17">
        <f t="shared" si="46"/>
        <v>3416.4157734298906</v>
      </c>
      <c r="AM165" s="19">
        <f t="shared" si="47"/>
        <v>6.8355812212401981</v>
      </c>
    </row>
    <row r="166" spans="1:39">
      <c r="A166" s="13" t="s">
        <v>228</v>
      </c>
      <c r="B166" s="13" t="s">
        <v>96</v>
      </c>
      <c r="C166" s="13" t="s">
        <v>63</v>
      </c>
      <c r="D166" s="14">
        <v>12</v>
      </c>
      <c r="E166" s="14" t="s">
        <v>3</v>
      </c>
      <c r="F166" s="15">
        <v>818</v>
      </c>
      <c r="G166" s="15">
        <v>63</v>
      </c>
      <c r="H166" s="15" t="s">
        <v>3</v>
      </c>
      <c r="I166" s="15" t="s">
        <v>3</v>
      </c>
      <c r="J166" s="16">
        <v>0</v>
      </c>
      <c r="K166" s="16">
        <v>131.25</v>
      </c>
      <c r="L166" s="16">
        <v>26.829523136882102</v>
      </c>
      <c r="M166" s="17">
        <v>0</v>
      </c>
      <c r="N166" s="16">
        <v>158.0795231368821</v>
      </c>
      <c r="O166" s="16">
        <v>-131.25</v>
      </c>
      <c r="P166" s="16">
        <f t="shared" si="38"/>
        <v>26.829523136882102</v>
      </c>
      <c r="Q166" s="16">
        <v>758.99403056386984</v>
      </c>
      <c r="R166" s="16">
        <v>0</v>
      </c>
      <c r="S166" s="16">
        <f t="shared" si="39"/>
        <v>758.99403056386984</v>
      </c>
      <c r="T166" s="18">
        <v>0.71</v>
      </c>
      <c r="U166" s="19">
        <f t="shared" si="40"/>
        <v>28.289508788193604</v>
      </c>
      <c r="V166" s="19">
        <f t="shared" si="41"/>
        <v>4.8013431183408359</v>
      </c>
      <c r="W166" s="16">
        <v>0.25612595349668732</v>
      </c>
      <c r="X166" s="16">
        <v>2.1343829458057285E-2</v>
      </c>
      <c r="Y166" s="16">
        <v>3.3061344487939466</v>
      </c>
      <c r="AA166" s="13" t="s">
        <v>228</v>
      </c>
      <c r="AB166" s="15">
        <v>63.047963191802808</v>
      </c>
      <c r="AC166" s="19">
        <v>3.0147247357256237</v>
      </c>
      <c r="AD166" s="19">
        <v>38.912881715656191</v>
      </c>
      <c r="AE166" s="19">
        <v>3.0147247357256237</v>
      </c>
      <c r="AF166" s="19">
        <v>38.912881715656191</v>
      </c>
      <c r="AG166" s="19">
        <v>466.95458058787415</v>
      </c>
      <c r="AH166" s="17">
        <f t="shared" si="42"/>
        <v>47853.027701788924</v>
      </c>
      <c r="AI166" s="17">
        <f t="shared" si="43"/>
        <v>1691.5467871877645</v>
      </c>
      <c r="AJ166" s="17">
        <f t="shared" si="44"/>
        <v>46161.480914601161</v>
      </c>
      <c r="AK166" s="19">
        <f t="shared" si="45"/>
        <v>28.289508788193608</v>
      </c>
      <c r="AL166" s="17">
        <f t="shared" si="46"/>
        <v>9966.5919561118826</v>
      </c>
      <c r="AM166" s="19">
        <f t="shared" si="47"/>
        <v>4.8013431183408368</v>
      </c>
    </row>
    <row r="167" spans="1:39">
      <c r="A167" s="13" t="s">
        <v>229</v>
      </c>
      <c r="B167" s="13" t="s">
        <v>96</v>
      </c>
      <c r="C167" s="13" t="s">
        <v>63</v>
      </c>
      <c r="D167" s="14">
        <v>12</v>
      </c>
      <c r="E167" s="14" t="s">
        <v>3</v>
      </c>
      <c r="F167" s="15">
        <v>952</v>
      </c>
      <c r="G167" s="15">
        <v>148</v>
      </c>
      <c r="H167" s="15" t="s">
        <v>3</v>
      </c>
      <c r="I167" s="15" t="s">
        <v>3</v>
      </c>
      <c r="J167" s="16">
        <v>264.60000000000002</v>
      </c>
      <c r="K167" s="16">
        <v>625</v>
      </c>
      <c r="L167" s="16">
        <v>56.615026967022168</v>
      </c>
      <c r="M167" s="17">
        <v>0</v>
      </c>
      <c r="N167" s="16">
        <v>681.61502696702212</v>
      </c>
      <c r="O167" s="16">
        <v>-360.4</v>
      </c>
      <c r="P167" s="16">
        <f t="shared" ref="P167:P197" si="48">N167+O167</f>
        <v>321.21502696702214</v>
      </c>
      <c r="Q167" s="16">
        <v>949.91276829534115</v>
      </c>
      <c r="R167" s="16">
        <v>0</v>
      </c>
      <c r="S167" s="16">
        <f t="shared" ref="S167:S197" si="49">SUM(R167,Q167)</f>
        <v>949.91276829534115</v>
      </c>
      <c r="T167" s="18">
        <v>0.71</v>
      </c>
      <c r="U167" s="19">
        <f t="shared" ref="U167:U197" si="50">MAX(Q167/(L167+(J167*T167)),0)</f>
        <v>3.8854253030582777</v>
      </c>
      <c r="V167" s="19">
        <f t="shared" ref="V167:V197" si="51">MAX(Q167/N167,0)</f>
        <v>1.3936206373297868</v>
      </c>
      <c r="W167" s="16">
        <v>0.94892848321690126</v>
      </c>
      <c r="X167" s="16">
        <v>7.9077373601408443E-2</v>
      </c>
      <c r="Y167" s="16">
        <v>6.06824188930005</v>
      </c>
      <c r="AA167" s="13" t="s">
        <v>229</v>
      </c>
      <c r="AB167" s="15">
        <v>3.9404976994876755</v>
      </c>
      <c r="AC167" s="19">
        <v>0.44263815564225434</v>
      </c>
      <c r="AD167" s="19">
        <v>2.8304602225935738</v>
      </c>
      <c r="AE167" s="19">
        <v>0.44263815564225434</v>
      </c>
      <c r="AF167" s="19">
        <v>2.8304602225935738</v>
      </c>
      <c r="AG167" s="19">
        <v>33.965522671122891</v>
      </c>
      <c r="AH167" s="17">
        <f t="shared" ref="AH167:AH197" si="52">AB167*Q167</f>
        <v>3743.1290781817611</v>
      </c>
      <c r="AI167" s="17">
        <f t="shared" ref="AI167:AI197" si="53">AB167*(L167+(J167*T167))</f>
        <v>963.37692433193524</v>
      </c>
      <c r="AJ167" s="17">
        <f t="shared" ref="AJ167:AJ197" si="54">AH167-AI167</f>
        <v>2779.7521538498258</v>
      </c>
      <c r="AK167" s="19">
        <f t="shared" ref="AK167:AK197" si="55">IF(AB167=0,"N/A",MAX(AH167/AI167,0))</f>
        <v>3.8854253030582777</v>
      </c>
      <c r="AL167" s="17">
        <f t="shared" ref="AL167:AL197" si="56">AB167*N167</f>
        <v>2685.9024456997804</v>
      </c>
      <c r="AM167" s="19">
        <f t="shared" ref="AM167:AM197" si="57">IF(AB167=0,"N/A",MAX(AH167/AL167,0))</f>
        <v>1.3936206373297868</v>
      </c>
    </row>
    <row r="168" spans="1:39">
      <c r="A168" s="13" t="s">
        <v>230</v>
      </c>
      <c r="B168" s="13" t="s">
        <v>120</v>
      </c>
      <c r="C168" s="13" t="s">
        <v>63</v>
      </c>
      <c r="D168" s="14">
        <v>4</v>
      </c>
      <c r="E168" s="14" t="s">
        <v>3</v>
      </c>
      <c r="F168" s="15">
        <v>28970.31</v>
      </c>
      <c r="G168" s="15">
        <v>3307</v>
      </c>
      <c r="H168" s="15" t="s">
        <v>3</v>
      </c>
      <c r="I168" s="15" t="s">
        <v>3</v>
      </c>
      <c r="J168" s="16">
        <v>302.39999999999998</v>
      </c>
      <c r="K168" s="16">
        <v>1000</v>
      </c>
      <c r="L168" s="16">
        <v>352.42392044088984</v>
      </c>
      <c r="M168" s="17">
        <v>0</v>
      </c>
      <c r="N168" s="16">
        <v>1352.4239204408898</v>
      </c>
      <c r="O168" s="16">
        <v>-697.6</v>
      </c>
      <c r="P168" s="16">
        <f t="shared" si="48"/>
        <v>654.82392044088976</v>
      </c>
      <c r="Q168" s="16">
        <v>11325.686498903875</v>
      </c>
      <c r="R168" s="16">
        <v>0</v>
      </c>
      <c r="S168" s="16">
        <f t="shared" si="49"/>
        <v>11325.686498903875</v>
      </c>
      <c r="T168" s="18">
        <v>0.71</v>
      </c>
      <c r="U168" s="19">
        <f t="shared" si="50"/>
        <v>19.970250256942375</v>
      </c>
      <c r="V168" s="19">
        <f t="shared" si="51"/>
        <v>8.3743612692177951</v>
      </c>
      <c r="W168" s="16">
        <v>6.187154711806564E-2</v>
      </c>
      <c r="X168" s="16">
        <v>1.546788677951641E-2</v>
      </c>
      <c r="Y168" s="16">
        <v>0.53884529085654953</v>
      </c>
      <c r="AA168" s="13" t="s">
        <v>230</v>
      </c>
      <c r="AB168" s="15">
        <v>52.539969326502344</v>
      </c>
      <c r="AC168" s="19">
        <v>131.87426853233649</v>
      </c>
      <c r="AD168" s="19">
        <v>1148.4497211653338</v>
      </c>
      <c r="AE168" s="19">
        <v>131.87426853233649</v>
      </c>
      <c r="AF168" s="19">
        <v>1148.4497211653338</v>
      </c>
      <c r="AG168" s="19">
        <v>4593.7988846613353</v>
      </c>
      <c r="AH168" s="17">
        <f t="shared" si="52"/>
        <v>595051.22125399136</v>
      </c>
      <c r="AI168" s="17">
        <f t="shared" si="53"/>
        <v>29796.883544167416</v>
      </c>
      <c r="AJ168" s="17">
        <f t="shared" si="54"/>
        <v>565254.33770982397</v>
      </c>
      <c r="AK168" s="19">
        <f t="shared" si="55"/>
        <v>19.970250256942375</v>
      </c>
      <c r="AL168" s="17">
        <f t="shared" si="56"/>
        <v>71056.311296392392</v>
      </c>
      <c r="AM168" s="19">
        <f t="shared" si="57"/>
        <v>8.3743612692177951</v>
      </c>
    </row>
    <row r="169" spans="1:39">
      <c r="A169" s="13" t="s">
        <v>231</v>
      </c>
      <c r="B169" s="13" t="s">
        <v>100</v>
      </c>
      <c r="C169" s="13" t="s">
        <v>63</v>
      </c>
      <c r="D169" s="14">
        <v>12</v>
      </c>
      <c r="E169" s="14" t="s">
        <v>3</v>
      </c>
      <c r="F169" s="15">
        <v>196.48247999999998</v>
      </c>
      <c r="G169" s="15">
        <v>44.779727999999999</v>
      </c>
      <c r="H169" s="15" t="s">
        <v>3</v>
      </c>
      <c r="I169" s="15" t="s">
        <v>3</v>
      </c>
      <c r="J169" s="16">
        <v>17.249400000000001</v>
      </c>
      <c r="K169" s="16">
        <v>18.75</v>
      </c>
      <c r="L169" s="16">
        <v>7.610542930261901</v>
      </c>
      <c r="M169" s="17">
        <v>0</v>
      </c>
      <c r="N169" s="16">
        <v>26.3605429302619</v>
      </c>
      <c r="O169" s="16">
        <v>-1.5005999999999986</v>
      </c>
      <c r="P169" s="16">
        <f t="shared" si="48"/>
        <v>24.859942930261901</v>
      </c>
      <c r="Q169" s="16">
        <v>249.90348683957689</v>
      </c>
      <c r="R169" s="16">
        <v>0</v>
      </c>
      <c r="S169" s="16">
        <f t="shared" si="49"/>
        <v>249.90348683957689</v>
      </c>
      <c r="T169" s="18">
        <v>0.85</v>
      </c>
      <c r="U169" s="19">
        <f t="shared" si="50"/>
        <v>11.220254455209746</v>
      </c>
      <c r="V169" s="19">
        <f t="shared" si="51"/>
        <v>9.4802101573062707</v>
      </c>
      <c r="W169" s="16">
        <v>0.14852556647275778</v>
      </c>
      <c r="X169" s="16">
        <v>1.2377130539396481E-2</v>
      </c>
      <c r="Y169" s="16">
        <v>0.64788476216317736</v>
      </c>
      <c r="AA169" s="13" t="s">
        <v>231</v>
      </c>
      <c r="AB169" s="15">
        <v>35.832275115617755</v>
      </c>
      <c r="AC169" s="19">
        <v>1.4579830199317108</v>
      </c>
      <c r="AD169" s="19">
        <v>6.3595710159314862</v>
      </c>
      <c r="AE169" s="19">
        <v>1.4579830199317108</v>
      </c>
      <c r="AF169" s="19">
        <v>6.3595710159314862</v>
      </c>
      <c r="AG169" s="19">
        <v>76.31485219117782</v>
      </c>
      <c r="AH169" s="17">
        <f t="shared" si="52"/>
        <v>8954.6104927878805</v>
      </c>
      <c r="AI169" s="17">
        <f t="shared" si="53"/>
        <v>798.07552747880061</v>
      </c>
      <c r="AJ169" s="17">
        <f t="shared" si="54"/>
        <v>8156.5349653090798</v>
      </c>
      <c r="AK169" s="19">
        <f t="shared" si="55"/>
        <v>11.220254455209746</v>
      </c>
      <c r="AL169" s="17">
        <f t="shared" si="56"/>
        <v>944.558226474197</v>
      </c>
      <c r="AM169" s="19">
        <f t="shared" si="57"/>
        <v>9.4802101573062725</v>
      </c>
    </row>
    <row r="170" spans="1:39">
      <c r="A170" s="13" t="s">
        <v>232</v>
      </c>
      <c r="B170" s="13" t="s">
        <v>96</v>
      </c>
      <c r="C170" s="13" t="s">
        <v>63</v>
      </c>
      <c r="D170" s="14">
        <v>10</v>
      </c>
      <c r="E170" s="14" t="s">
        <v>3</v>
      </c>
      <c r="F170" s="15">
        <v>3170.67655045024</v>
      </c>
      <c r="G170" s="15">
        <v>328</v>
      </c>
      <c r="H170" s="15" t="s">
        <v>3</v>
      </c>
      <c r="I170" s="15" t="s">
        <v>3</v>
      </c>
      <c r="J170" s="16">
        <v>151.19999999999999</v>
      </c>
      <c r="K170" s="16">
        <v>312.5</v>
      </c>
      <c r="L170" s="16">
        <v>84.61535226282102</v>
      </c>
      <c r="M170" s="17">
        <v>0</v>
      </c>
      <c r="N170" s="16">
        <v>397.11535226282103</v>
      </c>
      <c r="O170" s="16">
        <v>-161.30000000000001</v>
      </c>
      <c r="P170" s="16">
        <f t="shared" si="48"/>
        <v>235.81535226282102</v>
      </c>
      <c r="Q170" s="16">
        <v>2583.6683157818384</v>
      </c>
      <c r="R170" s="16">
        <v>0</v>
      </c>
      <c r="S170" s="16">
        <f t="shared" si="49"/>
        <v>2583.6683157818384</v>
      </c>
      <c r="T170" s="18">
        <v>0.71</v>
      </c>
      <c r="U170" s="19">
        <f t="shared" si="50"/>
        <v>13.458894365769853</v>
      </c>
      <c r="V170" s="19">
        <f t="shared" si="51"/>
        <v>6.5060902356449342</v>
      </c>
      <c r="W170" s="16">
        <v>0.16599538386307128</v>
      </c>
      <c r="X170" s="16">
        <v>1.6599538386307126E-2</v>
      </c>
      <c r="Y170" s="16">
        <v>1.5952482482045218</v>
      </c>
      <c r="AA170" s="13" t="s">
        <v>232</v>
      </c>
      <c r="AB170" s="15">
        <v>3.9404976994876755</v>
      </c>
      <c r="AC170" s="19">
        <v>0.98098185845040142</v>
      </c>
      <c r="AD170" s="19">
        <v>9.4269683348315247</v>
      </c>
      <c r="AE170" s="19">
        <v>0.98098185845040142</v>
      </c>
      <c r="AF170" s="19">
        <v>9.4269683348315247</v>
      </c>
      <c r="AG170" s="19">
        <v>94.269683348315255</v>
      </c>
      <c r="AH170" s="17">
        <f t="shared" si="52"/>
        <v>10180.939054577531</v>
      </c>
      <c r="AI170" s="17">
        <f t="shared" si="53"/>
        <v>756.44690996838642</v>
      </c>
      <c r="AJ170" s="17">
        <f t="shared" si="54"/>
        <v>9424.4921446091448</v>
      </c>
      <c r="AK170" s="19">
        <f t="shared" si="55"/>
        <v>13.458894365769853</v>
      </c>
      <c r="AL170" s="17">
        <f t="shared" si="56"/>
        <v>1564.8321320228843</v>
      </c>
      <c r="AM170" s="19">
        <f t="shared" si="57"/>
        <v>6.5060902356449342</v>
      </c>
    </row>
    <row r="171" spans="1:39">
      <c r="A171" s="13" t="s">
        <v>233</v>
      </c>
      <c r="B171" s="13" t="s">
        <v>96</v>
      </c>
      <c r="C171" s="13" t="s">
        <v>63</v>
      </c>
      <c r="D171" s="14">
        <v>10</v>
      </c>
      <c r="E171" s="14" t="s">
        <v>3</v>
      </c>
      <c r="F171" s="15">
        <v>2539.5123955343502</v>
      </c>
      <c r="G171" s="15">
        <v>263</v>
      </c>
      <c r="H171" s="15" t="s">
        <v>3</v>
      </c>
      <c r="I171" s="15" t="s">
        <v>3</v>
      </c>
      <c r="J171" s="16">
        <v>63</v>
      </c>
      <c r="K171" s="16">
        <v>250</v>
      </c>
      <c r="L171" s="16">
        <v>67.78863485068193</v>
      </c>
      <c r="M171" s="17">
        <v>0</v>
      </c>
      <c r="N171" s="16">
        <v>317.78863485068194</v>
      </c>
      <c r="O171" s="16">
        <v>-187</v>
      </c>
      <c r="P171" s="16">
        <f t="shared" si="48"/>
        <v>130.78863485068194</v>
      </c>
      <c r="Q171" s="16">
        <v>2070.5430455312967</v>
      </c>
      <c r="R171" s="16">
        <v>0</v>
      </c>
      <c r="S171" s="16">
        <f t="shared" si="49"/>
        <v>2070.5430455312967</v>
      </c>
      <c r="T171" s="18">
        <v>0.71</v>
      </c>
      <c r="U171" s="19">
        <f t="shared" si="50"/>
        <v>18.401778943363603</v>
      </c>
      <c r="V171" s="19">
        <f t="shared" si="51"/>
        <v>6.515472293413433</v>
      </c>
      <c r="W171" s="16">
        <v>0.16585146003792922</v>
      </c>
      <c r="X171" s="16">
        <v>1.6585146003792926E-2</v>
      </c>
      <c r="Y171" s="16">
        <v>1.5920916183945428</v>
      </c>
      <c r="AA171" s="13" t="s">
        <v>233</v>
      </c>
      <c r="AB171" s="15">
        <v>7.880995398975351</v>
      </c>
      <c r="AC171" s="19">
        <v>1.5731599315393634</v>
      </c>
      <c r="AD171" s="19">
        <v>15.100816849460706</v>
      </c>
      <c r="AE171" s="19">
        <v>1.5731599315393634</v>
      </c>
      <c r="AF171" s="19">
        <v>15.100816849460706</v>
      </c>
      <c r="AG171" s="19">
        <v>151.00816849460705</v>
      </c>
      <c r="AH171" s="17">
        <f t="shared" si="52"/>
        <v>16317.94021521256</v>
      </c>
      <c r="AI171" s="17">
        <f t="shared" si="53"/>
        <v>886.75884355721189</v>
      </c>
      <c r="AJ171" s="17">
        <f t="shared" si="54"/>
        <v>15431.181371655348</v>
      </c>
      <c r="AK171" s="19">
        <f t="shared" si="55"/>
        <v>18.401778943363603</v>
      </c>
      <c r="AL171" s="17">
        <f t="shared" si="56"/>
        <v>2504.4907691048825</v>
      </c>
      <c r="AM171" s="19">
        <f t="shared" si="57"/>
        <v>6.515472293413433</v>
      </c>
    </row>
    <row r="172" spans="1:39">
      <c r="A172" s="13" t="s">
        <v>234</v>
      </c>
      <c r="B172" s="13" t="s">
        <v>96</v>
      </c>
      <c r="C172" s="13" t="s">
        <v>63</v>
      </c>
      <c r="D172" s="14">
        <v>15</v>
      </c>
      <c r="E172" s="14" t="s">
        <v>3</v>
      </c>
      <c r="F172" s="15">
        <v>8972</v>
      </c>
      <c r="G172" s="15">
        <v>1034</v>
      </c>
      <c r="H172" s="15" t="s">
        <v>3</v>
      </c>
      <c r="I172" s="15" t="s">
        <v>3</v>
      </c>
      <c r="J172" s="16">
        <v>6277.6</v>
      </c>
      <c r="K172" s="16">
        <v>3125</v>
      </c>
      <c r="L172" s="16">
        <v>429.01429302757577</v>
      </c>
      <c r="M172" s="17">
        <v>0</v>
      </c>
      <c r="N172" s="16">
        <v>3554.0142930275756</v>
      </c>
      <c r="O172" s="16">
        <v>3152.6000000000004</v>
      </c>
      <c r="P172" s="16">
        <f t="shared" si="48"/>
        <v>6706.6142930275764</v>
      </c>
      <c r="Q172" s="16">
        <v>10214.942212315122</v>
      </c>
      <c r="R172" s="16">
        <v>0</v>
      </c>
      <c r="S172" s="16">
        <f t="shared" si="49"/>
        <v>10214.942212315122</v>
      </c>
      <c r="T172" s="18">
        <v>0.71</v>
      </c>
      <c r="U172" s="19">
        <f t="shared" si="50"/>
        <v>2.0906081933704459</v>
      </c>
      <c r="V172" s="19">
        <f t="shared" si="51"/>
        <v>2.8741984049853859</v>
      </c>
      <c r="W172" s="16">
        <v>0.52500226836212649</v>
      </c>
      <c r="X172" s="16">
        <v>3.5000151224141768E-2</v>
      </c>
      <c r="Y172" s="16">
        <v>4.5288097244766625</v>
      </c>
      <c r="AA172" s="13" t="s">
        <v>234</v>
      </c>
      <c r="AB172" s="15">
        <v>1.2797241112720625</v>
      </c>
      <c r="AC172" s="19">
        <v>1.0043219285236717</v>
      </c>
      <c r="AD172" s="19">
        <v>8.6631263146585535</v>
      </c>
      <c r="AE172" s="19">
        <v>1.0043219285236717</v>
      </c>
      <c r="AF172" s="19">
        <v>8.6631263146585535</v>
      </c>
      <c r="AG172" s="19">
        <v>129.94689471987829</v>
      </c>
      <c r="AH172" s="17">
        <f t="shared" si="52"/>
        <v>13072.307844350446</v>
      </c>
      <c r="AI172" s="17">
        <f t="shared" si="53"/>
        <v>6252.8731523219922</v>
      </c>
      <c r="AJ172" s="17">
        <f t="shared" si="54"/>
        <v>6819.4346920284534</v>
      </c>
      <c r="AK172" s="19">
        <f t="shared" si="55"/>
        <v>2.0906081933704459</v>
      </c>
      <c r="AL172" s="17">
        <f t="shared" si="56"/>
        <v>4548.1577825929216</v>
      </c>
      <c r="AM172" s="19">
        <f t="shared" si="57"/>
        <v>2.8741984049853859</v>
      </c>
    </row>
    <row r="173" spans="1:39">
      <c r="A173" s="13" t="s">
        <v>235</v>
      </c>
      <c r="B173" s="13" t="s">
        <v>98</v>
      </c>
      <c r="C173" s="13" t="s">
        <v>63</v>
      </c>
      <c r="D173" s="14">
        <v>15</v>
      </c>
      <c r="E173" s="14" t="s">
        <v>3</v>
      </c>
      <c r="F173" s="15">
        <v>254</v>
      </c>
      <c r="G173" s="15">
        <v>90</v>
      </c>
      <c r="H173" s="15" t="s">
        <v>3</v>
      </c>
      <c r="I173" s="15" t="s">
        <v>3</v>
      </c>
      <c r="J173" s="16">
        <v>1082.6200000000001</v>
      </c>
      <c r="K173" s="16">
        <v>68.75</v>
      </c>
      <c r="L173" s="16">
        <v>3.4375</v>
      </c>
      <c r="M173" s="17">
        <v>0</v>
      </c>
      <c r="N173" s="16">
        <v>72.1875</v>
      </c>
      <c r="O173" s="16">
        <v>1013.8700000000001</v>
      </c>
      <c r="P173" s="16">
        <f t="shared" si="48"/>
        <v>1086.0575000000001</v>
      </c>
      <c r="Q173" s="16">
        <v>356.76039822307666</v>
      </c>
      <c r="R173" s="16">
        <v>0</v>
      </c>
      <c r="S173" s="16">
        <f t="shared" si="49"/>
        <v>356.76039822307666</v>
      </c>
      <c r="T173" s="18">
        <v>0.71</v>
      </c>
      <c r="U173" s="19">
        <f t="shared" si="50"/>
        <v>0.46206639162773916</v>
      </c>
      <c r="V173" s="19">
        <f t="shared" si="51"/>
        <v>4.9421353866400226</v>
      </c>
      <c r="W173" s="16">
        <v>0.37666872296772763</v>
      </c>
      <c r="X173" s="16">
        <v>2.5111248197848511E-2</v>
      </c>
      <c r="Y173" s="16">
        <v>1.0568295187793428</v>
      </c>
      <c r="AA173" s="13" t="s">
        <v>235</v>
      </c>
      <c r="AB173" s="15">
        <v>28.012309223118709</v>
      </c>
      <c r="AC173" s="19">
        <v>1.9134956319529381</v>
      </c>
      <c r="AD173" s="19">
        <v>5.3684839335973651</v>
      </c>
      <c r="AE173" s="19">
        <v>1.9134956319529381</v>
      </c>
      <c r="AF173" s="19">
        <v>5.3684839335973651</v>
      </c>
      <c r="AG173" s="19">
        <v>80.527259003960452</v>
      </c>
      <c r="AH173" s="17">
        <f t="shared" si="52"/>
        <v>9993.6825935877932</v>
      </c>
      <c r="AI173" s="17">
        <f t="shared" si="53"/>
        <v>21628.239522858745</v>
      </c>
      <c r="AJ173" s="17">
        <f t="shared" si="54"/>
        <v>-11634.556929270952</v>
      </c>
      <c r="AK173" s="19">
        <f t="shared" si="55"/>
        <v>0.46206639162773905</v>
      </c>
      <c r="AL173" s="17">
        <f t="shared" si="56"/>
        <v>2022.1385720438818</v>
      </c>
      <c r="AM173" s="19">
        <f t="shared" si="57"/>
        <v>4.9421353866400226</v>
      </c>
    </row>
    <row r="174" spans="1:39">
      <c r="A174" s="13" t="s">
        <v>236</v>
      </c>
      <c r="B174" s="13" t="s">
        <v>98</v>
      </c>
      <c r="C174" s="13" t="s">
        <v>63</v>
      </c>
      <c r="D174" s="14">
        <v>15</v>
      </c>
      <c r="E174" s="14" t="s">
        <v>3</v>
      </c>
      <c r="F174" s="15">
        <v>436.45499999999998</v>
      </c>
      <c r="G174" s="15">
        <v>156</v>
      </c>
      <c r="H174" s="15" t="s">
        <v>3</v>
      </c>
      <c r="I174" s="15" t="s">
        <v>3</v>
      </c>
      <c r="J174" s="16">
        <v>1082.6200000000001</v>
      </c>
      <c r="K174" s="16">
        <v>81.25</v>
      </c>
      <c r="L174" s="16">
        <v>4.0625</v>
      </c>
      <c r="M174" s="17">
        <v>0</v>
      </c>
      <c r="N174" s="16">
        <v>85.3125</v>
      </c>
      <c r="O174" s="16">
        <v>1001.3700000000001</v>
      </c>
      <c r="P174" s="16">
        <f t="shared" si="48"/>
        <v>1086.6825000000001</v>
      </c>
      <c r="Q174" s="16">
        <v>614.53377283544319</v>
      </c>
      <c r="R174" s="16">
        <v>0</v>
      </c>
      <c r="S174" s="16">
        <f t="shared" si="49"/>
        <v>614.53377283544319</v>
      </c>
      <c r="T174" s="18">
        <v>0.71</v>
      </c>
      <c r="U174" s="19">
        <f t="shared" si="50"/>
        <v>0.79528370634827106</v>
      </c>
      <c r="V174" s="19">
        <f t="shared" si="51"/>
        <v>7.2033262749942057</v>
      </c>
      <c r="W174" s="16">
        <v>0.25906245114084175</v>
      </c>
      <c r="X174" s="16">
        <v>1.7270830076056114E-2</v>
      </c>
      <c r="Y174" s="16">
        <v>0.72056558098591561</v>
      </c>
      <c r="AA174" s="13" t="s">
        <v>236</v>
      </c>
      <c r="AB174" s="15">
        <v>21.015987730600941</v>
      </c>
      <c r="AC174" s="19">
        <v>2.4883442263132141</v>
      </c>
      <c r="AD174" s="19">
        <v>6.9208320249416158</v>
      </c>
      <c r="AE174" s="19">
        <v>2.4883442263132141</v>
      </c>
      <c r="AF174" s="19">
        <v>6.9208320249416158</v>
      </c>
      <c r="AG174" s="19">
        <v>103.81248037412425</v>
      </c>
      <c r="AH174" s="17">
        <f t="shared" si="52"/>
        <v>12915.034229949579</v>
      </c>
      <c r="AI174" s="17">
        <f t="shared" si="53"/>
        <v>16239.530782356833</v>
      </c>
      <c r="AJ174" s="17">
        <f t="shared" si="54"/>
        <v>-3324.4965524072541</v>
      </c>
      <c r="AK174" s="19">
        <f t="shared" si="55"/>
        <v>0.79528370634827095</v>
      </c>
      <c r="AL174" s="17">
        <f t="shared" si="56"/>
        <v>1792.9264532668928</v>
      </c>
      <c r="AM174" s="19">
        <f t="shared" si="57"/>
        <v>7.2033262749942049</v>
      </c>
    </row>
    <row r="175" spans="1:39">
      <c r="A175" s="13" t="s">
        <v>237</v>
      </c>
      <c r="B175" s="13" t="s">
        <v>103</v>
      </c>
      <c r="C175" s="13" t="s">
        <v>63</v>
      </c>
      <c r="D175" s="14">
        <v>15</v>
      </c>
      <c r="E175" s="14" t="s">
        <v>3</v>
      </c>
      <c r="F175" s="15">
        <v>3196.875</v>
      </c>
      <c r="G175" s="15">
        <v>-4.7249999999999996</v>
      </c>
      <c r="H175" s="15" t="s">
        <v>3</v>
      </c>
      <c r="I175" s="15" t="s">
        <v>3</v>
      </c>
      <c r="J175" s="16">
        <v>1500</v>
      </c>
      <c r="K175" s="16">
        <v>625</v>
      </c>
      <c r="L175" s="16">
        <v>117.35314400828175</v>
      </c>
      <c r="M175" s="17">
        <v>0</v>
      </c>
      <c r="N175" s="16">
        <v>742.35314400828179</v>
      </c>
      <c r="O175" s="16">
        <v>875</v>
      </c>
      <c r="P175" s="16">
        <f t="shared" si="48"/>
        <v>1617.3531440082818</v>
      </c>
      <c r="Q175" s="16">
        <v>3224.5373123465465</v>
      </c>
      <c r="R175" s="16">
        <v>0</v>
      </c>
      <c r="S175" s="16">
        <f t="shared" si="49"/>
        <v>3224.5373123465465</v>
      </c>
      <c r="T175" s="18">
        <v>0.71</v>
      </c>
      <c r="U175" s="19">
        <f t="shared" si="50"/>
        <v>2.7272201445797148</v>
      </c>
      <c r="V175" s="19">
        <f t="shared" si="51"/>
        <v>4.3436703115930673</v>
      </c>
      <c r="W175" s="16">
        <v>0.30776283331787735</v>
      </c>
      <c r="X175" s="16">
        <v>2.0517522221191822E-2</v>
      </c>
      <c r="Y175" s="16">
        <v>-207.01136186593567</v>
      </c>
      <c r="AA175" s="13" t="s">
        <v>237</v>
      </c>
      <c r="AB175" s="15">
        <v>2.5594482225441251</v>
      </c>
      <c r="AC175" s="19">
        <v>-9.1787642403759161E-3</v>
      </c>
      <c r="AD175" s="19">
        <v>6.1736361875109367</v>
      </c>
      <c r="AE175" s="19">
        <v>-9.1787642403759161E-3</v>
      </c>
      <c r="AF175" s="19">
        <v>6.1736361875109367</v>
      </c>
      <c r="AG175" s="19">
        <v>92.604542812664064</v>
      </c>
      <c r="AH175" s="17">
        <f t="shared" si="52"/>
        <v>8253.0362926125781</v>
      </c>
      <c r="AI175" s="17">
        <f t="shared" si="53"/>
        <v>3026.1716528514548</v>
      </c>
      <c r="AJ175" s="17">
        <f t="shared" si="54"/>
        <v>5226.8646397611228</v>
      </c>
      <c r="AK175" s="19">
        <f t="shared" si="55"/>
        <v>2.7272201445797144</v>
      </c>
      <c r="AL175" s="17">
        <f t="shared" si="56"/>
        <v>1900.0144349320396</v>
      </c>
      <c r="AM175" s="19">
        <f t="shared" si="57"/>
        <v>4.3436703115930673</v>
      </c>
    </row>
    <row r="176" spans="1:39">
      <c r="A176" s="13" t="s">
        <v>238</v>
      </c>
      <c r="B176" s="13" t="s">
        <v>103</v>
      </c>
      <c r="C176" s="13" t="s">
        <v>63</v>
      </c>
      <c r="D176" s="14">
        <v>15</v>
      </c>
      <c r="E176" s="14" t="s">
        <v>3</v>
      </c>
      <c r="F176" s="15">
        <v>4485</v>
      </c>
      <c r="G176" s="15">
        <v>85.837499999999991</v>
      </c>
      <c r="H176" s="15" t="s">
        <v>3</v>
      </c>
      <c r="I176" s="15" t="s">
        <v>3</v>
      </c>
      <c r="J176" s="16">
        <v>1500</v>
      </c>
      <c r="K176" s="16">
        <v>625</v>
      </c>
      <c r="L176" s="16">
        <v>154.79430007655759</v>
      </c>
      <c r="M176" s="17">
        <v>0</v>
      </c>
      <c r="N176" s="16">
        <v>779.79430007655765</v>
      </c>
      <c r="O176" s="16">
        <v>875</v>
      </c>
      <c r="P176" s="16">
        <f t="shared" si="48"/>
        <v>1654.7943000765576</v>
      </c>
      <c r="Q176" s="16">
        <v>4626.6975487710533</v>
      </c>
      <c r="R176" s="16">
        <v>0</v>
      </c>
      <c r="S176" s="16">
        <f t="shared" si="49"/>
        <v>4626.6975487710533</v>
      </c>
      <c r="T176" s="18">
        <v>0.71</v>
      </c>
      <c r="U176" s="19">
        <f t="shared" si="50"/>
        <v>3.7930145668664537</v>
      </c>
      <c r="V176" s="19">
        <f t="shared" si="51"/>
        <v>5.9332282222591513</v>
      </c>
      <c r="W176" s="16">
        <v>0.23043523368098381</v>
      </c>
      <c r="X176" s="16">
        <v>1.5362348912065591E-2</v>
      </c>
      <c r="Y176" s="16">
        <v>11.969842586144715</v>
      </c>
      <c r="AA176" s="13" t="s">
        <v>238</v>
      </c>
      <c r="AB176" s="15">
        <v>2.5594482225441251</v>
      </c>
      <c r="AC176" s="19">
        <v>0.16674755036682917</v>
      </c>
      <c r="AD176" s="19">
        <v>8.661195167464026</v>
      </c>
      <c r="AE176" s="19">
        <v>0.16674755036682917</v>
      </c>
      <c r="AF176" s="19">
        <v>8.661195167464026</v>
      </c>
      <c r="AG176" s="19">
        <v>129.91792751196033</v>
      </c>
      <c r="AH176" s="17">
        <f t="shared" si="52"/>
        <v>11841.792817451333</v>
      </c>
      <c r="AI176" s="17">
        <f t="shared" si="53"/>
        <v>3122.0003532004007</v>
      </c>
      <c r="AJ176" s="17">
        <f t="shared" si="54"/>
        <v>8719.7924642509315</v>
      </c>
      <c r="AK176" s="19">
        <f t="shared" si="55"/>
        <v>3.7930145668664537</v>
      </c>
      <c r="AL176" s="17">
        <f t="shared" si="56"/>
        <v>1995.8431352809855</v>
      </c>
      <c r="AM176" s="19">
        <f t="shared" si="57"/>
        <v>5.9332282222591513</v>
      </c>
    </row>
    <row r="177" spans="1:39">
      <c r="A177" s="13" t="s">
        <v>239</v>
      </c>
      <c r="B177" s="13" t="s">
        <v>103</v>
      </c>
      <c r="C177" s="13" t="s">
        <v>63</v>
      </c>
      <c r="D177" s="14">
        <v>15</v>
      </c>
      <c r="E177" s="14" t="s">
        <v>3</v>
      </c>
      <c r="F177" s="15">
        <v>34308.571000000004</v>
      </c>
      <c r="G177" s="15">
        <v>523.19999999999993</v>
      </c>
      <c r="H177" s="15" t="s">
        <v>3</v>
      </c>
      <c r="I177" s="15" t="s">
        <v>3</v>
      </c>
      <c r="J177" s="16">
        <v>2986.2</v>
      </c>
      <c r="K177" s="16">
        <v>1500</v>
      </c>
      <c r="L177" s="16">
        <v>1016.1032775329139</v>
      </c>
      <c r="M177" s="17">
        <v>0</v>
      </c>
      <c r="N177" s="16">
        <v>2516.103277532914</v>
      </c>
      <c r="O177" s="16">
        <v>1486.1999999999998</v>
      </c>
      <c r="P177" s="16">
        <f t="shared" si="48"/>
        <v>4002.3032775329139</v>
      </c>
      <c r="Q177" s="16">
        <v>35244.039786568377</v>
      </c>
      <c r="R177" s="16">
        <v>0</v>
      </c>
      <c r="S177" s="16">
        <f t="shared" si="49"/>
        <v>35244.039786568377</v>
      </c>
      <c r="T177" s="18">
        <v>0.71</v>
      </c>
      <c r="U177" s="19">
        <f t="shared" si="50"/>
        <v>11.237439173743988</v>
      </c>
      <c r="V177" s="19">
        <f t="shared" si="51"/>
        <v>14.007389959416059</v>
      </c>
      <c r="W177" s="16">
        <v>9.7197950756660698E-2</v>
      </c>
      <c r="X177" s="16">
        <v>6.4798633837773803E-3</v>
      </c>
      <c r="Y177" s="16">
        <v>6.3364523197765692</v>
      </c>
      <c r="AA177" s="13" t="s">
        <v>239</v>
      </c>
      <c r="AB177" s="15">
        <v>2.5594482225441251</v>
      </c>
      <c r="AC177" s="19">
        <v>1.0163660212835299</v>
      </c>
      <c r="AD177" s="19">
        <v>66.254900634960165</v>
      </c>
      <c r="AE177" s="19">
        <v>1.0163660212835299</v>
      </c>
      <c r="AF177" s="19">
        <v>66.254900634960165</v>
      </c>
      <c r="AG177" s="19">
        <v>993.82350952440265</v>
      </c>
      <c r="AH177" s="17">
        <f t="shared" si="52"/>
        <v>90205.294987006855</v>
      </c>
      <c r="AI177" s="17">
        <f t="shared" si="53"/>
        <v>8027.2109679373752</v>
      </c>
      <c r="AJ177" s="17">
        <f t="shared" si="54"/>
        <v>82178.084019069473</v>
      </c>
      <c r="AK177" s="19">
        <f t="shared" si="55"/>
        <v>11.237439173743988</v>
      </c>
      <c r="AL177" s="17">
        <f t="shared" si="56"/>
        <v>6439.8360614190642</v>
      </c>
      <c r="AM177" s="19">
        <f t="shared" si="57"/>
        <v>14.007389959416058</v>
      </c>
    </row>
    <row r="178" spans="1:39">
      <c r="A178" s="13" t="s">
        <v>240</v>
      </c>
      <c r="B178" s="13" t="s">
        <v>103</v>
      </c>
      <c r="C178" s="13" t="s">
        <v>63</v>
      </c>
      <c r="D178" s="14">
        <v>15</v>
      </c>
      <c r="E178" s="14" t="s">
        <v>3</v>
      </c>
      <c r="F178" s="15">
        <v>13097.143</v>
      </c>
      <c r="G178" s="15">
        <v>542.4</v>
      </c>
      <c r="H178" s="15" t="s">
        <v>3</v>
      </c>
      <c r="I178" s="15" t="s">
        <v>3</v>
      </c>
      <c r="J178" s="16">
        <v>3448.62</v>
      </c>
      <c r="K178" s="16">
        <v>1500</v>
      </c>
      <c r="L178" s="16">
        <v>444.44351987602931</v>
      </c>
      <c r="M178" s="17">
        <v>0</v>
      </c>
      <c r="N178" s="16">
        <v>1944.4435198760293</v>
      </c>
      <c r="O178" s="16">
        <v>1948.62</v>
      </c>
      <c r="P178" s="16">
        <f t="shared" si="48"/>
        <v>3893.0635198760292</v>
      </c>
      <c r="Q178" s="16">
        <v>13835.550703355466</v>
      </c>
      <c r="R178" s="16">
        <v>0</v>
      </c>
      <c r="S178" s="16">
        <f t="shared" si="49"/>
        <v>13835.550703355466</v>
      </c>
      <c r="T178" s="18">
        <v>0.71</v>
      </c>
      <c r="U178" s="19">
        <f t="shared" si="50"/>
        <v>4.7824833088291729</v>
      </c>
      <c r="V178" s="19">
        <f t="shared" si="51"/>
        <v>7.115429459343499</v>
      </c>
      <c r="W178" s="16">
        <v>0.19676599141102477</v>
      </c>
      <c r="X178" s="16">
        <v>1.3117732760734989E-2</v>
      </c>
      <c r="Y178" s="16">
        <v>4.7234692780236651</v>
      </c>
      <c r="AA178" s="13" t="s">
        <v>240</v>
      </c>
      <c r="AB178" s="15">
        <v>9.7198943254029349</v>
      </c>
      <c r="AC178" s="19">
        <v>4.0014489270059803</v>
      </c>
      <c r="AD178" s="19">
        <v>96.052161398559889</v>
      </c>
      <c r="AE178" s="19">
        <v>4.0014489270059803</v>
      </c>
      <c r="AF178" s="19">
        <v>96.052161398559889</v>
      </c>
      <c r="AG178" s="19">
        <v>1440.7824209783978</v>
      </c>
      <c r="AH178" s="17">
        <f t="shared" si="52"/>
        <v>134480.09077036937</v>
      </c>
      <c r="AI178" s="17">
        <f t="shared" si="53"/>
        <v>28119.301644419582</v>
      </c>
      <c r="AJ178" s="17">
        <f t="shared" si="54"/>
        <v>106360.78912594978</v>
      </c>
      <c r="AK178" s="19">
        <f t="shared" si="55"/>
        <v>4.7824833088291729</v>
      </c>
      <c r="AL178" s="17">
        <f t="shared" si="56"/>
        <v>18899.785534909526</v>
      </c>
      <c r="AM178" s="19">
        <f t="shared" si="57"/>
        <v>7.115429459343499</v>
      </c>
    </row>
    <row r="179" spans="1:39">
      <c r="A179" s="13" t="s">
        <v>241</v>
      </c>
      <c r="B179" s="13" t="s">
        <v>103</v>
      </c>
      <c r="C179" s="13" t="s">
        <v>63</v>
      </c>
      <c r="D179" s="14">
        <v>15</v>
      </c>
      <c r="E179" s="14" t="s">
        <v>3</v>
      </c>
      <c r="F179" s="15">
        <v>12486.033519553072</v>
      </c>
      <c r="G179" s="15">
        <v>3216.8715083798884</v>
      </c>
      <c r="H179" s="15" t="s">
        <v>3</v>
      </c>
      <c r="I179" s="15" t="s">
        <v>3</v>
      </c>
      <c r="J179" s="16">
        <v>5894.56</v>
      </c>
      <c r="K179" s="16">
        <v>1875</v>
      </c>
      <c r="L179" s="16">
        <v>526.17228893469837</v>
      </c>
      <c r="M179" s="17">
        <v>0</v>
      </c>
      <c r="N179" s="16">
        <v>2401.1722889346984</v>
      </c>
      <c r="O179" s="16">
        <v>4019.5600000000004</v>
      </c>
      <c r="P179" s="16">
        <f t="shared" si="48"/>
        <v>6420.7322889346988</v>
      </c>
      <c r="Q179" s="16">
        <v>16194.087003676879</v>
      </c>
      <c r="R179" s="16">
        <v>0</v>
      </c>
      <c r="S179" s="16">
        <f t="shared" si="49"/>
        <v>16194.087003676879</v>
      </c>
      <c r="T179" s="18">
        <v>0.71</v>
      </c>
      <c r="U179" s="19">
        <f t="shared" si="50"/>
        <v>3.4372790976266301</v>
      </c>
      <c r="V179" s="19">
        <f t="shared" si="51"/>
        <v>6.7442420014190363</v>
      </c>
      <c r="W179" s="16">
        <v>0.25487667969617278</v>
      </c>
      <c r="X179" s="16">
        <v>1.6991778646411517E-2</v>
      </c>
      <c r="Y179" s="16">
        <v>0.98350155652469529</v>
      </c>
      <c r="AA179" s="13" t="s">
        <v>241</v>
      </c>
      <c r="AB179" s="15">
        <v>5.1188964450882501</v>
      </c>
      <c r="AC179" s="19">
        <v>12.498160917249292</v>
      </c>
      <c r="AD179" s="19">
        <v>48.224737204168065</v>
      </c>
      <c r="AE179" s="19">
        <v>12.498160917249292</v>
      </c>
      <c r="AF179" s="19">
        <v>48.224737204168065</v>
      </c>
      <c r="AG179" s="19">
        <v>723.371058062521</v>
      </c>
      <c r="AH179" s="17">
        <f t="shared" si="52"/>
        <v>82895.854394571405</v>
      </c>
      <c r="AI179" s="17">
        <f t="shared" si="53"/>
        <v>24116.707442176947</v>
      </c>
      <c r="AJ179" s="17">
        <f t="shared" si="54"/>
        <v>58779.146952394454</v>
      </c>
      <c r="AK179" s="19">
        <f t="shared" si="55"/>
        <v>3.4372790976266301</v>
      </c>
      <c r="AL179" s="17">
        <f t="shared" si="56"/>
        <v>12291.352293872244</v>
      </c>
      <c r="AM179" s="19">
        <f t="shared" si="57"/>
        <v>6.7442420014190363</v>
      </c>
    </row>
    <row r="180" spans="1:39">
      <c r="A180" s="13" t="s">
        <v>242</v>
      </c>
      <c r="B180" s="13" t="s">
        <v>103</v>
      </c>
      <c r="C180" s="13" t="s">
        <v>63</v>
      </c>
      <c r="D180" s="14">
        <v>15</v>
      </c>
      <c r="E180" s="14" t="s">
        <v>3</v>
      </c>
      <c r="F180" s="15">
        <v>51821.229050279326</v>
      </c>
      <c r="G180" s="15">
        <v>767.26256983240228</v>
      </c>
      <c r="H180" s="15" t="s">
        <v>3</v>
      </c>
      <c r="I180" s="15" t="s">
        <v>3</v>
      </c>
      <c r="J180" s="16">
        <v>5894.56</v>
      </c>
      <c r="K180" s="16">
        <v>1875</v>
      </c>
      <c r="L180" s="16">
        <v>1514.5518148193316</v>
      </c>
      <c r="M180" s="17">
        <v>0</v>
      </c>
      <c r="N180" s="16">
        <v>3389.5518148193314</v>
      </c>
      <c r="O180" s="16">
        <v>4019.5600000000004</v>
      </c>
      <c r="P180" s="16">
        <f t="shared" si="48"/>
        <v>7409.1118148193318</v>
      </c>
      <c r="Q180" s="16">
        <v>53208.608327867361</v>
      </c>
      <c r="R180" s="16">
        <v>0</v>
      </c>
      <c r="S180" s="16">
        <f t="shared" si="49"/>
        <v>53208.608327867361</v>
      </c>
      <c r="T180" s="18">
        <v>0.71</v>
      </c>
      <c r="U180" s="19">
        <f t="shared" si="50"/>
        <v>9.3353522368295518</v>
      </c>
      <c r="V180" s="19">
        <f t="shared" si="51"/>
        <v>15.69783004798334</v>
      </c>
      <c r="W180" s="16">
        <v>8.6689369224282192E-2</v>
      </c>
      <c r="X180" s="16">
        <v>5.7792912816188148E-3</v>
      </c>
      <c r="Y180" s="16">
        <v>5.8208138163810972</v>
      </c>
      <c r="AA180" s="13" t="s">
        <v>242</v>
      </c>
      <c r="AB180" s="15">
        <v>5.1188964450882501</v>
      </c>
      <c r="AC180" s="19">
        <v>2.980961794267337</v>
      </c>
      <c r="AD180" s="19">
        <v>200.14884219501698</v>
      </c>
      <c r="AE180" s="19">
        <v>2.980961794267337</v>
      </c>
      <c r="AF180" s="19">
        <v>200.14884219501698</v>
      </c>
      <c r="AG180" s="19">
        <v>3002.2326329252537</v>
      </c>
      <c r="AH180" s="17">
        <f t="shared" si="52"/>
        <v>272369.35601761332</v>
      </c>
      <c r="AI180" s="17">
        <f t="shared" si="53"/>
        <v>29176.119883625805</v>
      </c>
      <c r="AJ180" s="17">
        <f t="shared" si="54"/>
        <v>243193.23613398752</v>
      </c>
      <c r="AK180" s="19">
        <f t="shared" si="55"/>
        <v>9.3353522368295518</v>
      </c>
      <c r="AL180" s="17">
        <f t="shared" si="56"/>
        <v>17350.764735321103</v>
      </c>
      <c r="AM180" s="19">
        <f t="shared" si="57"/>
        <v>15.69783004798334</v>
      </c>
    </row>
    <row r="181" spans="1:39">
      <c r="A181" s="13" t="s">
        <v>243</v>
      </c>
      <c r="B181" s="13" t="s">
        <v>103</v>
      </c>
      <c r="C181" s="13" t="s">
        <v>63</v>
      </c>
      <c r="D181" s="14">
        <v>15</v>
      </c>
      <c r="E181" s="14" t="s">
        <v>3</v>
      </c>
      <c r="F181" s="15">
        <v>92719.78</v>
      </c>
      <c r="G181" s="15">
        <v>4350</v>
      </c>
      <c r="H181" s="15" t="s">
        <v>3</v>
      </c>
      <c r="I181" s="15" t="s">
        <v>3</v>
      </c>
      <c r="J181" s="16">
        <v>6962.55</v>
      </c>
      <c r="K181" s="16">
        <v>3125</v>
      </c>
      <c r="L181" s="16">
        <v>2786.842119943582</v>
      </c>
      <c r="M181" s="17">
        <v>0</v>
      </c>
      <c r="N181" s="16">
        <v>5911.8421199435816</v>
      </c>
      <c r="O181" s="16">
        <v>3837.55</v>
      </c>
      <c r="P181" s="16">
        <f t="shared" si="48"/>
        <v>9749.3921199435827</v>
      </c>
      <c r="Q181" s="16">
        <v>98514.897940393508</v>
      </c>
      <c r="R181" s="16">
        <v>0</v>
      </c>
      <c r="S181" s="16">
        <f t="shared" si="49"/>
        <v>98514.897940393508</v>
      </c>
      <c r="T181" s="18">
        <v>0.71</v>
      </c>
      <c r="U181" s="19">
        <f t="shared" si="50"/>
        <v>12.744072255314279</v>
      </c>
      <c r="V181" s="19">
        <f t="shared" si="51"/>
        <v>16.663993378316682</v>
      </c>
      <c r="W181" s="16">
        <v>8.4504864479558975E-2</v>
      </c>
      <c r="X181" s="16">
        <v>5.6336576319705985E-3</v>
      </c>
      <c r="Y181" s="16">
        <v>1.7906842490552761</v>
      </c>
      <c r="AA181" s="13" t="s">
        <v>243</v>
      </c>
      <c r="AB181" s="15">
        <v>5.1188964450882501</v>
      </c>
      <c r="AC181" s="19">
        <v>16.900581775930259</v>
      </c>
      <c r="AD181" s="19">
        <v>358.11108604875255</v>
      </c>
      <c r="AE181" s="19">
        <v>16.900581775930259</v>
      </c>
      <c r="AF181" s="19">
        <v>358.11108604875255</v>
      </c>
      <c r="AG181" s="19">
        <v>5371.6662907312866</v>
      </c>
      <c r="AH181" s="17">
        <f t="shared" si="52"/>
        <v>504287.5608553121</v>
      </c>
      <c r="AI181" s="17">
        <f t="shared" si="53"/>
        <v>39570.362655863333</v>
      </c>
      <c r="AJ181" s="17">
        <f t="shared" si="54"/>
        <v>464717.19819944876</v>
      </c>
      <c r="AK181" s="19">
        <f t="shared" si="55"/>
        <v>12.744072255314277</v>
      </c>
      <c r="AL181" s="17">
        <f t="shared" si="56"/>
        <v>30262.107611702184</v>
      </c>
      <c r="AM181" s="19">
        <f t="shared" si="57"/>
        <v>16.663993378316682</v>
      </c>
    </row>
    <row r="182" spans="1:39">
      <c r="A182" s="13" t="s">
        <v>244</v>
      </c>
      <c r="B182" s="13" t="s">
        <v>103</v>
      </c>
      <c r="C182" s="13" t="s">
        <v>63</v>
      </c>
      <c r="D182" s="14">
        <v>15</v>
      </c>
      <c r="E182" s="14" t="s">
        <v>3</v>
      </c>
      <c r="F182" s="15">
        <v>66098.9010989011</v>
      </c>
      <c r="G182" s="15">
        <v>3438.4615384615381</v>
      </c>
      <c r="H182" s="15" t="s">
        <v>3</v>
      </c>
      <c r="I182" s="15" t="s">
        <v>3</v>
      </c>
      <c r="J182" s="16">
        <v>6962.55</v>
      </c>
      <c r="K182" s="16">
        <v>3125</v>
      </c>
      <c r="L182" s="16">
        <v>2041.5947062441194</v>
      </c>
      <c r="M182" s="17">
        <v>0</v>
      </c>
      <c r="N182" s="16">
        <v>5166.5947062441192</v>
      </c>
      <c r="O182" s="16">
        <v>3837.55</v>
      </c>
      <c r="P182" s="16">
        <f t="shared" si="48"/>
        <v>9004.1447062441184</v>
      </c>
      <c r="Q182" s="16">
        <v>70605.602407903527</v>
      </c>
      <c r="R182" s="16">
        <v>0</v>
      </c>
      <c r="S182" s="16">
        <f t="shared" si="49"/>
        <v>70605.602407903527</v>
      </c>
      <c r="T182" s="18">
        <v>0.71</v>
      </c>
      <c r="U182" s="19">
        <f t="shared" si="50"/>
        <v>10.108167470625064</v>
      </c>
      <c r="V182" s="19">
        <f t="shared" si="51"/>
        <v>13.665790800771097</v>
      </c>
      <c r="W182" s="16">
        <v>0.10359562860229479</v>
      </c>
      <c r="X182" s="16">
        <v>6.9063752401529871E-3</v>
      </c>
      <c r="Y182" s="16">
        <v>1.9798198166174454</v>
      </c>
      <c r="AA182" s="13" t="s">
        <v>244</v>
      </c>
      <c r="AB182" s="15">
        <v>5.1188964450882501</v>
      </c>
      <c r="AC182" s="19">
        <v>13.359080554979355</v>
      </c>
      <c r="AD182" s="19">
        <v>255.2934148372284</v>
      </c>
      <c r="AE182" s="19">
        <v>13.359080554979355</v>
      </c>
      <c r="AF182" s="19">
        <v>255.2934148372284</v>
      </c>
      <c r="AG182" s="19">
        <v>3829.4012225584247</v>
      </c>
      <c r="AH182" s="17">
        <f t="shared" si="52"/>
        <v>361422.76716913178</v>
      </c>
      <c r="AI182" s="17">
        <f t="shared" si="53"/>
        <v>35755.518319165938</v>
      </c>
      <c r="AJ182" s="17">
        <f t="shared" si="54"/>
        <v>325667.24884996586</v>
      </c>
      <c r="AK182" s="19">
        <f t="shared" si="55"/>
        <v>10.108167470625066</v>
      </c>
      <c r="AL182" s="17">
        <f t="shared" si="56"/>
        <v>26447.263275004792</v>
      </c>
      <c r="AM182" s="19">
        <f t="shared" si="57"/>
        <v>13.665790800771097</v>
      </c>
    </row>
    <row r="183" spans="1:39">
      <c r="A183" s="13" t="s">
        <v>245</v>
      </c>
      <c r="B183" s="13" t="s">
        <v>103</v>
      </c>
      <c r="C183" s="13" t="s">
        <v>63</v>
      </c>
      <c r="D183" s="14">
        <v>15</v>
      </c>
      <c r="E183" s="14" t="s">
        <v>3</v>
      </c>
      <c r="F183" s="15">
        <v>98976</v>
      </c>
      <c r="G183" s="15">
        <v>1509.2307692307688</v>
      </c>
      <c r="H183" s="15" t="s">
        <v>3</v>
      </c>
      <c r="I183" s="15" t="s">
        <v>3</v>
      </c>
      <c r="J183" s="16">
        <v>6596.1</v>
      </c>
      <c r="K183" s="16">
        <v>3750</v>
      </c>
      <c r="L183" s="16">
        <v>2902.4629339170128</v>
      </c>
      <c r="M183" s="17">
        <v>0</v>
      </c>
      <c r="N183" s="16">
        <v>6652.4629339170133</v>
      </c>
      <c r="O183" s="16">
        <v>2846.1000000000004</v>
      </c>
      <c r="P183" s="16">
        <f t="shared" si="48"/>
        <v>9498.5629339170137</v>
      </c>
      <c r="Q183" s="16">
        <v>101674.56000458258</v>
      </c>
      <c r="R183" s="16">
        <v>0</v>
      </c>
      <c r="S183" s="16">
        <f t="shared" si="49"/>
        <v>101674.56000458258</v>
      </c>
      <c r="T183" s="18">
        <v>0.71</v>
      </c>
      <c r="U183" s="19">
        <f t="shared" si="50"/>
        <v>13.403461949601894</v>
      </c>
      <c r="V183" s="19">
        <f t="shared" si="51"/>
        <v>15.283746939228108</v>
      </c>
      <c r="W183" s="16">
        <v>8.9080744867099812E-2</v>
      </c>
      <c r="X183" s="16">
        <v>5.9387163244733216E-3</v>
      </c>
      <c r="Y183" s="16">
        <v>5.8078080695777361</v>
      </c>
      <c r="AA183" s="13" t="s">
        <v>245</v>
      </c>
      <c r="AB183" s="15">
        <v>2.5594482225441251</v>
      </c>
      <c r="AC183" s="19">
        <v>2.9318250613947976</v>
      </c>
      <c r="AD183" s="19">
        <v>191.13722472573451</v>
      </c>
      <c r="AE183" s="19">
        <v>2.9318250613947976</v>
      </c>
      <c r="AF183" s="19">
        <v>191.13722472573451</v>
      </c>
      <c r="AG183" s="19">
        <v>2867.0583708860167</v>
      </c>
      <c r="AH183" s="17">
        <f t="shared" si="52"/>
        <v>260230.77188168489</v>
      </c>
      <c r="AI183" s="17">
        <f t="shared" si="53"/>
        <v>19415.190855927653</v>
      </c>
      <c r="AJ183" s="17">
        <f t="shared" si="54"/>
        <v>240815.58102575724</v>
      </c>
      <c r="AK183" s="19">
        <f t="shared" si="55"/>
        <v>13.403461949601892</v>
      </c>
      <c r="AL183" s="17">
        <f t="shared" si="56"/>
        <v>17026.634431754574</v>
      </c>
      <c r="AM183" s="19">
        <f t="shared" si="57"/>
        <v>15.283746939228109</v>
      </c>
    </row>
    <row r="184" spans="1:39">
      <c r="A184" s="13" t="s">
        <v>246</v>
      </c>
      <c r="B184" s="13" t="s">
        <v>103</v>
      </c>
      <c r="C184" s="13" t="s">
        <v>63</v>
      </c>
      <c r="D184" s="14">
        <v>15</v>
      </c>
      <c r="E184" s="14" t="s">
        <v>3</v>
      </c>
      <c r="F184" s="15">
        <v>37780.22</v>
      </c>
      <c r="G184" s="15">
        <v>1564.6153846153843</v>
      </c>
      <c r="H184" s="15" t="s">
        <v>3</v>
      </c>
      <c r="I184" s="15" t="s">
        <v>3</v>
      </c>
      <c r="J184" s="16">
        <v>6596.1</v>
      </c>
      <c r="K184" s="16">
        <v>3750</v>
      </c>
      <c r="L184" s="16">
        <v>1253.202455992883</v>
      </c>
      <c r="M184" s="17">
        <v>0</v>
      </c>
      <c r="N184" s="16">
        <v>5003.2024559928832</v>
      </c>
      <c r="O184" s="16">
        <v>2846.1000000000004</v>
      </c>
      <c r="P184" s="16">
        <f t="shared" si="48"/>
        <v>7849.3024559928836</v>
      </c>
      <c r="Q184" s="16">
        <v>39910.2422192374</v>
      </c>
      <c r="R184" s="16">
        <v>0</v>
      </c>
      <c r="S184" s="16">
        <f t="shared" si="49"/>
        <v>39910.2422192374</v>
      </c>
      <c r="T184" s="18">
        <v>0.71</v>
      </c>
      <c r="U184" s="19">
        <f t="shared" si="50"/>
        <v>6.7229326354105172</v>
      </c>
      <c r="V184" s="19">
        <f t="shared" si="51"/>
        <v>7.9769392844442129</v>
      </c>
      <c r="W184" s="16">
        <v>0.17551525494547682</v>
      </c>
      <c r="X184" s="16">
        <v>1.1701016996365115E-2</v>
      </c>
      <c r="Y184" s="16">
        <v>4.2133343490629338</v>
      </c>
      <c r="AA184" s="13" t="s">
        <v>246</v>
      </c>
      <c r="AB184" s="15">
        <v>10.50799386530047</v>
      </c>
      <c r="AC184" s="19">
        <v>12.478530957399103</v>
      </c>
      <c r="AD184" s="19">
        <v>299.53896333567013</v>
      </c>
      <c r="AE184" s="19">
        <v>12.478530957399103</v>
      </c>
      <c r="AF184" s="19">
        <v>299.53896333567013</v>
      </c>
      <c r="AG184" s="19">
        <v>4493.0844500350531</v>
      </c>
      <c r="AH184" s="17">
        <f t="shared" si="52"/>
        <v>419376.58040240244</v>
      </c>
      <c r="AI184" s="17">
        <f t="shared" si="53"/>
        <v>62380.006337337683</v>
      </c>
      <c r="AJ184" s="17">
        <f t="shared" si="54"/>
        <v>356996.57406506478</v>
      </c>
      <c r="AK184" s="19">
        <f t="shared" si="55"/>
        <v>6.7229326354105181</v>
      </c>
      <c r="AL184" s="17">
        <f t="shared" si="56"/>
        <v>52573.62071442946</v>
      </c>
      <c r="AM184" s="19">
        <f t="shared" si="57"/>
        <v>7.9769392844442137</v>
      </c>
    </row>
    <row r="185" spans="1:39">
      <c r="A185" s="13" t="s">
        <v>247</v>
      </c>
      <c r="B185" s="13" t="s">
        <v>103</v>
      </c>
      <c r="C185" s="13" t="s">
        <v>63</v>
      </c>
      <c r="D185" s="14">
        <v>15</v>
      </c>
      <c r="E185" s="14" t="s">
        <v>3</v>
      </c>
      <c r="F185" s="15">
        <v>144383.85999999999</v>
      </c>
      <c r="G185" s="15">
        <v>6906.8702290076335</v>
      </c>
      <c r="H185" s="15" t="s">
        <v>3</v>
      </c>
      <c r="I185" s="15" t="s">
        <v>3</v>
      </c>
      <c r="J185" s="16">
        <v>7607.88</v>
      </c>
      <c r="K185" s="16">
        <v>5000</v>
      </c>
      <c r="L185" s="16">
        <v>4350.3279774844968</v>
      </c>
      <c r="M185" s="17">
        <v>0</v>
      </c>
      <c r="N185" s="16">
        <v>9350.3279774844959</v>
      </c>
      <c r="O185" s="16">
        <v>2607.88</v>
      </c>
      <c r="P185" s="16">
        <f t="shared" si="48"/>
        <v>11958.207977484497</v>
      </c>
      <c r="Q185" s="16">
        <v>153556.07171540099</v>
      </c>
      <c r="R185" s="16">
        <v>0</v>
      </c>
      <c r="S185" s="16">
        <f t="shared" si="49"/>
        <v>153556.07171540099</v>
      </c>
      <c r="T185" s="18">
        <v>0.71</v>
      </c>
      <c r="U185" s="19">
        <f t="shared" si="50"/>
        <v>15.746235405999666</v>
      </c>
      <c r="V185" s="19">
        <f t="shared" si="51"/>
        <v>16.42253320794336</v>
      </c>
      <c r="W185" s="16">
        <v>8.583007089000888E-2</v>
      </c>
      <c r="X185" s="16">
        <v>5.7220047260005923E-3</v>
      </c>
      <c r="Y185" s="16">
        <v>1.7837377006586375</v>
      </c>
      <c r="AA185" s="13" t="s">
        <v>247</v>
      </c>
      <c r="AB185" s="15">
        <v>5.1188964450882501</v>
      </c>
      <c r="AC185" s="19">
        <v>26.834511522087741</v>
      </c>
      <c r="AD185" s="19">
        <v>557.65297234862965</v>
      </c>
      <c r="AE185" s="19">
        <v>26.834511522087741</v>
      </c>
      <c r="AF185" s="19">
        <v>557.65297234862965</v>
      </c>
      <c r="AG185" s="19">
        <v>8364.7945852294451</v>
      </c>
      <c r="AH185" s="17">
        <f t="shared" si="52"/>
        <v>786037.62962568249</v>
      </c>
      <c r="AI185" s="17">
        <f t="shared" si="53"/>
        <v>49919.082838440525</v>
      </c>
      <c r="AJ185" s="17">
        <f t="shared" si="54"/>
        <v>736118.54678724194</v>
      </c>
      <c r="AK185" s="19">
        <f t="shared" si="55"/>
        <v>15.746235405999666</v>
      </c>
      <c r="AL185" s="17">
        <f t="shared" si="56"/>
        <v>47863.360644354594</v>
      </c>
      <c r="AM185" s="19">
        <f t="shared" si="57"/>
        <v>16.422533207943356</v>
      </c>
    </row>
    <row r="186" spans="1:39">
      <c r="A186" s="13" t="s">
        <v>248</v>
      </c>
      <c r="B186" s="13" t="s">
        <v>103</v>
      </c>
      <c r="C186" s="13" t="s">
        <v>63</v>
      </c>
      <c r="D186" s="14">
        <v>15</v>
      </c>
      <c r="E186" s="14" t="s">
        <v>3</v>
      </c>
      <c r="F186" s="15">
        <v>14192.982</v>
      </c>
      <c r="G186" s="15">
        <v>1122.4561403508771</v>
      </c>
      <c r="H186" s="15" t="s">
        <v>3</v>
      </c>
      <c r="I186" s="15" t="s">
        <v>3</v>
      </c>
      <c r="J186" s="16">
        <v>2594.34</v>
      </c>
      <c r="K186" s="16">
        <v>937.5</v>
      </c>
      <c r="L186" s="16">
        <v>463.1163166826916</v>
      </c>
      <c r="M186" s="17">
        <v>0</v>
      </c>
      <c r="N186" s="16">
        <v>1400.6163166826916</v>
      </c>
      <c r="O186" s="16">
        <v>1656.8400000000001</v>
      </c>
      <c r="P186" s="16">
        <f t="shared" si="48"/>
        <v>3057.456316682692</v>
      </c>
      <c r="Q186" s="16">
        <v>15588.114371926964</v>
      </c>
      <c r="R186" s="16">
        <v>0</v>
      </c>
      <c r="S186" s="16">
        <f t="shared" si="49"/>
        <v>15588.114371926964</v>
      </c>
      <c r="T186" s="18">
        <v>0.71</v>
      </c>
      <c r="U186" s="19">
        <f t="shared" si="50"/>
        <v>6.7624527407714874</v>
      </c>
      <c r="V186" s="19">
        <f t="shared" si="51"/>
        <v>11.129467925125162</v>
      </c>
      <c r="W186" s="16">
        <v>0.1307906819274457</v>
      </c>
      <c r="X186" s="16">
        <v>8.7193787951630464E-3</v>
      </c>
      <c r="Y186" s="16">
        <v>1.6441265572126305</v>
      </c>
      <c r="AA186" s="13" t="s">
        <v>248</v>
      </c>
      <c r="AB186" s="15">
        <v>5.1188964450882501</v>
      </c>
      <c r="AC186" s="19">
        <v>4.360956733309207</v>
      </c>
      <c r="AD186" s="19">
        <v>54.817474742610422</v>
      </c>
      <c r="AE186" s="19">
        <v>4.360956733309207</v>
      </c>
      <c r="AF186" s="19">
        <v>54.817474742610422</v>
      </c>
      <c r="AG186" s="19">
        <v>822.26212113915642</v>
      </c>
      <c r="AH186" s="17">
        <f t="shared" si="52"/>
        <v>79793.943244085996</v>
      </c>
      <c r="AI186" s="17">
        <f t="shared" si="53"/>
        <v>11799.556507508072</v>
      </c>
      <c r="AJ186" s="17">
        <f t="shared" si="54"/>
        <v>67994.38673657793</v>
      </c>
      <c r="AK186" s="19">
        <f t="shared" si="55"/>
        <v>6.7624527407714865</v>
      </c>
      <c r="AL186" s="17">
        <f t="shared" si="56"/>
        <v>7169.6098843996288</v>
      </c>
      <c r="AM186" s="19">
        <f t="shared" si="57"/>
        <v>11.129467925125162</v>
      </c>
    </row>
    <row r="187" spans="1:39">
      <c r="A187" s="13" t="s">
        <v>249</v>
      </c>
      <c r="B187" s="13" t="s">
        <v>103</v>
      </c>
      <c r="C187" s="13" t="s">
        <v>63</v>
      </c>
      <c r="D187" s="14">
        <v>15</v>
      </c>
      <c r="E187" s="14" t="s">
        <v>3</v>
      </c>
      <c r="F187" s="15">
        <v>18081.870999999999</v>
      </c>
      <c r="G187" s="15">
        <v>267.71929824561397</v>
      </c>
      <c r="H187" s="15" t="s">
        <v>3</v>
      </c>
      <c r="I187" s="15" t="s">
        <v>3</v>
      </c>
      <c r="J187" s="16">
        <v>3056.76</v>
      </c>
      <c r="K187" s="16">
        <v>937.5</v>
      </c>
      <c r="L187" s="16">
        <v>542.63234907924311</v>
      </c>
      <c r="M187" s="17">
        <v>0</v>
      </c>
      <c r="N187" s="16">
        <v>1480.1323490792431</v>
      </c>
      <c r="O187" s="16">
        <v>2119.2600000000002</v>
      </c>
      <c r="P187" s="16">
        <f t="shared" si="48"/>
        <v>3599.3923490792431</v>
      </c>
      <c r="Q187" s="16">
        <v>18565.966299932934</v>
      </c>
      <c r="R187" s="16">
        <v>0</v>
      </c>
      <c r="S187" s="16">
        <f t="shared" si="49"/>
        <v>18565.966299932934</v>
      </c>
      <c r="T187" s="18">
        <v>0.71</v>
      </c>
      <c r="U187" s="19">
        <f t="shared" si="50"/>
        <v>6.843506084343228</v>
      </c>
      <c r="V187" s="19">
        <f t="shared" si="51"/>
        <v>12.54345012557992</v>
      </c>
      <c r="W187" s="16">
        <v>0.1084896875932999</v>
      </c>
      <c r="X187" s="16">
        <v>7.2326458395533238E-3</v>
      </c>
      <c r="Y187" s="16">
        <v>7.2846101670691157</v>
      </c>
      <c r="AA187" s="13" t="s">
        <v>249</v>
      </c>
      <c r="AB187" s="15">
        <v>5.1188964450882501</v>
      </c>
      <c r="AC187" s="19">
        <v>1.0401406650562439</v>
      </c>
      <c r="AD187" s="19">
        <v>69.837508906982336</v>
      </c>
      <c r="AE187" s="19">
        <v>1.0401406650562439</v>
      </c>
      <c r="AF187" s="19">
        <v>69.837508906982336</v>
      </c>
      <c r="AG187" s="19">
        <v>1047.5626336047353</v>
      </c>
      <c r="AH187" s="17">
        <f t="shared" si="52"/>
        <v>95037.258892354948</v>
      </c>
      <c r="AI187" s="17">
        <f t="shared" si="53"/>
        <v>13887.217709908076</v>
      </c>
      <c r="AJ187" s="17">
        <f t="shared" si="54"/>
        <v>81150.041182446876</v>
      </c>
      <c r="AK187" s="19">
        <f t="shared" si="55"/>
        <v>6.843506084343228</v>
      </c>
      <c r="AL187" s="17">
        <f t="shared" si="56"/>
        <v>7576.6442199618587</v>
      </c>
      <c r="AM187" s="19">
        <f t="shared" si="57"/>
        <v>12.54345012557992</v>
      </c>
    </row>
    <row r="188" spans="1:39">
      <c r="A188" s="13" t="s">
        <v>250</v>
      </c>
      <c r="B188" s="13" t="s">
        <v>103</v>
      </c>
      <c r="C188" s="13" t="s">
        <v>63</v>
      </c>
      <c r="D188" s="14">
        <v>15</v>
      </c>
      <c r="E188" s="14" t="s">
        <v>3</v>
      </c>
      <c r="F188" s="15">
        <v>21289.473999999998</v>
      </c>
      <c r="G188" s="15">
        <v>1683.6842105263154</v>
      </c>
      <c r="H188" s="15" t="s">
        <v>3</v>
      </c>
      <c r="I188" s="15" t="s">
        <v>3</v>
      </c>
      <c r="J188" s="16">
        <v>3226.5800000000004</v>
      </c>
      <c r="K188" s="16">
        <v>1250</v>
      </c>
      <c r="L188" s="16">
        <v>686.86200200148721</v>
      </c>
      <c r="M188" s="17">
        <v>0</v>
      </c>
      <c r="N188" s="16">
        <v>1936.8620020014873</v>
      </c>
      <c r="O188" s="16">
        <v>1976.5800000000004</v>
      </c>
      <c r="P188" s="16">
        <f t="shared" si="48"/>
        <v>3913.4420020014877</v>
      </c>
      <c r="Q188" s="16">
        <v>23382.172568187976</v>
      </c>
      <c r="R188" s="16">
        <v>0</v>
      </c>
      <c r="S188" s="16">
        <f t="shared" si="49"/>
        <v>23382.172568187976</v>
      </c>
      <c r="T188" s="18">
        <v>0.71</v>
      </c>
      <c r="U188" s="19">
        <f t="shared" si="50"/>
        <v>7.8523380943157575</v>
      </c>
      <c r="V188" s="19">
        <f t="shared" si="51"/>
        <v>12.072193343679434</v>
      </c>
      <c r="W188" s="16">
        <v>0.12057715217927167</v>
      </c>
      <c r="X188" s="16">
        <v>8.038476811951448E-3</v>
      </c>
      <c r="Y188" s="16">
        <v>1.5157357120656301</v>
      </c>
      <c r="AA188" s="13" t="s">
        <v>250</v>
      </c>
      <c r="AB188" s="15">
        <v>5.1188964450882501</v>
      </c>
      <c r="AC188" s="19">
        <v>6.5414350999638096</v>
      </c>
      <c r="AD188" s="19">
        <v>82.226215976210028</v>
      </c>
      <c r="AE188" s="19">
        <v>6.5414350999638096</v>
      </c>
      <c r="AF188" s="19">
        <v>82.226215976210028</v>
      </c>
      <c r="AG188" s="19">
        <v>1233.3932396431501</v>
      </c>
      <c r="AH188" s="17">
        <f t="shared" si="52"/>
        <v>119690.92003773744</v>
      </c>
      <c r="AI188" s="17">
        <f t="shared" si="53"/>
        <v>15242.710973484534</v>
      </c>
      <c r="AJ188" s="17">
        <f t="shared" si="54"/>
        <v>104448.20906425291</v>
      </c>
      <c r="AK188" s="19">
        <f t="shared" si="55"/>
        <v>7.8523380943157575</v>
      </c>
      <c r="AL188" s="17">
        <f t="shared" si="56"/>
        <v>9914.5960166719251</v>
      </c>
      <c r="AM188" s="19">
        <f t="shared" si="57"/>
        <v>12.072193343679434</v>
      </c>
    </row>
    <row r="189" spans="1:39">
      <c r="A189" s="13" t="s">
        <v>251</v>
      </c>
      <c r="B189" s="13" t="s">
        <v>103</v>
      </c>
      <c r="C189" s="13" t="s">
        <v>63</v>
      </c>
      <c r="D189" s="14">
        <v>15</v>
      </c>
      <c r="E189" s="14" t="s">
        <v>3</v>
      </c>
      <c r="F189" s="15">
        <v>29035.088</v>
      </c>
      <c r="G189" s="15">
        <v>1388.9473684210523</v>
      </c>
      <c r="H189" s="15" t="s">
        <v>3</v>
      </c>
      <c r="I189" s="15" t="s">
        <v>3</v>
      </c>
      <c r="J189" s="16">
        <v>3226.5800000000004</v>
      </c>
      <c r="K189" s="16">
        <v>1250</v>
      </c>
      <c r="L189" s="16">
        <v>887.06157897716037</v>
      </c>
      <c r="M189" s="17">
        <v>0</v>
      </c>
      <c r="N189" s="16">
        <v>2137.0615789771605</v>
      </c>
      <c r="O189" s="16">
        <v>1976.5800000000004</v>
      </c>
      <c r="P189" s="16">
        <f t="shared" si="48"/>
        <v>4113.6415789771609</v>
      </c>
      <c r="Q189" s="16">
        <v>30879.587596516802</v>
      </c>
      <c r="R189" s="16">
        <v>0</v>
      </c>
      <c r="S189" s="16">
        <f t="shared" si="49"/>
        <v>30879.587596516802</v>
      </c>
      <c r="T189" s="18">
        <v>0.71</v>
      </c>
      <c r="U189" s="19">
        <f t="shared" si="50"/>
        <v>9.7168769492756333</v>
      </c>
      <c r="V189" s="19">
        <f t="shared" si="51"/>
        <v>14.449554425706523</v>
      </c>
      <c r="W189" s="16">
        <v>9.7549526235849837E-2</v>
      </c>
      <c r="X189" s="16">
        <v>6.5033017490566556E-3</v>
      </c>
      <c r="Y189" s="16">
        <v>2.0272937911569979</v>
      </c>
      <c r="AA189" s="13" t="s">
        <v>251</v>
      </c>
      <c r="AB189" s="15">
        <v>5.1188964450882501</v>
      </c>
      <c r="AC189" s="19">
        <v>5.3963261109110645</v>
      </c>
      <c r="AD189" s="19">
        <v>112.14205746822415</v>
      </c>
      <c r="AE189" s="19">
        <v>5.3963261109110645</v>
      </c>
      <c r="AF189" s="19">
        <v>112.14205746822415</v>
      </c>
      <c r="AG189" s="19">
        <v>1682.1308620233624</v>
      </c>
      <c r="AH189" s="17">
        <f t="shared" si="52"/>
        <v>158069.41117360108</v>
      </c>
      <c r="AI189" s="17">
        <f t="shared" si="53"/>
        <v>16267.511876373479</v>
      </c>
      <c r="AJ189" s="17">
        <f t="shared" si="54"/>
        <v>141801.89929722762</v>
      </c>
      <c r="AK189" s="19">
        <f t="shared" si="55"/>
        <v>9.7168769492756351</v>
      </c>
      <c r="AL189" s="17">
        <f t="shared" si="56"/>
        <v>10939.39691956087</v>
      </c>
      <c r="AM189" s="19">
        <f t="shared" si="57"/>
        <v>14.449554425706523</v>
      </c>
    </row>
    <row r="190" spans="1:39">
      <c r="A190" s="13" t="s">
        <v>252</v>
      </c>
      <c r="B190" s="13" t="s">
        <v>98</v>
      </c>
      <c r="C190" s="13" t="s">
        <v>63</v>
      </c>
      <c r="D190" s="14">
        <v>15</v>
      </c>
      <c r="E190" s="14" t="s">
        <v>3</v>
      </c>
      <c r="F190" s="15">
        <v>2545.875</v>
      </c>
      <c r="G190" s="15">
        <v>671</v>
      </c>
      <c r="H190" s="15" t="s">
        <v>3</v>
      </c>
      <c r="I190" s="15" t="s">
        <v>3</v>
      </c>
      <c r="J190" s="16">
        <v>3780</v>
      </c>
      <c r="K190" s="16">
        <v>625</v>
      </c>
      <c r="L190" s="16">
        <v>119.86822986826952</v>
      </c>
      <c r="M190" s="17">
        <v>0</v>
      </c>
      <c r="N190" s="16">
        <v>744.86822986826951</v>
      </c>
      <c r="O190" s="16">
        <v>3155</v>
      </c>
      <c r="P190" s="16">
        <f t="shared" si="48"/>
        <v>3899.8682298682697</v>
      </c>
      <c r="Q190" s="16">
        <v>3318.7265349666372</v>
      </c>
      <c r="R190" s="16">
        <v>0</v>
      </c>
      <c r="S190" s="16">
        <f t="shared" si="49"/>
        <v>3318.7265349666372</v>
      </c>
      <c r="T190" s="18">
        <v>0.71</v>
      </c>
      <c r="U190" s="19">
        <f t="shared" si="50"/>
        <v>1.1837087211715374</v>
      </c>
      <c r="V190" s="19">
        <f t="shared" si="51"/>
        <v>4.4554545379839281</v>
      </c>
      <c r="W190" s="16">
        <v>0.38776950247800285</v>
      </c>
      <c r="X190" s="16">
        <v>2.5851300165200181E-2</v>
      </c>
      <c r="Y190" s="16">
        <v>1.4626565962968161</v>
      </c>
      <c r="AA190" s="13" t="s">
        <v>252</v>
      </c>
      <c r="AB190" s="15">
        <v>2.6269984663251176</v>
      </c>
      <c r="AC190" s="19">
        <v>1.3378837947565436</v>
      </c>
      <c r="AD190" s="19">
        <v>5.04621703024889</v>
      </c>
      <c r="AE190" s="19">
        <v>1.3378837947565436</v>
      </c>
      <c r="AF190" s="19">
        <v>5.04621703024889</v>
      </c>
      <c r="AG190" s="19">
        <v>75.693255453733386</v>
      </c>
      <c r="AH190" s="17">
        <f t="shared" si="52"/>
        <v>8718.2895175098274</v>
      </c>
      <c r="AI190" s="17">
        <f t="shared" si="53"/>
        <v>7365.2321399484008</v>
      </c>
      <c r="AJ190" s="17">
        <f t="shared" si="54"/>
        <v>1353.0573775614266</v>
      </c>
      <c r="AK190" s="19">
        <f t="shared" si="55"/>
        <v>1.1837087211715374</v>
      </c>
      <c r="AL190" s="17">
        <f t="shared" si="56"/>
        <v>1956.7676974782491</v>
      </c>
      <c r="AM190" s="19">
        <f t="shared" si="57"/>
        <v>4.4554545379839281</v>
      </c>
    </row>
    <row r="191" spans="1:39">
      <c r="A191" s="13" t="s">
        <v>253</v>
      </c>
      <c r="B191" s="13" t="s">
        <v>98</v>
      </c>
      <c r="C191" s="13" t="s">
        <v>63</v>
      </c>
      <c r="D191" s="14">
        <v>15</v>
      </c>
      <c r="E191" s="14" t="s">
        <v>3</v>
      </c>
      <c r="F191" s="15">
        <v>6492.6589999999997</v>
      </c>
      <c r="G191" s="15">
        <v>1818</v>
      </c>
      <c r="H191" s="15" t="s">
        <v>3</v>
      </c>
      <c r="I191" s="15" t="s">
        <v>3</v>
      </c>
      <c r="J191" s="16">
        <v>6360.4800000000005</v>
      </c>
      <c r="K191" s="16">
        <v>187.5</v>
      </c>
      <c r="L191" s="16">
        <v>238.54751039849762</v>
      </c>
      <c r="M191" s="17">
        <v>0</v>
      </c>
      <c r="N191" s="16">
        <v>426.04751039849759</v>
      </c>
      <c r="O191" s="16">
        <v>6172.9800000000005</v>
      </c>
      <c r="P191" s="16">
        <f t="shared" si="48"/>
        <v>6599.0275103984977</v>
      </c>
      <c r="Q191" s="16">
        <v>8582.442827790408</v>
      </c>
      <c r="R191" s="16">
        <v>0</v>
      </c>
      <c r="S191" s="16">
        <f t="shared" si="49"/>
        <v>8582.442827790408</v>
      </c>
      <c r="T191" s="18">
        <v>0.71</v>
      </c>
      <c r="U191" s="19">
        <f t="shared" si="50"/>
        <v>1.8051243935167169</v>
      </c>
      <c r="V191" s="19">
        <f t="shared" si="51"/>
        <v>20.144332775851549</v>
      </c>
      <c r="W191" s="16">
        <v>8.696944780359217E-2</v>
      </c>
      <c r="X191" s="16">
        <v>5.7979631869061457E-3</v>
      </c>
      <c r="Y191" s="16">
        <v>0.30878030801359996</v>
      </c>
      <c r="AA191" s="13" t="s">
        <v>253</v>
      </c>
      <c r="AB191" s="15">
        <v>10.50799386530047</v>
      </c>
      <c r="AC191" s="19">
        <v>14.499390395632767</v>
      </c>
      <c r="AD191" s="19">
        <v>51.476787222308609</v>
      </c>
      <c r="AE191" s="19">
        <v>14.499390395632767</v>
      </c>
      <c r="AF191" s="19">
        <v>51.476787222308609</v>
      </c>
      <c r="AG191" s="19">
        <v>772.1518083346291</v>
      </c>
      <c r="AH191" s="17">
        <f t="shared" si="52"/>
        <v>90184.256583713635</v>
      </c>
      <c r="AI191" s="17">
        <f t="shared" si="53"/>
        <v>49960.133998310208</v>
      </c>
      <c r="AJ191" s="17">
        <f t="shared" si="54"/>
        <v>40224.122585403427</v>
      </c>
      <c r="AK191" s="19">
        <f t="shared" si="55"/>
        <v>1.8051243935167172</v>
      </c>
      <c r="AL191" s="17">
        <f t="shared" si="56"/>
        <v>4476.9046255939511</v>
      </c>
      <c r="AM191" s="19">
        <f t="shared" si="57"/>
        <v>20.144332775851549</v>
      </c>
    </row>
    <row r="192" spans="1:39">
      <c r="A192" s="13" t="s">
        <v>254</v>
      </c>
      <c r="B192" s="13" t="s">
        <v>100</v>
      </c>
      <c r="C192" s="13" t="s">
        <v>63</v>
      </c>
      <c r="D192" s="14">
        <v>20</v>
      </c>
      <c r="E192" s="14" t="s">
        <v>3</v>
      </c>
      <c r="F192" s="15">
        <v>153.30000000000001</v>
      </c>
      <c r="G192" s="15">
        <v>34.299999999999997</v>
      </c>
      <c r="H192" s="15" t="s">
        <v>3</v>
      </c>
      <c r="I192" s="15" t="s">
        <v>3</v>
      </c>
      <c r="J192" s="16">
        <v>28.594999999999999</v>
      </c>
      <c r="K192" s="16">
        <v>18.75</v>
      </c>
      <c r="L192" s="16">
        <v>7.6658958204380223</v>
      </c>
      <c r="M192" s="17">
        <v>0</v>
      </c>
      <c r="N192" s="16">
        <v>26.415895820438024</v>
      </c>
      <c r="O192" s="16">
        <v>9.8449999999999989</v>
      </c>
      <c r="P192" s="16">
        <f t="shared" si="48"/>
        <v>36.260895820438023</v>
      </c>
      <c r="Q192" s="16">
        <v>251.97643622806797</v>
      </c>
      <c r="R192" s="16">
        <v>0</v>
      </c>
      <c r="S192" s="16">
        <f t="shared" si="49"/>
        <v>251.97643622806797</v>
      </c>
      <c r="T192" s="18">
        <v>0.77</v>
      </c>
      <c r="U192" s="19">
        <f t="shared" si="50"/>
        <v>8.4886149870641106</v>
      </c>
      <c r="V192" s="19">
        <f t="shared" si="51"/>
        <v>9.5388185182466287</v>
      </c>
      <c r="W192" s="16">
        <v>0.21058240752816546</v>
      </c>
      <c r="X192" s="16">
        <v>1.0529120376408274E-2</v>
      </c>
      <c r="Y192" s="16">
        <v>0.9356734141085068</v>
      </c>
      <c r="AA192" s="13" t="s">
        <v>254</v>
      </c>
      <c r="AB192" s="15">
        <v>441.33574234261965</v>
      </c>
      <c r="AC192" s="19">
        <v>12.46039045309068</v>
      </c>
      <c r="AD192" s="19">
        <v>55.362113526954118</v>
      </c>
      <c r="AE192" s="19">
        <v>12.46039045309068</v>
      </c>
      <c r="AF192" s="19">
        <v>55.362113526954118</v>
      </c>
      <c r="AG192" s="19">
        <v>1107.2422705390823</v>
      </c>
      <c r="AH192" s="17">
        <f t="shared" si="52"/>
        <v>111206.20753556213</v>
      </c>
      <c r="AI192" s="17">
        <f t="shared" si="53"/>
        <v>13100.630397895351</v>
      </c>
      <c r="AJ192" s="17">
        <f t="shared" si="54"/>
        <v>98105.577137666784</v>
      </c>
      <c r="AK192" s="19">
        <f t="shared" si="55"/>
        <v>8.4886149870641106</v>
      </c>
      <c r="AL192" s="17">
        <f t="shared" si="56"/>
        <v>11658.27899155832</v>
      </c>
      <c r="AM192" s="19">
        <f t="shared" si="57"/>
        <v>9.5388185182466287</v>
      </c>
    </row>
    <row r="193" spans="1:39">
      <c r="A193" s="13" t="s">
        <v>255</v>
      </c>
      <c r="B193" s="13" t="s">
        <v>100</v>
      </c>
      <c r="C193" s="13" t="s">
        <v>63</v>
      </c>
      <c r="D193" s="14">
        <v>20</v>
      </c>
      <c r="E193" s="14" t="s">
        <v>3</v>
      </c>
      <c r="F193" s="15">
        <v>776.39879999999994</v>
      </c>
      <c r="G193" s="15">
        <v>177.26</v>
      </c>
      <c r="H193" s="15" t="s">
        <v>3</v>
      </c>
      <c r="I193" s="15" t="s">
        <v>3</v>
      </c>
      <c r="J193" s="16">
        <v>285.95</v>
      </c>
      <c r="K193" s="16">
        <v>75</v>
      </c>
      <c r="L193" s="16">
        <v>37.973004291864285</v>
      </c>
      <c r="M193" s="17">
        <v>0</v>
      </c>
      <c r="N193" s="16">
        <v>112.97300429186429</v>
      </c>
      <c r="O193" s="16">
        <v>210.95</v>
      </c>
      <c r="P193" s="16">
        <f t="shared" si="48"/>
        <v>323.92300429186429</v>
      </c>
      <c r="Q193" s="16">
        <v>1281.6414028864979</v>
      </c>
      <c r="R193" s="16">
        <v>0</v>
      </c>
      <c r="S193" s="16">
        <f t="shared" si="49"/>
        <v>1281.6414028864979</v>
      </c>
      <c r="T193" s="18">
        <v>0.77</v>
      </c>
      <c r="U193" s="19">
        <f t="shared" si="50"/>
        <v>4.9646292494571389</v>
      </c>
      <c r="V193" s="19">
        <f t="shared" si="51"/>
        <v>11.344669559954287</v>
      </c>
      <c r="W193" s="16">
        <v>0.17782332267373635</v>
      </c>
      <c r="X193" s="16">
        <v>8.891166133686821E-3</v>
      </c>
      <c r="Y193" s="16">
        <v>0.77431380066143241</v>
      </c>
      <c r="AA193" s="13" t="s">
        <v>255</v>
      </c>
      <c r="AB193" s="15">
        <v>3594.745028563224</v>
      </c>
      <c r="AC193" s="19">
        <v>524.50214318253461</v>
      </c>
      <c r="AD193" s="19">
        <v>2283.7804609103346</v>
      </c>
      <c r="AE193" s="19">
        <v>524.50214318253461</v>
      </c>
      <c r="AF193" s="19">
        <v>2283.7804609103346</v>
      </c>
      <c r="AG193" s="19">
        <v>45675.609218206679</v>
      </c>
      <c r="AH193" s="17">
        <f t="shared" si="52"/>
        <v>4607174.0614270344</v>
      </c>
      <c r="AI193" s="17">
        <f t="shared" si="53"/>
        <v>927999.62090438255</v>
      </c>
      <c r="AJ193" s="17">
        <f t="shared" si="54"/>
        <v>3679174.4405226521</v>
      </c>
      <c r="AK193" s="19">
        <f t="shared" si="55"/>
        <v>4.9646292494571389</v>
      </c>
      <c r="AL193" s="17">
        <f t="shared" si="56"/>
        <v>406109.14554003091</v>
      </c>
      <c r="AM193" s="19">
        <f t="shared" si="57"/>
        <v>11.344669559954289</v>
      </c>
    </row>
    <row r="194" spans="1:39">
      <c r="A194" s="13" t="s">
        <v>256</v>
      </c>
      <c r="B194" s="13" t="s">
        <v>100</v>
      </c>
      <c r="C194" s="13" t="s">
        <v>63</v>
      </c>
      <c r="D194" s="14">
        <v>20</v>
      </c>
      <c r="E194" s="14" t="s">
        <v>3</v>
      </c>
      <c r="F194" s="15">
        <v>1187.0675999999999</v>
      </c>
      <c r="G194" s="15">
        <v>265.59959999999995</v>
      </c>
      <c r="H194" s="15" t="s">
        <v>3</v>
      </c>
      <c r="I194" s="15" t="s">
        <v>3</v>
      </c>
      <c r="J194" s="16">
        <v>571.9</v>
      </c>
      <c r="K194" s="16">
        <v>125</v>
      </c>
      <c r="L194" s="16">
        <v>58.350852435860375</v>
      </c>
      <c r="M194" s="17">
        <v>0</v>
      </c>
      <c r="N194" s="16">
        <v>183.35085243586036</v>
      </c>
      <c r="O194" s="16">
        <v>446.9</v>
      </c>
      <c r="P194" s="16">
        <f t="shared" si="48"/>
        <v>630.25085243586034</v>
      </c>
      <c r="Q194" s="16">
        <v>1951.161535615171</v>
      </c>
      <c r="R194" s="16">
        <v>0</v>
      </c>
      <c r="S194" s="16">
        <f t="shared" si="49"/>
        <v>1951.161535615171</v>
      </c>
      <c r="T194" s="18">
        <v>0.77</v>
      </c>
      <c r="U194" s="19">
        <f t="shared" si="50"/>
        <v>3.9123868849544543</v>
      </c>
      <c r="V194" s="19">
        <f t="shared" si="51"/>
        <v>10.641682379402761</v>
      </c>
      <c r="W194" s="16">
        <v>0.18875844034158795</v>
      </c>
      <c r="X194" s="16">
        <v>9.4379220170793931E-3</v>
      </c>
      <c r="Y194" s="16">
        <v>0.83870374733268249</v>
      </c>
      <c r="AA194" s="13" t="s">
        <v>256</v>
      </c>
      <c r="AB194" s="15">
        <v>51.188964450882509</v>
      </c>
      <c r="AC194" s="19">
        <v>11.1910849110567</v>
      </c>
      <c r="AD194" s="19">
        <v>49.722528011313457</v>
      </c>
      <c r="AE194" s="19">
        <v>11.1910849110567</v>
      </c>
      <c r="AF194" s="19">
        <v>49.722528011313457</v>
      </c>
      <c r="AG194" s="19">
        <v>994.45056022626977</v>
      </c>
      <c r="AH194" s="17">
        <f t="shared" si="52"/>
        <v>99877.938484534316</v>
      </c>
      <c r="AI194" s="17">
        <f t="shared" si="53"/>
        <v>25528.64566350192</v>
      </c>
      <c r="AJ194" s="17">
        <f t="shared" si="54"/>
        <v>74349.292821032403</v>
      </c>
      <c r="AK194" s="19">
        <f t="shared" si="55"/>
        <v>3.9123868849544543</v>
      </c>
      <c r="AL194" s="17">
        <f t="shared" si="56"/>
        <v>9385.540267378261</v>
      </c>
      <c r="AM194" s="19">
        <f t="shared" si="57"/>
        <v>10.641682379402761</v>
      </c>
    </row>
    <row r="195" spans="1:39">
      <c r="A195" s="13" t="s">
        <v>257</v>
      </c>
      <c r="B195" s="13" t="s">
        <v>100</v>
      </c>
      <c r="C195" s="13" t="s">
        <v>63</v>
      </c>
      <c r="D195" s="14">
        <v>20</v>
      </c>
      <c r="E195" s="14" t="s">
        <v>3</v>
      </c>
      <c r="F195" s="15">
        <v>249.22200000000001</v>
      </c>
      <c r="G195" s="15">
        <v>55.762</v>
      </c>
      <c r="H195" s="15" t="s">
        <v>3</v>
      </c>
      <c r="I195" s="15" t="s">
        <v>3</v>
      </c>
      <c r="J195" s="16">
        <v>114.38</v>
      </c>
      <c r="K195" s="16">
        <v>37.5</v>
      </c>
      <c r="L195" s="16">
        <v>12.813449205226389</v>
      </c>
      <c r="M195" s="17">
        <v>0</v>
      </c>
      <c r="N195" s="16">
        <v>50.313449205226391</v>
      </c>
      <c r="O195" s="16">
        <v>76.88</v>
      </c>
      <c r="P195" s="16">
        <f t="shared" si="48"/>
        <v>127.19344920522639</v>
      </c>
      <c r="Q195" s="16">
        <v>409.64169203934489</v>
      </c>
      <c r="R195" s="16">
        <v>0</v>
      </c>
      <c r="S195" s="16">
        <f t="shared" si="49"/>
        <v>409.64169203934489</v>
      </c>
      <c r="T195" s="18">
        <v>0.77</v>
      </c>
      <c r="U195" s="19">
        <f t="shared" si="50"/>
        <v>4.0604394291031811</v>
      </c>
      <c r="V195" s="19">
        <f t="shared" si="51"/>
        <v>8.141793069452147</v>
      </c>
      <c r="W195" s="16">
        <v>0.24671560077880822</v>
      </c>
      <c r="X195" s="16">
        <v>1.2335780038940413E-2</v>
      </c>
      <c r="Y195" s="16">
        <v>1.0962227624055596</v>
      </c>
      <c r="AA195" s="13" t="s">
        <v>257</v>
      </c>
      <c r="AB195" s="15">
        <v>2353.4126406293235</v>
      </c>
      <c r="AC195" s="19">
        <v>108.02016946319033</v>
      </c>
      <c r="AD195" s="19">
        <v>479.93880348577892</v>
      </c>
      <c r="AE195" s="19">
        <v>108.02016946319033</v>
      </c>
      <c r="AF195" s="19">
        <v>479.93880348577892</v>
      </c>
      <c r="AG195" s="19">
        <v>9598.7760697155773</v>
      </c>
      <c r="AH195" s="17">
        <f t="shared" si="52"/>
        <v>964055.93617417873</v>
      </c>
      <c r="AI195" s="17">
        <f t="shared" si="53"/>
        <v>237426.50346273169</v>
      </c>
      <c r="AJ195" s="17">
        <f t="shared" si="54"/>
        <v>726629.43271144701</v>
      </c>
      <c r="AK195" s="19">
        <f t="shared" si="55"/>
        <v>4.0604394291031811</v>
      </c>
      <c r="AL195" s="17">
        <f t="shared" si="56"/>
        <v>118408.30735324118</v>
      </c>
      <c r="AM195" s="19">
        <f t="shared" si="57"/>
        <v>8.141793069452147</v>
      </c>
    </row>
    <row r="196" spans="1:39">
      <c r="A196" s="13" t="s">
        <v>258</v>
      </c>
      <c r="B196" s="13" t="s">
        <v>100</v>
      </c>
      <c r="C196" s="13" t="s">
        <v>63</v>
      </c>
      <c r="D196" s="14">
        <v>12</v>
      </c>
      <c r="E196" s="14" t="s">
        <v>3</v>
      </c>
      <c r="F196" s="15">
        <v>734.77815199999998</v>
      </c>
      <c r="G196" s="15">
        <v>162.01563999999999</v>
      </c>
      <c r="H196" s="15" t="s">
        <v>3</v>
      </c>
      <c r="I196" s="15" t="s">
        <v>3</v>
      </c>
      <c r="J196" s="16">
        <v>0</v>
      </c>
      <c r="K196" s="16">
        <v>25</v>
      </c>
      <c r="L196" s="16">
        <v>26.049719262182844</v>
      </c>
      <c r="M196" s="17">
        <v>0</v>
      </c>
      <c r="N196" s="16">
        <v>51.049719262182848</v>
      </c>
      <c r="O196" s="16">
        <v>-25</v>
      </c>
      <c r="P196" s="16">
        <f t="shared" si="48"/>
        <v>26.049719262182848</v>
      </c>
      <c r="Q196" s="16">
        <v>928.74216171405237</v>
      </c>
      <c r="R196" s="16">
        <v>0</v>
      </c>
      <c r="S196" s="16">
        <f t="shared" si="49"/>
        <v>928.74216171405237</v>
      </c>
      <c r="T196" s="18">
        <v>0.85</v>
      </c>
      <c r="U196" s="19">
        <f t="shared" si="50"/>
        <v>35.652674501653273</v>
      </c>
      <c r="V196" s="19">
        <f t="shared" si="51"/>
        <v>18.192894596426427</v>
      </c>
      <c r="W196" s="16">
        <v>7.6914429197534023E-2</v>
      </c>
      <c r="X196" s="16">
        <v>6.4095357664611689E-3</v>
      </c>
      <c r="Y196" s="16">
        <v>0.34678578213205802</v>
      </c>
      <c r="AA196" s="13" t="s">
        <v>258</v>
      </c>
      <c r="AB196" s="15">
        <v>115.17517001448564</v>
      </c>
      <c r="AC196" s="19">
        <v>16.955571541134479</v>
      </c>
      <c r="AD196" s="19">
        <v>76.444228635896152</v>
      </c>
      <c r="AE196" s="19">
        <v>16.955571541134479</v>
      </c>
      <c r="AF196" s="19">
        <v>76.444228635896152</v>
      </c>
      <c r="AG196" s="19">
        <v>917.330743630754</v>
      </c>
      <c r="AH196" s="17">
        <f t="shared" si="52"/>
        <v>106968.0363750369</v>
      </c>
      <c r="AI196" s="17">
        <f t="shared" si="53"/>
        <v>3000.2808448515307</v>
      </c>
      <c r="AJ196" s="17">
        <f t="shared" si="54"/>
        <v>103967.75553018537</v>
      </c>
      <c r="AK196" s="19">
        <f t="shared" si="55"/>
        <v>35.652674501653273</v>
      </c>
      <c r="AL196" s="17">
        <f t="shared" si="56"/>
        <v>5879.6600952136723</v>
      </c>
      <c r="AM196" s="19">
        <f t="shared" si="57"/>
        <v>18.192894596426424</v>
      </c>
    </row>
    <row r="197" spans="1:39">
      <c r="A197" s="13" t="s">
        <v>259</v>
      </c>
      <c r="B197" s="13" t="s">
        <v>100</v>
      </c>
      <c r="C197" s="13" t="s">
        <v>63</v>
      </c>
      <c r="D197" s="14">
        <v>12</v>
      </c>
      <c r="E197" s="14" t="s">
        <v>3</v>
      </c>
      <c r="F197" s="15">
        <v>126.42859999999999</v>
      </c>
      <c r="G197" s="15">
        <v>27.877000000000002</v>
      </c>
      <c r="H197" s="15" t="s">
        <v>3</v>
      </c>
      <c r="I197" s="15" t="s">
        <v>3</v>
      </c>
      <c r="J197" s="16">
        <v>0</v>
      </c>
      <c r="K197" s="16">
        <v>12.5</v>
      </c>
      <c r="L197" s="16">
        <v>4.8921298516110596</v>
      </c>
      <c r="M197" s="17">
        <v>0</v>
      </c>
      <c r="N197" s="16">
        <v>17.39212985161106</v>
      </c>
      <c r="O197" s="16">
        <v>-12.5</v>
      </c>
      <c r="P197" s="16">
        <f t="shared" si="48"/>
        <v>4.8921298516110596</v>
      </c>
      <c r="Q197" s="16">
        <v>159.80275263611975</v>
      </c>
      <c r="R197" s="16">
        <v>0</v>
      </c>
      <c r="S197" s="16">
        <f t="shared" si="49"/>
        <v>159.80275263611975</v>
      </c>
      <c r="T197" s="18">
        <v>0.85</v>
      </c>
      <c r="U197" s="19">
        <f t="shared" si="50"/>
        <v>32.665272076433958</v>
      </c>
      <c r="V197" s="19">
        <f t="shared" si="51"/>
        <v>9.1882221441278489</v>
      </c>
      <c r="W197" s="16">
        <v>0.15229236748801542</v>
      </c>
      <c r="X197" s="16">
        <v>1.2691030624001284E-2</v>
      </c>
      <c r="Y197" s="16">
        <v>0.68664395384692611</v>
      </c>
      <c r="AA197" s="13" t="s">
        <v>259</v>
      </c>
      <c r="AB197" s="15">
        <v>25.594482225441254</v>
      </c>
      <c r="AC197" s="19">
        <v>0.6483193952444013</v>
      </c>
      <c r="AD197" s="19">
        <v>2.9229493065990106</v>
      </c>
      <c r="AE197" s="19">
        <v>0.6483193952444013</v>
      </c>
      <c r="AF197" s="19">
        <v>2.9229493065990106</v>
      </c>
      <c r="AG197" s="19">
        <v>35.07539167918813</v>
      </c>
      <c r="AH197" s="17">
        <f t="shared" si="52"/>
        <v>4090.0687119217523</v>
      </c>
      <c r="AI197" s="17">
        <f t="shared" si="53"/>
        <v>125.21153053160982</v>
      </c>
      <c r="AJ197" s="17">
        <f t="shared" si="54"/>
        <v>3964.8571813901426</v>
      </c>
      <c r="AK197" s="19">
        <f t="shared" si="55"/>
        <v>32.665272076433958</v>
      </c>
      <c r="AL197" s="17">
        <f t="shared" si="56"/>
        <v>445.14255834962552</v>
      </c>
      <c r="AM197" s="19">
        <f t="shared" si="57"/>
        <v>9.1882221441278489</v>
      </c>
    </row>
    <row r="199" spans="1:39">
      <c r="A199" s="7" t="s">
        <v>260</v>
      </c>
      <c r="AA199" s="8" t="s">
        <v>261</v>
      </c>
    </row>
    <row r="200" spans="1:39" ht="57" thickBot="1">
      <c r="A200" s="10" t="s">
        <v>24</v>
      </c>
      <c r="B200" s="10" t="s">
        <v>25</v>
      </c>
      <c r="C200" s="10" t="s">
        <v>26</v>
      </c>
      <c r="D200" s="11" t="s">
        <v>27</v>
      </c>
      <c r="E200" s="11" t="s">
        <v>28</v>
      </c>
      <c r="F200" s="11" t="s">
        <v>29</v>
      </c>
      <c r="G200" s="11" t="s">
        <v>30</v>
      </c>
      <c r="H200" s="11" t="s">
        <v>31</v>
      </c>
      <c r="I200" s="11" t="s">
        <v>32</v>
      </c>
      <c r="J200" s="11" t="s">
        <v>33</v>
      </c>
      <c r="K200" s="11" t="s">
        <v>34</v>
      </c>
      <c r="L200" s="11" t="s">
        <v>35</v>
      </c>
      <c r="M200" s="11" t="s">
        <v>36</v>
      </c>
      <c r="N200" s="11" t="s">
        <v>37</v>
      </c>
      <c r="O200" s="11" t="s">
        <v>38</v>
      </c>
      <c r="P200" s="11" t="s">
        <v>39</v>
      </c>
      <c r="Q200" s="11" t="s">
        <v>40</v>
      </c>
      <c r="R200" s="11" t="s">
        <v>41</v>
      </c>
      <c r="S200" s="11" t="s">
        <v>42</v>
      </c>
      <c r="T200" s="11" t="s">
        <v>43</v>
      </c>
      <c r="U200" s="11" t="s">
        <v>44</v>
      </c>
      <c r="V200" s="11" t="s">
        <v>45</v>
      </c>
      <c r="W200" s="11" t="s">
        <v>46</v>
      </c>
      <c r="X200" s="11" t="s">
        <v>47</v>
      </c>
      <c r="Y200" s="11" t="s">
        <v>48</v>
      </c>
      <c r="AA200" s="10" t="s">
        <v>24</v>
      </c>
      <c r="AB200" s="12" t="s">
        <v>49</v>
      </c>
      <c r="AC200" s="11" t="s">
        <v>50</v>
      </c>
      <c r="AD200" s="11" t="s">
        <v>51</v>
      </c>
      <c r="AE200" s="11" t="s">
        <v>52</v>
      </c>
      <c r="AF200" s="11" t="s">
        <v>53</v>
      </c>
      <c r="AG200" s="11" t="s">
        <v>54</v>
      </c>
      <c r="AH200" s="11" t="s">
        <v>55</v>
      </c>
      <c r="AI200" s="11" t="s">
        <v>56</v>
      </c>
      <c r="AJ200" s="11" t="s">
        <v>57</v>
      </c>
      <c r="AK200" s="11" t="s">
        <v>58</v>
      </c>
      <c r="AL200" s="11" t="s">
        <v>59</v>
      </c>
      <c r="AM200" s="11" t="s">
        <v>60</v>
      </c>
    </row>
    <row r="201" spans="1:39">
      <c r="A201" s="13" t="s">
        <v>262</v>
      </c>
      <c r="B201" s="13" t="s">
        <v>263</v>
      </c>
      <c r="C201" s="13" t="s">
        <v>63</v>
      </c>
      <c r="D201" s="14">
        <v>16.8</v>
      </c>
      <c r="E201" s="14" t="s">
        <v>3</v>
      </c>
      <c r="F201" s="15">
        <v>1000000</v>
      </c>
      <c r="G201" s="15">
        <v>386000</v>
      </c>
      <c r="H201" s="15" t="s">
        <v>3</v>
      </c>
      <c r="I201" s="15" t="s">
        <v>3</v>
      </c>
      <c r="J201" s="16">
        <v>459665</v>
      </c>
      <c r="K201" s="16">
        <v>200000</v>
      </c>
      <c r="L201" s="16">
        <v>163051.65280452918</v>
      </c>
      <c r="M201" s="17">
        <v>0</v>
      </c>
      <c r="N201" s="16">
        <v>363051.65280452918</v>
      </c>
      <c r="O201" s="16">
        <v>259665</v>
      </c>
      <c r="P201" s="16">
        <f t="shared" ref="P201:P204" si="58">N201+O201</f>
        <v>622716.65280452918</v>
      </c>
      <c r="Q201" s="16">
        <v>1538730.2305263598</v>
      </c>
      <c r="R201" s="16">
        <v>0</v>
      </c>
      <c r="S201" s="16">
        <f t="shared" ref="S201:S204" si="59">SUM(R201,Q201)</f>
        <v>1538730.2305263598</v>
      </c>
      <c r="T201" s="18">
        <v>0.7</v>
      </c>
      <c r="U201" s="19">
        <f t="shared" ref="U201:U204" si="60">MAX(Q201/(L201+(J201*T201)),0)</f>
        <v>3.1738362011848045</v>
      </c>
      <c r="V201" s="19">
        <f t="shared" ref="V201:V204" si="61">MAX(Q201/N201,0)</f>
        <v>4.2383231659733784</v>
      </c>
      <c r="W201" s="16">
        <v>0.48804515041294572</v>
      </c>
      <c r="X201" s="16">
        <v>2.9050306572199147E-2</v>
      </c>
      <c r="Y201" s="16">
        <v>1.2569756521045041</v>
      </c>
      <c r="AA201" s="13" t="s">
        <v>262</v>
      </c>
      <c r="AB201" s="15">
        <v>4.0199999999999996</v>
      </c>
      <c r="AC201" s="19">
        <v>1161.1520759999999</v>
      </c>
      <c r="AD201" s="19">
        <v>2990.4377999999992</v>
      </c>
      <c r="AE201" s="19">
        <v>1161.1520759999999</v>
      </c>
      <c r="AF201" s="19">
        <v>2990.4377999999992</v>
      </c>
      <c r="AG201" s="19">
        <v>50239.355039999995</v>
      </c>
      <c r="AH201" s="17">
        <f t="shared" ref="AH201:AH204" si="62">AB201*Q201</f>
        <v>6185695.5267159659</v>
      </c>
      <c r="AI201" s="17">
        <f t="shared" ref="AI201:AI204" si="63">AB201*(L201+(J201*T201))</f>
        <v>1948964.9542742071</v>
      </c>
      <c r="AJ201" s="17">
        <f t="shared" ref="AJ201:AJ204" si="64">AH201-AI201</f>
        <v>4236730.5724417586</v>
      </c>
      <c r="AK201" s="19">
        <f t="shared" ref="AK201:AK204" si="65">IF(AB201=0,"N/A",MAX(AH201/AI201,0))</f>
        <v>3.1738362011848045</v>
      </c>
      <c r="AL201" s="17">
        <f t="shared" ref="AL201:AL204" si="66">AB201*N201</f>
        <v>1459467.6442742071</v>
      </c>
      <c r="AM201" s="19">
        <f t="shared" ref="AM201:AM204" si="67">IF(AB201=0,"N/A",MAX(AH201/AL201,0))</f>
        <v>4.2383231659733784</v>
      </c>
    </row>
    <row r="202" spans="1:39">
      <c r="A202" s="13" t="s">
        <v>264</v>
      </c>
      <c r="B202" s="13" t="s">
        <v>263</v>
      </c>
      <c r="C202" s="13" t="s">
        <v>63</v>
      </c>
      <c r="D202" s="14">
        <v>13.8</v>
      </c>
      <c r="E202" s="14" t="s">
        <v>3</v>
      </c>
      <c r="F202" s="15">
        <v>1000000</v>
      </c>
      <c r="G202" s="15">
        <v>210000</v>
      </c>
      <c r="H202" s="15" t="s">
        <v>3</v>
      </c>
      <c r="I202" s="15" t="s">
        <v>3</v>
      </c>
      <c r="J202" s="16">
        <v>459665</v>
      </c>
      <c r="K202" s="16">
        <v>140000</v>
      </c>
      <c r="L202" s="16">
        <v>137628.37298722169</v>
      </c>
      <c r="M202" s="17">
        <v>0</v>
      </c>
      <c r="N202" s="16">
        <v>277628.37298722169</v>
      </c>
      <c r="O202" s="16">
        <v>319665</v>
      </c>
      <c r="P202" s="16">
        <f t="shared" si="58"/>
        <v>597293.37298722169</v>
      </c>
      <c r="Q202" s="16">
        <v>1348796.4972234676</v>
      </c>
      <c r="R202" s="16">
        <v>0</v>
      </c>
      <c r="S202" s="16">
        <f t="shared" si="59"/>
        <v>1348796.4972234676</v>
      </c>
      <c r="T202" s="18">
        <v>0.82</v>
      </c>
      <c r="U202" s="19">
        <f t="shared" si="60"/>
        <v>2.6212940807381298</v>
      </c>
      <c r="V202" s="19">
        <f t="shared" si="61"/>
        <v>4.8582804513483504</v>
      </c>
      <c r="W202" s="16">
        <v>0.31859548656216541</v>
      </c>
      <c r="X202" s="16">
        <v>2.3086629461026478E-2</v>
      </c>
      <c r="Y202" s="16">
        <v>1.5082540239811029</v>
      </c>
      <c r="AA202" s="13" t="s">
        <v>264</v>
      </c>
      <c r="AB202" s="15">
        <v>18.899999999999999</v>
      </c>
      <c r="AC202" s="19">
        <v>3479.1460199999992</v>
      </c>
      <c r="AD202" s="19">
        <v>16469.724599999998</v>
      </c>
      <c r="AE202" s="19">
        <v>3479.1460199999992</v>
      </c>
      <c r="AF202" s="19">
        <v>16469.724599999998</v>
      </c>
      <c r="AG202" s="19">
        <v>227282.19947999995</v>
      </c>
      <c r="AH202" s="17">
        <f t="shared" si="62"/>
        <v>25492253.797523536</v>
      </c>
      <c r="AI202" s="17">
        <f t="shared" si="63"/>
        <v>9725064.4194584899</v>
      </c>
      <c r="AJ202" s="17">
        <f t="shared" si="64"/>
        <v>15767189.378065046</v>
      </c>
      <c r="AK202" s="19">
        <f t="shared" si="65"/>
        <v>2.6212940807381298</v>
      </c>
      <c r="AL202" s="17">
        <f t="shared" si="66"/>
        <v>5247176.2494584899</v>
      </c>
      <c r="AM202" s="19">
        <f t="shared" si="67"/>
        <v>4.8582804513483504</v>
      </c>
    </row>
    <row r="203" spans="1:39">
      <c r="A203" s="13" t="s">
        <v>265</v>
      </c>
      <c r="B203" s="13" t="s">
        <v>263</v>
      </c>
      <c r="C203" s="13" t="s">
        <v>63</v>
      </c>
      <c r="D203" s="14">
        <v>5.6</v>
      </c>
      <c r="E203" s="14" t="s">
        <v>3</v>
      </c>
      <c r="F203" s="15">
        <v>1000000</v>
      </c>
      <c r="G203" s="15">
        <v>0</v>
      </c>
      <c r="H203" s="15" t="s">
        <v>3</v>
      </c>
      <c r="I203" s="15" t="s">
        <v>3</v>
      </c>
      <c r="J203" s="16">
        <v>362197.62036088563</v>
      </c>
      <c r="K203" s="16">
        <v>100000</v>
      </c>
      <c r="L203" s="16">
        <v>62157.768344788616</v>
      </c>
      <c r="M203" s="17">
        <v>0</v>
      </c>
      <c r="N203" s="16">
        <v>162157.76834478861</v>
      </c>
      <c r="O203" s="16">
        <v>262197.62036088563</v>
      </c>
      <c r="P203" s="16">
        <f t="shared" si="58"/>
        <v>424355.38870567421</v>
      </c>
      <c r="Q203" s="16">
        <v>545375.29017313465</v>
      </c>
      <c r="R203" s="16">
        <v>0</v>
      </c>
      <c r="S203" s="16">
        <f t="shared" si="59"/>
        <v>545375.29017313465</v>
      </c>
      <c r="T203" s="18">
        <v>0.81</v>
      </c>
      <c r="U203" s="19">
        <f t="shared" si="60"/>
        <v>1.5339444287816468</v>
      </c>
      <c r="V203" s="19">
        <f t="shared" si="61"/>
        <v>3.363238750384923</v>
      </c>
      <c r="W203" s="16">
        <v>0.18838328396598283</v>
      </c>
      <c r="X203" s="16">
        <v>3.3639872136782649E-2</v>
      </c>
      <c r="Y203" s="16" t="s">
        <v>3</v>
      </c>
      <c r="AA203" s="13" t="s">
        <v>265</v>
      </c>
      <c r="AB203" s="15">
        <v>1.5256000000000001</v>
      </c>
      <c r="AC203" s="19">
        <v>0</v>
      </c>
      <c r="AD203" s="19">
        <v>1313.2166471999999</v>
      </c>
      <c r="AE203" s="19">
        <v>0</v>
      </c>
      <c r="AF203" s="19">
        <v>1313.2166471999999</v>
      </c>
      <c r="AG203" s="19">
        <v>7354.0132243199996</v>
      </c>
      <c r="AH203" s="17">
        <f t="shared" si="62"/>
        <v>832024.54268813424</v>
      </c>
      <c r="AI203" s="17">
        <f t="shared" si="63"/>
        <v>542408.52998108894</v>
      </c>
      <c r="AJ203" s="17">
        <f t="shared" si="64"/>
        <v>289616.0127070453</v>
      </c>
      <c r="AK203" s="19">
        <f t="shared" si="65"/>
        <v>1.5339444287816468</v>
      </c>
      <c r="AL203" s="17">
        <f t="shared" si="66"/>
        <v>247387.89138680953</v>
      </c>
      <c r="AM203" s="19">
        <f t="shared" si="67"/>
        <v>3.3632387503849226</v>
      </c>
    </row>
    <row r="204" spans="1:39">
      <c r="A204" s="13" t="s">
        <v>266</v>
      </c>
      <c r="B204" s="13" t="s">
        <v>263</v>
      </c>
      <c r="C204" s="13" t="s">
        <v>63</v>
      </c>
      <c r="D204" s="14">
        <v>10.350000000000001</v>
      </c>
      <c r="E204" s="14" t="s">
        <v>3</v>
      </c>
      <c r="F204" s="15">
        <v>1000000</v>
      </c>
      <c r="G204" s="15">
        <v>66000</v>
      </c>
      <c r="H204" s="15" t="s">
        <v>3</v>
      </c>
      <c r="I204" s="15" t="s">
        <v>3</v>
      </c>
      <c r="J204" s="16">
        <v>459665</v>
      </c>
      <c r="K204" s="16">
        <v>100000</v>
      </c>
      <c r="L204" s="16">
        <v>93958.660116853702</v>
      </c>
      <c r="M204" s="17">
        <v>0</v>
      </c>
      <c r="N204" s="16">
        <v>193958.66011685372</v>
      </c>
      <c r="O204" s="16">
        <v>359665</v>
      </c>
      <c r="P204" s="16">
        <f t="shared" si="58"/>
        <v>553623.66011685366</v>
      </c>
      <c r="Q204" s="16">
        <v>913149.70331223868</v>
      </c>
      <c r="R204" s="16">
        <v>0</v>
      </c>
      <c r="S204" s="16">
        <f t="shared" si="59"/>
        <v>913149.70331223868</v>
      </c>
      <c r="T204" s="18">
        <v>0.8</v>
      </c>
      <c r="U204" s="19">
        <f t="shared" si="60"/>
        <v>1.9778388046254192</v>
      </c>
      <c r="V204" s="19">
        <f t="shared" si="61"/>
        <v>4.7079604631321743</v>
      </c>
      <c r="W204" s="16">
        <v>0.2281438739624492</v>
      </c>
      <c r="X204" s="16">
        <v>2.2042886373183496E-2</v>
      </c>
      <c r="Y204" s="16">
        <v>3.4365213359719062</v>
      </c>
      <c r="AA204" s="13" t="s">
        <v>266</v>
      </c>
      <c r="AB204" s="15">
        <v>1.75</v>
      </c>
      <c r="AC204" s="19">
        <v>98.775600000000011</v>
      </c>
      <c r="AD204" s="19">
        <v>1487.78</v>
      </c>
      <c r="AE204" s="19">
        <v>98.775600000000011</v>
      </c>
      <c r="AF204" s="19">
        <v>1487.78</v>
      </c>
      <c r="AG204" s="19">
        <v>15398.523000000001</v>
      </c>
      <c r="AH204" s="17">
        <f t="shared" si="62"/>
        <v>1598011.9807964177</v>
      </c>
      <c r="AI204" s="17">
        <f t="shared" si="63"/>
        <v>807958.65520449402</v>
      </c>
      <c r="AJ204" s="17">
        <f t="shared" si="64"/>
        <v>790053.32559192367</v>
      </c>
      <c r="AK204" s="19">
        <f t="shared" si="65"/>
        <v>1.9778388046254192</v>
      </c>
      <c r="AL204" s="17">
        <f t="shared" si="66"/>
        <v>339427.65520449402</v>
      </c>
      <c r="AM204" s="19">
        <f t="shared" si="67"/>
        <v>4.7079604631321743</v>
      </c>
    </row>
    <row r="206" spans="1:39">
      <c r="A206" s="7" t="s">
        <v>267</v>
      </c>
      <c r="AA206" s="8" t="s">
        <v>268</v>
      </c>
    </row>
    <row r="207" spans="1:39" ht="57" thickBot="1">
      <c r="A207" s="10" t="s">
        <v>24</v>
      </c>
      <c r="B207" s="10" t="s">
        <v>25</v>
      </c>
      <c r="C207" s="10" t="s">
        <v>26</v>
      </c>
      <c r="D207" s="11" t="s">
        <v>27</v>
      </c>
      <c r="E207" s="11" t="s">
        <v>28</v>
      </c>
      <c r="F207" s="11" t="s">
        <v>29</v>
      </c>
      <c r="G207" s="11" t="s">
        <v>30</v>
      </c>
      <c r="H207" s="11" t="s">
        <v>31</v>
      </c>
      <c r="I207" s="11" t="s">
        <v>32</v>
      </c>
      <c r="J207" s="11" t="s">
        <v>33</v>
      </c>
      <c r="K207" s="11" t="s">
        <v>34</v>
      </c>
      <c r="L207" s="11" t="s">
        <v>35</v>
      </c>
      <c r="M207" s="11" t="s">
        <v>36</v>
      </c>
      <c r="N207" s="11" t="s">
        <v>37</v>
      </c>
      <c r="O207" s="11" t="s">
        <v>38</v>
      </c>
      <c r="P207" s="11" t="s">
        <v>39</v>
      </c>
      <c r="Q207" s="11" t="s">
        <v>40</v>
      </c>
      <c r="R207" s="11" t="s">
        <v>41</v>
      </c>
      <c r="S207" s="11" t="s">
        <v>42</v>
      </c>
      <c r="T207" s="11" t="s">
        <v>43</v>
      </c>
      <c r="U207" s="11" t="s">
        <v>44</v>
      </c>
      <c r="V207" s="11" t="s">
        <v>45</v>
      </c>
      <c r="W207" s="11" t="s">
        <v>46</v>
      </c>
      <c r="X207" s="11" t="s">
        <v>47</v>
      </c>
      <c r="Y207" s="11" t="s">
        <v>48</v>
      </c>
      <c r="AA207" s="10" t="s">
        <v>24</v>
      </c>
      <c r="AB207" s="12" t="s">
        <v>49</v>
      </c>
      <c r="AC207" s="11" t="s">
        <v>50</v>
      </c>
      <c r="AD207" s="11" t="s">
        <v>51</v>
      </c>
      <c r="AE207" s="11" t="s">
        <v>52</v>
      </c>
      <c r="AF207" s="11" t="s">
        <v>53</v>
      </c>
      <c r="AG207" s="11" t="s">
        <v>54</v>
      </c>
      <c r="AH207" s="11" t="s">
        <v>55</v>
      </c>
      <c r="AI207" s="11" t="s">
        <v>56</v>
      </c>
      <c r="AJ207" s="11" t="s">
        <v>57</v>
      </c>
      <c r="AK207" s="11" t="s">
        <v>58</v>
      </c>
      <c r="AL207" s="11" t="s">
        <v>59</v>
      </c>
      <c r="AM207" s="11" t="s">
        <v>60</v>
      </c>
    </row>
    <row r="208" spans="1:39">
      <c r="A208" s="13" t="s">
        <v>269</v>
      </c>
      <c r="B208" s="13" t="s">
        <v>270</v>
      </c>
      <c r="C208" s="13" t="s">
        <v>68</v>
      </c>
      <c r="D208" s="14">
        <v>9.3000000000000007</v>
      </c>
      <c r="E208" s="14">
        <v>1</v>
      </c>
      <c r="F208" s="15">
        <v>62.333644800000002</v>
      </c>
      <c r="G208" s="15">
        <v>10.13804898264322</v>
      </c>
      <c r="H208" s="15">
        <v>3.2993848468642653</v>
      </c>
      <c r="I208" s="15">
        <v>0.53661750884974269</v>
      </c>
      <c r="J208" s="16">
        <v>0</v>
      </c>
      <c r="K208" s="16">
        <v>0</v>
      </c>
      <c r="L208" s="16">
        <v>13.694271272235419</v>
      </c>
      <c r="M208" s="17">
        <v>12.15</v>
      </c>
      <c r="N208" s="16">
        <v>13.694271272235419</v>
      </c>
      <c r="O208" s="16">
        <v>0</v>
      </c>
      <c r="P208" s="16">
        <f t="shared" ref="P208:P253" si="68">N208+O208</f>
        <v>13.694271272235419</v>
      </c>
      <c r="Q208" s="16">
        <v>10.985842712534676</v>
      </c>
      <c r="R208" s="16">
        <v>0</v>
      </c>
      <c r="S208" s="16">
        <f t="shared" ref="S208:S253" si="69">SUM(R208,Q208)</f>
        <v>10.985842712534676</v>
      </c>
      <c r="T208" s="18">
        <v>0.86</v>
      </c>
      <c r="U208" s="19">
        <f t="shared" ref="U208:U253" si="70">MAX(Q208/(L208+(J208*T208)),0)</f>
        <v>0.80222178268134858</v>
      </c>
      <c r="V208" s="19">
        <f t="shared" ref="V208:V253" si="71">MAX(Q208/N208,0)</f>
        <v>0.80222178268134858</v>
      </c>
      <c r="W208" s="16">
        <v>0.23336004786196032</v>
      </c>
      <c r="X208" s="16">
        <v>0.16213128848699757</v>
      </c>
      <c r="Y208" s="16">
        <v>1.3697849071450117</v>
      </c>
      <c r="AA208" s="13" t="s">
        <v>269</v>
      </c>
      <c r="AB208" s="15">
        <v>1356</v>
      </c>
      <c r="AC208" s="19">
        <v>13.555778485353665</v>
      </c>
      <c r="AD208" s="19">
        <v>79.574841224898975</v>
      </c>
      <c r="AE208" s="19">
        <v>13.555778485353665</v>
      </c>
      <c r="AF208" s="19">
        <v>79.574841224898975</v>
      </c>
      <c r="AG208" s="19">
        <v>114.53426991261803</v>
      </c>
      <c r="AH208" s="17">
        <f t="shared" ref="AH208:AH253" si="72">AB208*Q208</f>
        <v>14896.802718197021</v>
      </c>
      <c r="AI208" s="17">
        <f t="shared" ref="AI208:AI253" si="73">AB208*(L208+(J208*T208))</f>
        <v>18569.431845151226</v>
      </c>
      <c r="AJ208" s="17">
        <f t="shared" ref="AJ208:AJ253" si="74">AH208-AI208</f>
        <v>-3672.6291269542053</v>
      </c>
      <c r="AK208" s="19">
        <f t="shared" ref="AK208:AK253" si="75">IF(AB208=0,"N/A",MAX(AH208/AI208,0))</f>
        <v>0.80222178268134858</v>
      </c>
      <c r="AL208" s="17">
        <f t="shared" ref="AL208:AL253" si="76">AB208*N208</f>
        <v>18569.431845151226</v>
      </c>
      <c r="AM208" s="19">
        <f t="shared" ref="AM208:AM253" si="77">IF(AB208=0,"N/A",MAX(AH208/AL208,0))</f>
        <v>0.80222178268134858</v>
      </c>
    </row>
    <row r="209" spans="1:39">
      <c r="A209" s="13" t="s">
        <v>271</v>
      </c>
      <c r="B209" s="13" t="s">
        <v>270</v>
      </c>
      <c r="C209" s="13" t="s">
        <v>68</v>
      </c>
      <c r="D209" s="14">
        <v>4</v>
      </c>
      <c r="E209" s="14">
        <v>1</v>
      </c>
      <c r="F209" s="15">
        <v>28.738500000000002</v>
      </c>
      <c r="G209" s="15">
        <v>4.6831161193573676</v>
      </c>
      <c r="H209" s="15">
        <v>1.521158785529716</v>
      </c>
      <c r="I209" s="15">
        <v>0.2478822217101202</v>
      </c>
      <c r="J209" s="16">
        <v>0</v>
      </c>
      <c r="K209" s="16">
        <v>0</v>
      </c>
      <c r="L209" s="16">
        <v>6.4352542048304811</v>
      </c>
      <c r="M209" s="17">
        <v>5.78</v>
      </c>
      <c r="N209" s="16">
        <v>6.4352542048304811</v>
      </c>
      <c r="O209" s="16">
        <v>0</v>
      </c>
      <c r="P209" s="16">
        <f t="shared" si="68"/>
        <v>6.4352542048304811</v>
      </c>
      <c r="Q209" s="16">
        <v>4.2951905191013982</v>
      </c>
      <c r="R209" s="16">
        <v>0</v>
      </c>
      <c r="S209" s="16">
        <f t="shared" si="69"/>
        <v>4.2951905191013982</v>
      </c>
      <c r="T209" s="18">
        <v>0.86</v>
      </c>
      <c r="U209" s="19">
        <f t="shared" si="70"/>
        <v>0.6674469076726306</v>
      </c>
      <c r="V209" s="19">
        <f t="shared" si="71"/>
        <v>0.6674469076726306</v>
      </c>
      <c r="W209" s="16">
        <v>0.2378546854985733</v>
      </c>
      <c r="X209" s="16">
        <v>0.20526069702311395</v>
      </c>
      <c r="Y209" s="16">
        <v>1.3934731850760067</v>
      </c>
      <c r="AA209" s="13" t="s">
        <v>271</v>
      </c>
      <c r="AB209" s="15">
        <v>327</v>
      </c>
      <c r="AC209" s="19">
        <v>1.5100560502372395</v>
      </c>
      <c r="AD209" s="19">
        <v>8.8471913098590012</v>
      </c>
      <c r="AE209" s="19">
        <v>1.5100560502372395</v>
      </c>
      <c r="AF209" s="19">
        <v>8.8471913098590012</v>
      </c>
      <c r="AG209" s="19">
        <v>10.252064506607699</v>
      </c>
      <c r="AH209" s="17">
        <f t="shared" si="72"/>
        <v>1404.5272997461573</v>
      </c>
      <c r="AI209" s="17">
        <f t="shared" si="73"/>
        <v>2104.3281249795673</v>
      </c>
      <c r="AJ209" s="17">
        <f t="shared" si="74"/>
        <v>-699.80082523341002</v>
      </c>
      <c r="AK209" s="19">
        <f t="shared" si="75"/>
        <v>0.66744690767263071</v>
      </c>
      <c r="AL209" s="17">
        <f t="shared" si="76"/>
        <v>2104.3281249795673</v>
      </c>
      <c r="AM209" s="19">
        <f t="shared" si="77"/>
        <v>0.66744690767263071</v>
      </c>
    </row>
    <row r="210" spans="1:39">
      <c r="A210" s="13" t="s">
        <v>272</v>
      </c>
      <c r="B210" s="13" t="s">
        <v>270</v>
      </c>
      <c r="C210" s="13" t="s">
        <v>68</v>
      </c>
      <c r="D210" s="14">
        <v>4</v>
      </c>
      <c r="E210" s="14">
        <v>1</v>
      </c>
      <c r="F210" s="15">
        <v>26.709900000000005</v>
      </c>
      <c r="G210" s="15">
        <v>4.3230224310724141</v>
      </c>
      <c r="H210" s="15">
        <v>1.4137828712570302</v>
      </c>
      <c r="I210" s="15">
        <v>0.22882208713286473</v>
      </c>
      <c r="J210" s="16">
        <v>0</v>
      </c>
      <c r="K210" s="16">
        <v>0</v>
      </c>
      <c r="L210" s="16">
        <v>6.4091903210139627</v>
      </c>
      <c r="M210" s="17">
        <v>5.78</v>
      </c>
      <c r="N210" s="16">
        <v>6.4091903210139627</v>
      </c>
      <c r="O210" s="16">
        <v>0</v>
      </c>
      <c r="P210" s="16">
        <f t="shared" si="68"/>
        <v>6.4091903210139627</v>
      </c>
      <c r="Q210" s="16">
        <v>3.9895302831691288</v>
      </c>
      <c r="R210" s="16">
        <v>0</v>
      </c>
      <c r="S210" s="16">
        <f t="shared" si="69"/>
        <v>3.9895302831691288</v>
      </c>
      <c r="T210" s="18">
        <v>0.86</v>
      </c>
      <c r="U210" s="19">
        <f t="shared" si="70"/>
        <v>0.62247024715252441</v>
      </c>
      <c r="V210" s="19">
        <f t="shared" si="71"/>
        <v>0.62247024715252441</v>
      </c>
      <c r="W210" s="16">
        <v>0.25488308003235161</v>
      </c>
      <c r="X210" s="16">
        <v>0.21995563617834407</v>
      </c>
      <c r="Y210" s="16">
        <v>1.5034310466691128</v>
      </c>
      <c r="AA210" s="13" t="s">
        <v>272</v>
      </c>
      <c r="AB210" s="15">
        <v>19222</v>
      </c>
      <c r="AC210" s="19">
        <v>81.940092632117839</v>
      </c>
      <c r="AD210" s="19">
        <v>483.35298425222771</v>
      </c>
      <c r="AE210" s="19">
        <v>81.940092632117839</v>
      </c>
      <c r="AF210" s="19">
        <v>483.35298425222771</v>
      </c>
      <c r="AG210" s="19">
        <v>560.10611734970485</v>
      </c>
      <c r="AH210" s="17">
        <f t="shared" si="72"/>
        <v>76686.751103076997</v>
      </c>
      <c r="AI210" s="17">
        <f t="shared" si="73"/>
        <v>123197.4563505304</v>
      </c>
      <c r="AJ210" s="17">
        <f t="shared" si="74"/>
        <v>-46510.705247453399</v>
      </c>
      <c r="AK210" s="19">
        <f t="shared" si="75"/>
        <v>0.62247024715252441</v>
      </c>
      <c r="AL210" s="17">
        <f t="shared" si="76"/>
        <v>123197.4563505304</v>
      </c>
      <c r="AM210" s="19">
        <f t="shared" si="77"/>
        <v>0.62247024715252441</v>
      </c>
    </row>
    <row r="211" spans="1:39">
      <c r="A211" s="13" t="s">
        <v>273</v>
      </c>
      <c r="B211" s="13" t="s">
        <v>270</v>
      </c>
      <c r="C211" s="13" t="s">
        <v>68</v>
      </c>
      <c r="D211" s="14">
        <v>4</v>
      </c>
      <c r="E211" s="14">
        <v>1</v>
      </c>
      <c r="F211" s="15">
        <v>27.072499999999998</v>
      </c>
      <c r="G211" s="15">
        <v>4.4150307601097172</v>
      </c>
      <c r="H211" s="15">
        <v>1.432975667527993</v>
      </c>
      <c r="I211" s="15">
        <v>0.23369218397358368</v>
      </c>
      <c r="J211" s="16">
        <v>0</v>
      </c>
      <c r="K211" s="16">
        <v>0</v>
      </c>
      <c r="L211" s="16">
        <v>6.0150463351269208</v>
      </c>
      <c r="M211" s="17">
        <v>5.4</v>
      </c>
      <c r="N211" s="16">
        <v>6.0150463351269208</v>
      </c>
      <c r="O211" s="16">
        <v>0</v>
      </c>
      <c r="P211" s="16">
        <f t="shared" si="68"/>
        <v>6.0150463351269208</v>
      </c>
      <c r="Q211" s="16">
        <v>4.0464784505990528</v>
      </c>
      <c r="R211" s="16">
        <v>0</v>
      </c>
      <c r="S211" s="16">
        <f t="shared" si="69"/>
        <v>4.0464784505990528</v>
      </c>
      <c r="T211" s="18">
        <v>0.86</v>
      </c>
      <c r="U211" s="19">
        <f t="shared" si="70"/>
        <v>0.67272606479658481</v>
      </c>
      <c r="V211" s="19">
        <f t="shared" si="71"/>
        <v>0.67272606479658481</v>
      </c>
      <c r="W211" s="16">
        <v>0.2360047343648061</v>
      </c>
      <c r="X211" s="16">
        <v>0.20366425061139065</v>
      </c>
      <c r="Y211" s="16">
        <v>1.3815705868519452</v>
      </c>
      <c r="AA211" s="13" t="s">
        <v>273</v>
      </c>
      <c r="AB211" s="15">
        <v>296</v>
      </c>
      <c r="AC211" s="19">
        <v>1.288652538054561</v>
      </c>
      <c r="AD211" s="19">
        <v>7.5442078093199987</v>
      </c>
      <c r="AE211" s="19">
        <v>1.288652538054561</v>
      </c>
      <c r="AF211" s="19">
        <v>7.5442078093199987</v>
      </c>
      <c r="AG211" s="19">
        <v>8.7421761781293341</v>
      </c>
      <c r="AH211" s="17">
        <f t="shared" si="72"/>
        <v>1197.7576213773195</v>
      </c>
      <c r="AI211" s="17">
        <f t="shared" si="73"/>
        <v>1780.4537151975685</v>
      </c>
      <c r="AJ211" s="17">
        <f t="shared" si="74"/>
        <v>-582.69609382024896</v>
      </c>
      <c r="AK211" s="19">
        <f t="shared" si="75"/>
        <v>0.67272606479658481</v>
      </c>
      <c r="AL211" s="17">
        <f t="shared" si="76"/>
        <v>1780.4537151975685</v>
      </c>
      <c r="AM211" s="19">
        <f t="shared" si="77"/>
        <v>0.67272606479658481</v>
      </c>
    </row>
    <row r="212" spans="1:39">
      <c r="A212" s="13" t="s">
        <v>274</v>
      </c>
      <c r="B212" s="13" t="s">
        <v>270</v>
      </c>
      <c r="C212" s="13" t="s">
        <v>68</v>
      </c>
      <c r="D212" s="14">
        <v>4</v>
      </c>
      <c r="E212" s="14">
        <v>1</v>
      </c>
      <c r="F212" s="15">
        <v>25.1615</v>
      </c>
      <c r="G212" s="15">
        <v>4.0755506639985013</v>
      </c>
      <c r="H212" s="15">
        <v>1.3318244439377818</v>
      </c>
      <c r="I212" s="15">
        <v>0.21572314833456119</v>
      </c>
      <c r="J212" s="16">
        <v>0</v>
      </c>
      <c r="K212" s="16">
        <v>0</v>
      </c>
      <c r="L212" s="16">
        <v>5.9904915358445328</v>
      </c>
      <c r="M212" s="17">
        <v>5.4</v>
      </c>
      <c r="N212" s="16">
        <v>5.9904915358445328</v>
      </c>
      <c r="O212" s="16">
        <v>0</v>
      </c>
      <c r="P212" s="16">
        <f t="shared" si="68"/>
        <v>5.9904915358445328</v>
      </c>
      <c r="Q212" s="16">
        <v>3.7585157741706277</v>
      </c>
      <c r="R212" s="16">
        <v>0</v>
      </c>
      <c r="S212" s="16">
        <f t="shared" si="69"/>
        <v>3.7585157741706277</v>
      </c>
      <c r="T212" s="18">
        <v>0.86</v>
      </c>
      <c r="U212" s="19">
        <f t="shared" si="70"/>
        <v>0.62741358562670202</v>
      </c>
      <c r="V212" s="19">
        <f t="shared" si="71"/>
        <v>0.62741358562670202</v>
      </c>
      <c r="W212" s="16">
        <v>0.25289254753797352</v>
      </c>
      <c r="X212" s="16">
        <v>0.21823787271958864</v>
      </c>
      <c r="Y212" s="16">
        <v>1.490541244469862</v>
      </c>
      <c r="AA212" s="13" t="s">
        <v>274</v>
      </c>
      <c r="AB212" s="15">
        <v>4158</v>
      </c>
      <c r="AC212" s="19">
        <v>16.710181612267316</v>
      </c>
      <c r="AD212" s="19">
        <v>98.495090207514011</v>
      </c>
      <c r="AE212" s="19">
        <v>16.710181612267316</v>
      </c>
      <c r="AF212" s="19">
        <v>98.495090207514011</v>
      </c>
      <c r="AG212" s="19">
        <v>114.13543383721304</v>
      </c>
      <c r="AH212" s="17">
        <f t="shared" si="72"/>
        <v>15627.90858900147</v>
      </c>
      <c r="AI212" s="17">
        <f t="shared" si="73"/>
        <v>24908.463806041567</v>
      </c>
      <c r="AJ212" s="17">
        <f t="shared" si="74"/>
        <v>-9280.555217040097</v>
      </c>
      <c r="AK212" s="19">
        <f t="shared" si="75"/>
        <v>0.62741358562670202</v>
      </c>
      <c r="AL212" s="17">
        <f t="shared" si="76"/>
        <v>24908.463806041567</v>
      </c>
      <c r="AM212" s="19">
        <f t="shared" si="77"/>
        <v>0.62741358562670202</v>
      </c>
    </row>
    <row r="213" spans="1:39">
      <c r="A213" s="13" t="s">
        <v>275</v>
      </c>
      <c r="B213" s="13" t="s">
        <v>270</v>
      </c>
      <c r="C213" s="13" t="s">
        <v>68</v>
      </c>
      <c r="D213" s="14">
        <v>4.8</v>
      </c>
      <c r="E213" s="14">
        <v>1</v>
      </c>
      <c r="F213" s="15">
        <v>21.367920000000002</v>
      </c>
      <c r="G213" s="15">
        <v>3.4568712463137192</v>
      </c>
      <c r="H213" s="15">
        <v>1.131026297005624</v>
      </c>
      <c r="I213" s="15">
        <v>0.18297580133880237</v>
      </c>
      <c r="J213" s="16">
        <v>0</v>
      </c>
      <c r="K213" s="16">
        <v>0</v>
      </c>
      <c r="L213" s="16">
        <v>6.3806800615001409</v>
      </c>
      <c r="M213" s="17">
        <v>5.81</v>
      </c>
      <c r="N213" s="16">
        <v>6.3806800615001409</v>
      </c>
      <c r="O213" s="16">
        <v>0</v>
      </c>
      <c r="P213" s="16">
        <f t="shared" si="68"/>
        <v>6.3806800615001409</v>
      </c>
      <c r="Q213" s="16">
        <v>3.2857690858556956</v>
      </c>
      <c r="R213" s="16">
        <v>0</v>
      </c>
      <c r="S213" s="16">
        <f t="shared" si="69"/>
        <v>3.2857690858556956</v>
      </c>
      <c r="T213" s="18">
        <v>0.86</v>
      </c>
      <c r="U213" s="19">
        <f t="shared" si="70"/>
        <v>0.51495593795423578</v>
      </c>
      <c r="V213" s="19">
        <f t="shared" si="71"/>
        <v>0.51495593795423578</v>
      </c>
      <c r="W213" s="16">
        <v>0.31718659169862168</v>
      </c>
      <c r="X213" s="16">
        <v>0.26407173958743146</v>
      </c>
      <c r="Y213" s="16">
        <v>1.8717661969580786</v>
      </c>
      <c r="AA213" s="13" t="s">
        <v>275</v>
      </c>
      <c r="AB213" s="15">
        <v>582</v>
      </c>
      <c r="AC213" s="19">
        <v>1.9838853827685874</v>
      </c>
      <c r="AD213" s="19">
        <v>11.70789457225248</v>
      </c>
      <c r="AE213" s="19">
        <v>1.9838853827685874</v>
      </c>
      <c r="AF213" s="19">
        <v>11.70789457225248</v>
      </c>
      <c r="AG213" s="19">
        <v>14.062796651930357</v>
      </c>
      <c r="AH213" s="17">
        <f t="shared" si="72"/>
        <v>1912.317607968015</v>
      </c>
      <c r="AI213" s="17">
        <f t="shared" si="73"/>
        <v>3713.5557957930819</v>
      </c>
      <c r="AJ213" s="17">
        <f t="shared" si="74"/>
        <v>-1801.2381878250669</v>
      </c>
      <c r="AK213" s="19">
        <f t="shared" si="75"/>
        <v>0.51495593795423578</v>
      </c>
      <c r="AL213" s="17">
        <f t="shared" si="76"/>
        <v>3713.5557957930819</v>
      </c>
      <c r="AM213" s="19">
        <f t="shared" si="77"/>
        <v>0.51495593795423578</v>
      </c>
    </row>
    <row r="214" spans="1:39">
      <c r="A214" s="13" t="s">
        <v>276</v>
      </c>
      <c r="B214" s="13" t="s">
        <v>270</v>
      </c>
      <c r="C214" s="13" t="s">
        <v>68</v>
      </c>
      <c r="D214" s="14">
        <v>5.5</v>
      </c>
      <c r="E214" s="14">
        <v>1</v>
      </c>
      <c r="F214" s="15">
        <v>35.521310100313485</v>
      </c>
      <c r="G214" s="15">
        <v>5.7554575563479622</v>
      </c>
      <c r="H214" s="15">
        <v>1.8801800000910724</v>
      </c>
      <c r="I214" s="15">
        <v>0.3046423726562657</v>
      </c>
      <c r="J214" s="16">
        <v>0</v>
      </c>
      <c r="K214" s="16">
        <v>0</v>
      </c>
      <c r="L214" s="16">
        <v>6.5786141711679642</v>
      </c>
      <c r="M214" s="17">
        <v>5.81</v>
      </c>
      <c r="N214" s="16">
        <v>6.5786141711679642</v>
      </c>
      <c r="O214" s="16">
        <v>0</v>
      </c>
      <c r="P214" s="16">
        <f t="shared" si="68"/>
        <v>6.5786141711679642</v>
      </c>
      <c r="Q214" s="16">
        <v>5.6070112724007082</v>
      </c>
      <c r="R214" s="16">
        <v>0</v>
      </c>
      <c r="S214" s="16">
        <f t="shared" si="69"/>
        <v>5.6070112724007082</v>
      </c>
      <c r="T214" s="18">
        <v>0.86</v>
      </c>
      <c r="U214" s="19">
        <f t="shared" si="70"/>
        <v>0.85230887942547362</v>
      </c>
      <c r="V214" s="19">
        <f t="shared" si="71"/>
        <v>0.85230887942547362</v>
      </c>
      <c r="W214" s="16">
        <v>0.19672318248655576</v>
      </c>
      <c r="X214" s="16">
        <v>0.15887968003867517</v>
      </c>
      <c r="Y214" s="16">
        <v>1.1591039769354352</v>
      </c>
      <c r="AA214" s="13" t="s">
        <v>276</v>
      </c>
      <c r="AB214" s="15">
        <v>202</v>
      </c>
      <c r="AC214" s="19">
        <v>1.1464143501973414</v>
      </c>
      <c r="AD214" s="19">
        <v>6.7551331511387849</v>
      </c>
      <c r="AE214" s="19">
        <v>1.1464143501973414</v>
      </c>
      <c r="AF214" s="19">
        <v>6.7551331511387849</v>
      </c>
      <c r="AG214" s="19">
        <v>8.3641362525967633</v>
      </c>
      <c r="AH214" s="17">
        <f t="shared" si="72"/>
        <v>1132.616277024943</v>
      </c>
      <c r="AI214" s="17">
        <f t="shared" si="73"/>
        <v>1328.8800625759288</v>
      </c>
      <c r="AJ214" s="17">
        <f t="shared" si="74"/>
        <v>-196.26378555098586</v>
      </c>
      <c r="AK214" s="19">
        <f t="shared" si="75"/>
        <v>0.85230887942547351</v>
      </c>
      <c r="AL214" s="17">
        <f t="shared" si="76"/>
        <v>1328.8800625759288</v>
      </c>
      <c r="AM214" s="19">
        <f t="shared" si="77"/>
        <v>0.85230887942547351</v>
      </c>
    </row>
    <row r="215" spans="1:39">
      <c r="A215" s="13" t="s">
        <v>277</v>
      </c>
      <c r="B215" s="13" t="s">
        <v>270</v>
      </c>
      <c r="C215" s="13" t="s">
        <v>68</v>
      </c>
      <c r="D215" s="14">
        <v>5.5</v>
      </c>
      <c r="E215" s="14">
        <v>1</v>
      </c>
      <c r="F215" s="15">
        <v>32.790009137293445</v>
      </c>
      <c r="G215" s="15">
        <v>5.3129094993680654</v>
      </c>
      <c r="H215" s="15">
        <v>1.7356093907752173</v>
      </c>
      <c r="I215" s="15">
        <v>0.28121784232607883</v>
      </c>
      <c r="J215" s="16">
        <v>0</v>
      </c>
      <c r="K215" s="16">
        <v>0</v>
      </c>
      <c r="L215" s="16">
        <v>6.5418510649520973</v>
      </c>
      <c r="M215" s="17">
        <v>5.81</v>
      </c>
      <c r="N215" s="16">
        <v>6.5418510649520973</v>
      </c>
      <c r="O215" s="16">
        <v>0</v>
      </c>
      <c r="P215" s="16">
        <f t="shared" si="68"/>
        <v>6.5418510649520973</v>
      </c>
      <c r="Q215" s="16">
        <v>5.1758775319861865</v>
      </c>
      <c r="R215" s="16">
        <v>0</v>
      </c>
      <c r="S215" s="16">
        <f t="shared" si="69"/>
        <v>5.1758775319861865</v>
      </c>
      <c r="T215" s="18">
        <v>0.86</v>
      </c>
      <c r="U215" s="19">
        <f t="shared" si="70"/>
        <v>0.79119464515416738</v>
      </c>
      <c r="V215" s="19">
        <f t="shared" si="71"/>
        <v>0.79119464515416738</v>
      </c>
      <c r="W215" s="16">
        <v>0.21191866786390895</v>
      </c>
      <c r="X215" s="16">
        <v>0.17115202041193667</v>
      </c>
      <c r="Y215" s="16">
        <v>1.2486366253489387</v>
      </c>
      <c r="AA215" s="13" t="s">
        <v>277</v>
      </c>
      <c r="AB215" s="15">
        <v>7456</v>
      </c>
      <c r="AC215" s="19">
        <v>39.061481074151537</v>
      </c>
      <c r="AD215" s="19">
        <v>230.16591312832043</v>
      </c>
      <c r="AE215" s="19">
        <v>39.061481074151537</v>
      </c>
      <c r="AF215" s="19">
        <v>230.16591312832043</v>
      </c>
      <c r="AG215" s="19">
        <v>284.98906165662794</v>
      </c>
      <c r="AH215" s="17">
        <f t="shared" si="72"/>
        <v>38591.342878489006</v>
      </c>
      <c r="AI215" s="17">
        <f t="shared" si="73"/>
        <v>48776.041540282837</v>
      </c>
      <c r="AJ215" s="17">
        <f t="shared" si="74"/>
        <v>-10184.698661793831</v>
      </c>
      <c r="AK215" s="19">
        <f t="shared" si="75"/>
        <v>0.79119464515416738</v>
      </c>
      <c r="AL215" s="17">
        <f t="shared" si="76"/>
        <v>48776.041540282837</v>
      </c>
      <c r="AM215" s="19">
        <f t="shared" si="77"/>
        <v>0.79119464515416738</v>
      </c>
    </row>
    <row r="216" spans="1:39">
      <c r="A216" s="13" t="s">
        <v>278</v>
      </c>
      <c r="B216" s="13" t="s">
        <v>270</v>
      </c>
      <c r="C216" s="13" t="s">
        <v>68</v>
      </c>
      <c r="D216" s="14">
        <v>9.3000000000000007</v>
      </c>
      <c r="E216" s="14">
        <v>1</v>
      </c>
      <c r="F216" s="15">
        <v>73.849036799999993</v>
      </c>
      <c r="G216" s="15">
        <v>12.008919260377359</v>
      </c>
      <c r="H216" s="15">
        <v>3.9089065584921716</v>
      </c>
      <c r="I216" s="15">
        <v>0.6356446243763606</v>
      </c>
      <c r="J216" s="16">
        <v>0</v>
      </c>
      <c r="K216" s="16">
        <v>0</v>
      </c>
      <c r="L216" s="16">
        <v>11.263309170774926</v>
      </c>
      <c r="M216" s="17">
        <v>9.67</v>
      </c>
      <c r="N216" s="16">
        <v>11.263309170774926</v>
      </c>
      <c r="O216" s="16">
        <v>0</v>
      </c>
      <c r="P216" s="16">
        <f t="shared" si="68"/>
        <v>11.263309170774926</v>
      </c>
      <c r="Q216" s="16">
        <v>13.015118367120326</v>
      </c>
      <c r="R216" s="16">
        <v>0</v>
      </c>
      <c r="S216" s="16">
        <f t="shared" si="69"/>
        <v>13.015118367120326</v>
      </c>
      <c r="T216" s="18">
        <v>0.86</v>
      </c>
      <c r="U216" s="19">
        <f t="shared" si="70"/>
        <v>1.1555323723946818</v>
      </c>
      <c r="V216" s="19">
        <f t="shared" si="71"/>
        <v>1.1555323723946818</v>
      </c>
      <c r="W216" s="16">
        <v>0.162006063918848</v>
      </c>
      <c r="X216" s="16">
        <v>0.11255676422129889</v>
      </c>
      <c r="Y216" s="16">
        <v>0.95110817749594834</v>
      </c>
      <c r="AA216" s="13" t="s">
        <v>278</v>
      </c>
      <c r="AB216" s="15">
        <v>5</v>
      </c>
      <c r="AC216" s="19">
        <v>5.9208535342979332E-2</v>
      </c>
      <c r="AD216" s="19">
        <v>0.34762292451532795</v>
      </c>
      <c r="AE216" s="19">
        <v>5.9208535342979332E-2</v>
      </c>
      <c r="AF216" s="19">
        <v>0.34762292451532795</v>
      </c>
      <c r="AG216" s="19">
        <v>0.50034329005728773</v>
      </c>
      <c r="AH216" s="17">
        <f t="shared" si="72"/>
        <v>65.075591835601628</v>
      </c>
      <c r="AI216" s="17">
        <f t="shared" si="73"/>
        <v>56.316545853874629</v>
      </c>
      <c r="AJ216" s="17">
        <f t="shared" si="74"/>
        <v>8.7590459817269988</v>
      </c>
      <c r="AK216" s="19">
        <f t="shared" si="75"/>
        <v>1.1555323723946818</v>
      </c>
      <c r="AL216" s="17">
        <f t="shared" si="76"/>
        <v>56.316545853874629</v>
      </c>
      <c r="AM216" s="19">
        <f t="shared" si="77"/>
        <v>1.1555323723946818</v>
      </c>
    </row>
    <row r="217" spans="1:39">
      <c r="A217" s="13" t="s">
        <v>279</v>
      </c>
      <c r="B217" s="13" t="s">
        <v>270</v>
      </c>
      <c r="C217" s="13" t="s">
        <v>68</v>
      </c>
      <c r="D217" s="14">
        <v>9.3000000000000007</v>
      </c>
      <c r="E217" s="14">
        <v>1</v>
      </c>
      <c r="F217" s="15">
        <v>68.813875199999998</v>
      </c>
      <c r="G217" s="15">
        <v>11.221504599108908</v>
      </c>
      <c r="H217" s="15">
        <v>3.6423902022313421</v>
      </c>
      <c r="I217" s="15">
        <v>0.59396594491002053</v>
      </c>
      <c r="J217" s="16">
        <v>0</v>
      </c>
      <c r="K217" s="16">
        <v>0</v>
      </c>
      <c r="L217" s="16">
        <v>11.187941876492113</v>
      </c>
      <c r="M217" s="17">
        <v>9.67</v>
      </c>
      <c r="N217" s="16">
        <v>11.187941876492113</v>
      </c>
      <c r="O217" s="16">
        <v>0</v>
      </c>
      <c r="P217" s="16">
        <f t="shared" si="68"/>
        <v>11.187941876492113</v>
      </c>
      <c r="Q217" s="16">
        <v>12.131259878714184</v>
      </c>
      <c r="R217" s="16">
        <v>0</v>
      </c>
      <c r="S217" s="16">
        <f t="shared" si="69"/>
        <v>12.131259878714184</v>
      </c>
      <c r="T217" s="18">
        <v>0.86</v>
      </c>
      <c r="U217" s="19">
        <f t="shared" si="70"/>
        <v>1.0843155973311009</v>
      </c>
      <c r="V217" s="19">
        <f t="shared" si="71"/>
        <v>1.0843155973311009</v>
      </c>
      <c r="W217" s="16">
        <v>0.17269679843706642</v>
      </c>
      <c r="X217" s="16">
        <v>0.11998435338316124</v>
      </c>
      <c r="Y217" s="16">
        <v>1.0110367568488396</v>
      </c>
      <c r="AA217" s="13" t="s">
        <v>279</v>
      </c>
      <c r="AB217" s="15">
        <v>488</v>
      </c>
      <c r="AC217" s="19">
        <v>5.3998451081066072</v>
      </c>
      <c r="AD217" s="19">
        <v>31.614724880466738</v>
      </c>
      <c r="AE217" s="19">
        <v>5.3998451081066072</v>
      </c>
      <c r="AF217" s="19">
        <v>31.614724880466738</v>
      </c>
      <c r="AG217" s="19">
        <v>45.503947943028237</v>
      </c>
      <c r="AH217" s="17">
        <f t="shared" si="72"/>
        <v>5920.0548208125219</v>
      </c>
      <c r="AI217" s="17">
        <f t="shared" si="73"/>
        <v>5459.715635728151</v>
      </c>
      <c r="AJ217" s="17">
        <f t="shared" si="74"/>
        <v>460.33918508437091</v>
      </c>
      <c r="AK217" s="19">
        <f t="shared" si="75"/>
        <v>1.0843155973311009</v>
      </c>
      <c r="AL217" s="17">
        <f t="shared" si="76"/>
        <v>5459.715635728151</v>
      </c>
      <c r="AM217" s="19">
        <f t="shared" si="77"/>
        <v>1.0843155973311009</v>
      </c>
    </row>
    <row r="218" spans="1:39">
      <c r="A218" s="13" t="s">
        <v>280</v>
      </c>
      <c r="B218" s="13" t="s">
        <v>270</v>
      </c>
      <c r="C218" s="13" t="s">
        <v>68</v>
      </c>
      <c r="D218" s="14">
        <v>5</v>
      </c>
      <c r="E218" s="14">
        <v>1</v>
      </c>
      <c r="F218" s="15">
        <v>24.919910399999999</v>
      </c>
      <c r="G218" s="15">
        <v>4.0416224821132074</v>
      </c>
      <c r="H218" s="15">
        <v>1.3190368543790849</v>
      </c>
      <c r="I218" s="15">
        <v>0.21392729427287169</v>
      </c>
      <c r="J218" s="16">
        <v>0</v>
      </c>
      <c r="K218" s="16">
        <v>0</v>
      </c>
      <c r="L218" s="16">
        <v>10.482674897421218</v>
      </c>
      <c r="M218" s="17">
        <v>9.67</v>
      </c>
      <c r="N218" s="16">
        <v>10.482674897421218</v>
      </c>
      <c r="O218" s="16">
        <v>0</v>
      </c>
      <c r="P218" s="16">
        <f t="shared" si="68"/>
        <v>10.482674897421218</v>
      </c>
      <c r="Q218" s="16">
        <v>3.8603485772516732</v>
      </c>
      <c r="R218" s="16">
        <v>0</v>
      </c>
      <c r="S218" s="16">
        <f t="shared" si="69"/>
        <v>3.8603485772516732</v>
      </c>
      <c r="T218" s="18">
        <v>0.86</v>
      </c>
      <c r="U218" s="19">
        <f t="shared" si="70"/>
        <v>0.36825987784867154</v>
      </c>
      <c r="V218" s="19">
        <f t="shared" si="71"/>
        <v>0.36825987784867154</v>
      </c>
      <c r="W218" s="16">
        <v>0.44682322731367757</v>
      </c>
      <c r="X218" s="16">
        <v>0.36874994930088278</v>
      </c>
      <c r="Y218" s="16">
        <v>2.6301723484669606</v>
      </c>
      <c r="AA218" s="13" t="s">
        <v>280</v>
      </c>
      <c r="AB218" s="15">
        <v>34</v>
      </c>
      <c r="AC218" s="19">
        <v>0.13550179564285697</v>
      </c>
      <c r="AD218" s="19">
        <v>0.79766210975109109</v>
      </c>
      <c r="AE218" s="19">
        <v>0.13550179564285697</v>
      </c>
      <c r="AF218" s="19">
        <v>0.79766210975109109</v>
      </c>
      <c r="AG218" s="19">
        <v>0.9665464601704995</v>
      </c>
      <c r="AH218" s="17">
        <f t="shared" si="72"/>
        <v>131.25185162655688</v>
      </c>
      <c r="AI218" s="17">
        <f t="shared" si="73"/>
        <v>356.4109465123214</v>
      </c>
      <c r="AJ218" s="17">
        <f t="shared" si="74"/>
        <v>-225.15909488576452</v>
      </c>
      <c r="AK218" s="19">
        <f t="shared" si="75"/>
        <v>0.36825987784867154</v>
      </c>
      <c r="AL218" s="17">
        <f t="shared" si="76"/>
        <v>356.4109465123214</v>
      </c>
      <c r="AM218" s="19">
        <f t="shared" si="77"/>
        <v>0.36825987784867154</v>
      </c>
    </row>
    <row r="219" spans="1:39">
      <c r="A219" s="13" t="s">
        <v>281</v>
      </c>
      <c r="B219" s="13" t="s">
        <v>270</v>
      </c>
      <c r="C219" s="13" t="s">
        <v>68</v>
      </c>
      <c r="D219" s="14">
        <v>5</v>
      </c>
      <c r="E219" s="14">
        <v>1</v>
      </c>
      <c r="F219" s="15">
        <v>23.220825600000001</v>
      </c>
      <c r="G219" s="15">
        <v>3.7766167202518259</v>
      </c>
      <c r="H219" s="15">
        <v>1.229102523398693</v>
      </c>
      <c r="I219" s="15">
        <v>0.19990026283868281</v>
      </c>
      <c r="J219" s="16">
        <v>0</v>
      </c>
      <c r="K219" s="16">
        <v>0</v>
      </c>
      <c r="L219" s="16">
        <v>7.3103112275825834</v>
      </c>
      <c r="M219" s="17">
        <v>6.67</v>
      </c>
      <c r="N219" s="16">
        <v>7.3103112275825834</v>
      </c>
      <c r="O219" s="16">
        <v>0</v>
      </c>
      <c r="P219" s="16">
        <f t="shared" si="68"/>
        <v>7.3103112275825834</v>
      </c>
      <c r="Q219" s="16">
        <v>3.5980820383386893</v>
      </c>
      <c r="R219" s="16">
        <v>0</v>
      </c>
      <c r="S219" s="16">
        <f t="shared" si="69"/>
        <v>3.5980820383386893</v>
      </c>
      <c r="T219" s="18">
        <v>0.86</v>
      </c>
      <c r="U219" s="19">
        <f t="shared" si="70"/>
        <v>0.49219272973806399</v>
      </c>
      <c r="V219" s="19">
        <f t="shared" si="71"/>
        <v>0.49219272973806399</v>
      </c>
      <c r="W219" s="16">
        <v>0.33440157221771477</v>
      </c>
      <c r="X219" s="16">
        <v>0.27597169364441232</v>
      </c>
      <c r="Y219" s="16">
        <v>1.9629118217715193</v>
      </c>
      <c r="AA219" s="13" t="s">
        <v>281</v>
      </c>
      <c r="AB219" s="15">
        <v>1327</v>
      </c>
      <c r="AC219" s="19">
        <v>4.9417892816948061</v>
      </c>
      <c r="AD219" s="19">
        <v>29.009627276221671</v>
      </c>
      <c r="AE219" s="19">
        <v>4.9417892816948061</v>
      </c>
      <c r="AF219" s="19">
        <v>29.009627276221671</v>
      </c>
      <c r="AG219" s="19">
        <v>35.151666616641961</v>
      </c>
      <c r="AH219" s="17">
        <f t="shared" si="72"/>
        <v>4774.6548648754406</v>
      </c>
      <c r="AI219" s="17">
        <f t="shared" si="73"/>
        <v>9700.7829990020891</v>
      </c>
      <c r="AJ219" s="17">
        <f t="shared" si="74"/>
        <v>-4926.1281341266485</v>
      </c>
      <c r="AK219" s="19">
        <f t="shared" si="75"/>
        <v>0.49219272973806394</v>
      </c>
      <c r="AL219" s="17">
        <f t="shared" si="76"/>
        <v>9700.7829990020891</v>
      </c>
      <c r="AM219" s="19">
        <f t="shared" si="77"/>
        <v>0.49219272973806394</v>
      </c>
    </row>
    <row r="220" spans="1:39">
      <c r="A220" s="13" t="s">
        <v>282</v>
      </c>
      <c r="B220" s="13" t="s">
        <v>270</v>
      </c>
      <c r="C220" s="13" t="s">
        <v>68</v>
      </c>
      <c r="D220" s="14">
        <v>6.7</v>
      </c>
      <c r="E220" s="14">
        <v>1</v>
      </c>
      <c r="F220" s="15">
        <v>41.229619199999995</v>
      </c>
      <c r="G220" s="15">
        <v>6.6835847193962268</v>
      </c>
      <c r="H220" s="15">
        <v>2.1823267557501138</v>
      </c>
      <c r="I220" s="15">
        <v>0.35376911163567099</v>
      </c>
      <c r="J220" s="16">
        <v>0</v>
      </c>
      <c r="K220" s="16">
        <v>0</v>
      </c>
      <c r="L220" s="16">
        <v>10.732881286417546</v>
      </c>
      <c r="M220" s="17">
        <v>9.67</v>
      </c>
      <c r="N220" s="16">
        <v>10.732881286417546</v>
      </c>
      <c r="O220" s="16">
        <v>0</v>
      </c>
      <c r="P220" s="16">
        <f t="shared" si="68"/>
        <v>10.732881286417546</v>
      </c>
      <c r="Q220" s="16">
        <v>6.794605974605072</v>
      </c>
      <c r="R220" s="16">
        <v>0</v>
      </c>
      <c r="S220" s="16">
        <f t="shared" si="69"/>
        <v>6.794605974605072</v>
      </c>
      <c r="T220" s="18">
        <v>0.86</v>
      </c>
      <c r="U220" s="19">
        <f t="shared" si="70"/>
        <v>0.63306448597392395</v>
      </c>
      <c r="V220" s="19">
        <f t="shared" si="71"/>
        <v>0.63306448597392395</v>
      </c>
      <c r="W220" s="16">
        <v>0.27651398592565396</v>
      </c>
      <c r="X220" s="16">
        <v>0.21242414562062947</v>
      </c>
      <c r="Y220" s="16">
        <v>1.6284510314521388</v>
      </c>
      <c r="AA220" s="13" t="s">
        <v>282</v>
      </c>
      <c r="AB220" s="15">
        <v>156</v>
      </c>
      <c r="AC220" s="19">
        <v>1.0281215077790833</v>
      </c>
      <c r="AD220" s="19">
        <v>6.0551860447862786</v>
      </c>
      <c r="AE220" s="19">
        <v>1.0281215077790833</v>
      </c>
      <c r="AF220" s="19">
        <v>6.0551860447862786</v>
      </c>
      <c r="AG220" s="19">
        <v>7.8820777359061474</v>
      </c>
      <c r="AH220" s="17">
        <f t="shared" si="72"/>
        <v>1059.9585320383912</v>
      </c>
      <c r="AI220" s="17">
        <f t="shared" si="73"/>
        <v>1674.3294806811373</v>
      </c>
      <c r="AJ220" s="17">
        <f t="shared" si="74"/>
        <v>-614.37094864274604</v>
      </c>
      <c r="AK220" s="19">
        <f t="shared" si="75"/>
        <v>0.63306448597392395</v>
      </c>
      <c r="AL220" s="17">
        <f t="shared" si="76"/>
        <v>1674.3294806811373</v>
      </c>
      <c r="AM220" s="19">
        <f t="shared" si="77"/>
        <v>0.63306448597392395</v>
      </c>
    </row>
    <row r="221" spans="1:39">
      <c r="A221" s="13" t="s">
        <v>283</v>
      </c>
      <c r="B221" s="13" t="s">
        <v>270</v>
      </c>
      <c r="C221" s="13" t="s">
        <v>68</v>
      </c>
      <c r="D221" s="14">
        <v>6.7</v>
      </c>
      <c r="E221" s="14">
        <v>1</v>
      </c>
      <c r="F221" s="15">
        <v>38.418508799999998</v>
      </c>
      <c r="G221" s="15">
        <v>6.2453477320557855</v>
      </c>
      <c r="H221" s="15">
        <v>2.0335317496762424</v>
      </c>
      <c r="I221" s="15">
        <v>0.33057277071888735</v>
      </c>
      <c r="J221" s="16">
        <v>0</v>
      </c>
      <c r="K221" s="16">
        <v>0</v>
      </c>
      <c r="L221" s="16">
        <v>10.693524267369309</v>
      </c>
      <c r="M221" s="17">
        <v>9.67</v>
      </c>
      <c r="N221" s="16">
        <v>10.693524267369309</v>
      </c>
      <c r="O221" s="16">
        <v>0</v>
      </c>
      <c r="P221" s="16">
        <f t="shared" si="68"/>
        <v>10.693524267369309</v>
      </c>
      <c r="Q221" s="16">
        <v>6.333052515705341</v>
      </c>
      <c r="R221" s="16">
        <v>0</v>
      </c>
      <c r="S221" s="16">
        <f t="shared" si="69"/>
        <v>6.333052515705341</v>
      </c>
      <c r="T221" s="18">
        <v>0.86</v>
      </c>
      <c r="U221" s="19">
        <f t="shared" si="70"/>
        <v>0.59223249111897525</v>
      </c>
      <c r="V221" s="19">
        <f t="shared" si="71"/>
        <v>0.59223249111897525</v>
      </c>
      <c r="W221" s="16">
        <v>0.29565855901840804</v>
      </c>
      <c r="X221" s="16">
        <v>0.22713142911982073</v>
      </c>
      <c r="Y221" s="16">
        <v>1.7363292057039015</v>
      </c>
      <c r="AA221" s="13" t="s">
        <v>283</v>
      </c>
      <c r="AB221" s="15">
        <v>9135</v>
      </c>
      <c r="AC221" s="19">
        <v>56.256869905993454</v>
      </c>
      <c r="AD221" s="19">
        <v>330.40196755303452</v>
      </c>
      <c r="AE221" s="19">
        <v>56.256869905993454</v>
      </c>
      <c r="AF221" s="19">
        <v>330.40196755303452</v>
      </c>
      <c r="AG221" s="19">
        <v>430.08653624965177</v>
      </c>
      <c r="AH221" s="17">
        <f t="shared" si="72"/>
        <v>57852.434730968293</v>
      </c>
      <c r="AI221" s="17">
        <f t="shared" si="73"/>
        <v>97685.34418241863</v>
      </c>
      <c r="AJ221" s="17">
        <f t="shared" si="74"/>
        <v>-39832.909451450338</v>
      </c>
      <c r="AK221" s="19">
        <f t="shared" si="75"/>
        <v>0.59223249111897536</v>
      </c>
      <c r="AL221" s="17">
        <f t="shared" si="76"/>
        <v>97685.34418241863</v>
      </c>
      <c r="AM221" s="19">
        <f t="shared" si="77"/>
        <v>0.59223249111897536</v>
      </c>
    </row>
    <row r="222" spans="1:39">
      <c r="A222" s="13" t="s">
        <v>284</v>
      </c>
      <c r="B222" s="13" t="s">
        <v>270</v>
      </c>
      <c r="C222" s="13" t="s">
        <v>68</v>
      </c>
      <c r="D222" s="14">
        <v>9.3000000000000007</v>
      </c>
      <c r="E222" s="14">
        <v>1</v>
      </c>
      <c r="F222" s="15">
        <v>69.199603200000013</v>
      </c>
      <c r="G222" s="15">
        <v>11.221504599108908</v>
      </c>
      <c r="H222" s="15">
        <v>3.6628071876698596</v>
      </c>
      <c r="I222" s="15">
        <v>0.59396594491002053</v>
      </c>
      <c r="J222" s="16">
        <v>0</v>
      </c>
      <c r="K222" s="16">
        <v>0</v>
      </c>
      <c r="L222" s="16">
        <v>8.2531358481425823</v>
      </c>
      <c r="M222" s="17">
        <v>6.87</v>
      </c>
      <c r="N222" s="16">
        <v>8.2531358481425823</v>
      </c>
      <c r="O222" s="16">
        <v>0</v>
      </c>
      <c r="P222" s="16">
        <f t="shared" si="68"/>
        <v>8.2531358481425823</v>
      </c>
      <c r="Q222" s="16">
        <v>12.19217139179811</v>
      </c>
      <c r="R222" s="16">
        <v>0</v>
      </c>
      <c r="S222" s="16">
        <f t="shared" si="69"/>
        <v>12.19217139179811</v>
      </c>
      <c r="T222" s="18">
        <v>0.86</v>
      </c>
      <c r="U222" s="19">
        <f t="shared" si="70"/>
        <v>1.477277439282916</v>
      </c>
      <c r="V222" s="19">
        <f t="shared" si="71"/>
        <v>1.477277439282916</v>
      </c>
      <c r="W222" s="16">
        <v>0.12668508583664503</v>
      </c>
      <c r="X222" s="16">
        <v>8.8016849443444442E-2</v>
      </c>
      <c r="Y222" s="16">
        <v>0.74582293989850768</v>
      </c>
      <c r="AA222" s="13" t="s">
        <v>284</v>
      </c>
      <c r="AB222" s="15">
        <v>1912</v>
      </c>
      <c r="AC222" s="19">
        <v>21.156770177663592</v>
      </c>
      <c r="AD222" s="19">
        <v>124.56185334207716</v>
      </c>
      <c r="AE222" s="19">
        <v>21.156770177663592</v>
      </c>
      <c r="AF222" s="19">
        <v>124.56185334207716</v>
      </c>
      <c r="AG222" s="19">
        <v>179.28532073568726</v>
      </c>
      <c r="AH222" s="17">
        <f t="shared" si="72"/>
        <v>23311.431701117988</v>
      </c>
      <c r="AI222" s="17">
        <f t="shared" si="73"/>
        <v>15779.995741648618</v>
      </c>
      <c r="AJ222" s="17">
        <f t="shared" si="74"/>
        <v>7531.4359594693706</v>
      </c>
      <c r="AK222" s="19">
        <f t="shared" si="75"/>
        <v>1.477277439282916</v>
      </c>
      <c r="AL222" s="17">
        <f t="shared" si="76"/>
        <v>15779.995741648618</v>
      </c>
      <c r="AM222" s="19">
        <f t="shared" si="77"/>
        <v>1.477277439282916</v>
      </c>
    </row>
    <row r="223" spans="1:39">
      <c r="A223" s="13" t="s">
        <v>285</v>
      </c>
      <c r="B223" s="13" t="s">
        <v>270</v>
      </c>
      <c r="C223" s="13" t="s">
        <v>68</v>
      </c>
      <c r="D223" s="14">
        <v>5</v>
      </c>
      <c r="E223" s="14">
        <v>1</v>
      </c>
      <c r="F223" s="15">
        <v>25.333862400000001</v>
      </c>
      <c r="G223" s="15">
        <v>4.1078785883773588</v>
      </c>
      <c r="H223" s="15">
        <v>1.3409477655813955</v>
      </c>
      <c r="I223" s="15">
        <v>0.21743429909701711</v>
      </c>
      <c r="J223" s="16">
        <v>0</v>
      </c>
      <c r="K223" s="16">
        <v>0</v>
      </c>
      <c r="L223" s="16">
        <v>7.5481362421961133</v>
      </c>
      <c r="M223" s="17">
        <v>6.87</v>
      </c>
      <c r="N223" s="16">
        <v>7.5481362421961133</v>
      </c>
      <c r="O223" s="16">
        <v>0</v>
      </c>
      <c r="P223" s="16">
        <f t="shared" si="68"/>
        <v>7.5481362421961133</v>
      </c>
      <c r="Q223" s="16">
        <v>3.9243956680134908</v>
      </c>
      <c r="R223" s="16">
        <v>0</v>
      </c>
      <c r="S223" s="16">
        <f t="shared" si="69"/>
        <v>3.9243956680134908</v>
      </c>
      <c r="T223" s="18">
        <v>0.86</v>
      </c>
      <c r="U223" s="19">
        <f t="shared" si="70"/>
        <v>0.51991584970009719</v>
      </c>
      <c r="V223" s="19">
        <f t="shared" si="71"/>
        <v>0.51991584970009719</v>
      </c>
      <c r="W223" s="16">
        <v>0.31648156941444383</v>
      </c>
      <c r="X223" s="16">
        <v>0.26118284713590512</v>
      </c>
      <c r="Y223" s="16">
        <v>1.8633308163975724</v>
      </c>
      <c r="AA223" s="13" t="s">
        <v>285</v>
      </c>
      <c r="AB223" s="15">
        <v>48</v>
      </c>
      <c r="AC223" s="19">
        <v>0.19443266337181406</v>
      </c>
      <c r="AD223" s="19">
        <v>1.1448173801078785</v>
      </c>
      <c r="AE223" s="19">
        <v>0.19443266337181406</v>
      </c>
      <c r="AF223" s="19">
        <v>1.1448173801078785</v>
      </c>
      <c r="AG223" s="19">
        <v>1.3872028930021785</v>
      </c>
      <c r="AH223" s="17">
        <f t="shared" si="72"/>
        <v>188.37099206464757</v>
      </c>
      <c r="AI223" s="17">
        <f t="shared" si="73"/>
        <v>362.31053962541341</v>
      </c>
      <c r="AJ223" s="17">
        <f t="shared" si="74"/>
        <v>-173.93954756076585</v>
      </c>
      <c r="AK223" s="19">
        <f t="shared" si="75"/>
        <v>0.5199158497000973</v>
      </c>
      <c r="AL223" s="17">
        <f t="shared" si="76"/>
        <v>362.31053962541341</v>
      </c>
      <c r="AM223" s="19">
        <f t="shared" si="77"/>
        <v>0.5199158497000973</v>
      </c>
    </row>
    <row r="224" spans="1:39">
      <c r="A224" s="13" t="s">
        <v>286</v>
      </c>
      <c r="B224" s="13" t="s">
        <v>270</v>
      </c>
      <c r="C224" s="13" t="s">
        <v>68</v>
      </c>
      <c r="D224" s="14">
        <v>5</v>
      </c>
      <c r="E224" s="14">
        <v>1</v>
      </c>
      <c r="F224" s="15">
        <v>23.606553600000002</v>
      </c>
      <c r="G224" s="15">
        <v>3.8385284697641509</v>
      </c>
      <c r="H224" s="15">
        <v>1.2495195088372093</v>
      </c>
      <c r="I224" s="15">
        <v>0.20317731632784153</v>
      </c>
      <c r="J224" s="16">
        <v>0</v>
      </c>
      <c r="K224" s="16">
        <v>0</v>
      </c>
      <c r="L224" s="16">
        <v>7.5254015206158833</v>
      </c>
      <c r="M224" s="17">
        <v>6.87</v>
      </c>
      <c r="N224" s="16">
        <v>7.5254015206158833</v>
      </c>
      <c r="O224" s="16">
        <v>0</v>
      </c>
      <c r="P224" s="16">
        <f t="shared" si="68"/>
        <v>7.5254015206158833</v>
      </c>
      <c r="Q224" s="16">
        <v>3.6577776761981862</v>
      </c>
      <c r="R224" s="16">
        <v>0</v>
      </c>
      <c r="S224" s="16">
        <f t="shared" si="69"/>
        <v>3.6577776761981862</v>
      </c>
      <c r="T224" s="18">
        <v>0.86</v>
      </c>
      <c r="U224" s="19">
        <f t="shared" si="70"/>
        <v>0.48605747695690149</v>
      </c>
      <c r="V224" s="19">
        <f t="shared" si="71"/>
        <v>0.48605747695690149</v>
      </c>
      <c r="W224" s="16">
        <v>0.33861577739722526</v>
      </c>
      <c r="X224" s="16">
        <v>0.27944955211571576</v>
      </c>
      <c r="Y224" s="16">
        <v>1.9880749172576693</v>
      </c>
      <c r="AA224" s="13" t="s">
        <v>286</v>
      </c>
      <c r="AB224" s="15">
        <v>4387</v>
      </c>
      <c r="AC224" s="19">
        <v>16.605149466753517</v>
      </c>
      <c r="AD224" s="19">
        <v>97.4975699374355</v>
      </c>
      <c r="AE224" s="19">
        <v>16.605149466753517</v>
      </c>
      <c r="AF224" s="19">
        <v>97.4975699374355</v>
      </c>
      <c r="AG224" s="19">
        <v>118.14016228959416</v>
      </c>
      <c r="AH224" s="17">
        <f t="shared" si="72"/>
        <v>16046.670665481442</v>
      </c>
      <c r="AI224" s="17">
        <f t="shared" si="73"/>
        <v>33013.936470941881</v>
      </c>
      <c r="AJ224" s="17">
        <f t="shared" si="74"/>
        <v>-16967.26580546044</v>
      </c>
      <c r="AK224" s="19">
        <f t="shared" si="75"/>
        <v>0.48605747695690149</v>
      </c>
      <c r="AL224" s="17">
        <f t="shared" si="76"/>
        <v>33013.936470941881</v>
      </c>
      <c r="AM224" s="19">
        <f t="shared" si="77"/>
        <v>0.48605747695690149</v>
      </c>
    </row>
    <row r="225" spans="1:39">
      <c r="A225" s="13" t="s">
        <v>287</v>
      </c>
      <c r="B225" s="13" t="s">
        <v>270</v>
      </c>
      <c r="C225" s="13" t="s">
        <v>68</v>
      </c>
      <c r="D225" s="14">
        <v>6.7</v>
      </c>
      <c r="E225" s="14">
        <v>1</v>
      </c>
      <c r="F225" s="15">
        <v>41.64357119999999</v>
      </c>
      <c r="G225" s="15">
        <v>6.7498408256603772</v>
      </c>
      <c r="H225" s="15">
        <v>2.204237666952424</v>
      </c>
      <c r="I225" s="15">
        <v>0.35727611645981638</v>
      </c>
      <c r="J225" s="16">
        <v>0</v>
      </c>
      <c r="K225" s="16">
        <v>0</v>
      </c>
      <c r="L225" s="16">
        <v>7.7986912639688466</v>
      </c>
      <c r="M225" s="17">
        <v>6.87</v>
      </c>
      <c r="N225" s="16">
        <v>7.7986912639688466</v>
      </c>
      <c r="O225" s="16">
        <v>0</v>
      </c>
      <c r="P225" s="16">
        <f t="shared" si="68"/>
        <v>7.7986912639688466</v>
      </c>
      <c r="Q225" s="16">
        <v>6.8627416032624602</v>
      </c>
      <c r="R225" s="16">
        <v>0</v>
      </c>
      <c r="S225" s="16">
        <f t="shared" si="69"/>
        <v>6.8627416032624602</v>
      </c>
      <c r="T225" s="18">
        <v>0.86</v>
      </c>
      <c r="U225" s="19">
        <f t="shared" si="70"/>
        <v>0.87998631705929709</v>
      </c>
      <c r="V225" s="19">
        <f t="shared" si="71"/>
        <v>0.87998631705929709</v>
      </c>
      <c r="W225" s="16">
        <v>0.19892247873671692</v>
      </c>
      <c r="X225" s="16">
        <v>0.15281663764286499</v>
      </c>
      <c r="Y225" s="16">
        <v>1.1716449677359657</v>
      </c>
      <c r="AA225" s="13" t="s">
        <v>287</v>
      </c>
      <c r="AB225" s="15">
        <v>4803</v>
      </c>
      <c r="AC225" s="19">
        <v>31.968076569744646</v>
      </c>
      <c r="AD225" s="19">
        <v>188.3016484176909</v>
      </c>
      <c r="AE225" s="19">
        <v>31.968076569744646</v>
      </c>
      <c r="AF225" s="19">
        <v>188.3016484176909</v>
      </c>
      <c r="AG225" s="19">
        <v>245.1135637534147</v>
      </c>
      <c r="AH225" s="17">
        <f t="shared" si="72"/>
        <v>32961.747920469599</v>
      </c>
      <c r="AI225" s="17">
        <f t="shared" si="73"/>
        <v>37457.114140842372</v>
      </c>
      <c r="AJ225" s="17">
        <f t="shared" si="74"/>
        <v>-4495.3662203727727</v>
      </c>
      <c r="AK225" s="19">
        <f t="shared" si="75"/>
        <v>0.8799863170592972</v>
      </c>
      <c r="AL225" s="17">
        <f t="shared" si="76"/>
        <v>37457.114140842372</v>
      </c>
      <c r="AM225" s="19">
        <f t="shared" si="77"/>
        <v>0.8799863170592972</v>
      </c>
    </row>
    <row r="226" spans="1:39">
      <c r="A226" s="13" t="s">
        <v>288</v>
      </c>
      <c r="B226" s="13" t="s">
        <v>270</v>
      </c>
      <c r="C226" s="13" t="s">
        <v>68</v>
      </c>
      <c r="D226" s="14">
        <v>6.7</v>
      </c>
      <c r="E226" s="14">
        <v>1</v>
      </c>
      <c r="F226" s="15">
        <v>38.804236800000005</v>
      </c>
      <c r="G226" s="15">
        <v>6.3072594815681109</v>
      </c>
      <c r="H226" s="15">
        <v>2.0539487351147594</v>
      </c>
      <c r="I226" s="15">
        <v>0.3338498242080461</v>
      </c>
      <c r="J226" s="16">
        <v>0</v>
      </c>
      <c r="K226" s="16">
        <v>0</v>
      </c>
      <c r="L226" s="16">
        <v>7.7589395599064543</v>
      </c>
      <c r="M226" s="17">
        <v>6.87</v>
      </c>
      <c r="N226" s="16">
        <v>7.7589395599064543</v>
      </c>
      <c r="O226" s="16">
        <v>0</v>
      </c>
      <c r="P226" s="16">
        <f t="shared" si="68"/>
        <v>7.7589395599064543</v>
      </c>
      <c r="Q226" s="16">
        <v>6.396559535848545</v>
      </c>
      <c r="R226" s="16">
        <v>0</v>
      </c>
      <c r="S226" s="16">
        <f t="shared" si="69"/>
        <v>6.396559535848545</v>
      </c>
      <c r="T226" s="18">
        <v>0.86</v>
      </c>
      <c r="U226" s="19">
        <f t="shared" si="70"/>
        <v>0.82441156893425593</v>
      </c>
      <c r="V226" s="19">
        <f t="shared" si="71"/>
        <v>0.82441156893425593</v>
      </c>
      <c r="W226" s="16">
        <v>0.21238963722421639</v>
      </c>
      <c r="X226" s="16">
        <v>0.16316240596293047</v>
      </c>
      <c r="Y226" s="16">
        <v>1.2474682638478702</v>
      </c>
      <c r="AA226" s="13" t="s">
        <v>288</v>
      </c>
      <c r="AB226" s="15">
        <v>128375</v>
      </c>
      <c r="AC226" s="19">
        <v>798.4202506201899</v>
      </c>
      <c r="AD226" s="19">
        <v>4689.7875794506463</v>
      </c>
      <c r="AE226" s="19">
        <v>798.4202506201899</v>
      </c>
      <c r="AF226" s="19">
        <v>4689.7875794506463</v>
      </c>
      <c r="AG226" s="19">
        <v>6104.7290690507371</v>
      </c>
      <c r="AH226" s="17">
        <f t="shared" si="72"/>
        <v>821158.33041455701</v>
      </c>
      <c r="AI226" s="17">
        <f t="shared" si="73"/>
        <v>996053.8660029911</v>
      </c>
      <c r="AJ226" s="17">
        <f t="shared" si="74"/>
        <v>-174895.53558843408</v>
      </c>
      <c r="AK226" s="19">
        <f t="shared" si="75"/>
        <v>0.82441156893425593</v>
      </c>
      <c r="AL226" s="17">
        <f t="shared" si="76"/>
        <v>996053.8660029911</v>
      </c>
      <c r="AM226" s="19">
        <f t="shared" si="77"/>
        <v>0.82441156893425593</v>
      </c>
    </row>
    <row r="227" spans="1:39">
      <c r="A227" s="13" t="s">
        <v>289</v>
      </c>
      <c r="B227" s="13" t="s">
        <v>62</v>
      </c>
      <c r="C227" s="13" t="s">
        <v>63</v>
      </c>
      <c r="D227" s="14">
        <v>15</v>
      </c>
      <c r="E227" s="14" t="s">
        <v>3</v>
      </c>
      <c r="F227" s="15">
        <v>171.73</v>
      </c>
      <c r="G227" s="15">
        <v>48.143699999999995</v>
      </c>
      <c r="H227" s="15" t="s">
        <v>3</v>
      </c>
      <c r="I227" s="15" t="s">
        <v>3</v>
      </c>
      <c r="J227" s="16">
        <v>0</v>
      </c>
      <c r="K227" s="16">
        <v>0</v>
      </c>
      <c r="L227" s="16">
        <v>57.345688446526907</v>
      </c>
      <c r="M227" s="17">
        <v>27.06</v>
      </c>
      <c r="N227" s="16">
        <v>57.345688446526907</v>
      </c>
      <c r="O227" s="16">
        <v>0</v>
      </c>
      <c r="P227" s="16">
        <f t="shared" si="68"/>
        <v>57.345688446526907</v>
      </c>
      <c r="Q227" s="16">
        <v>339.30370619268444</v>
      </c>
      <c r="R227" s="16">
        <v>0</v>
      </c>
      <c r="S227" s="16">
        <f t="shared" si="69"/>
        <v>339.30370619268444</v>
      </c>
      <c r="T227" s="18">
        <v>1.02</v>
      </c>
      <c r="U227" s="19">
        <f t="shared" si="70"/>
        <v>5.9168128482592852</v>
      </c>
      <c r="V227" s="19">
        <f t="shared" si="71"/>
        <v>5.9168128482592852</v>
      </c>
      <c r="W227" s="16">
        <v>0.29906320338642817</v>
      </c>
      <c r="X227" s="16">
        <v>1.9937546892428538E-2</v>
      </c>
      <c r="Y227" s="16">
        <v>1.0184211770549523</v>
      </c>
      <c r="AA227" s="13" t="s">
        <v>289</v>
      </c>
      <c r="AB227" s="15">
        <v>800.75510199999997</v>
      </c>
      <c r="AC227" s="19">
        <v>45.086994668191011</v>
      </c>
      <c r="AD227" s="19">
        <v>153.5469429339272</v>
      </c>
      <c r="AE227" s="19">
        <v>45.086994668191011</v>
      </c>
      <c r="AF227" s="19">
        <v>153.5469429339272</v>
      </c>
      <c r="AG227" s="19">
        <v>2303.2041440089088</v>
      </c>
      <c r="AH227" s="17">
        <f t="shared" si="72"/>
        <v>271699.17386130104</v>
      </c>
      <c r="AI227" s="17">
        <f t="shared" si="73"/>
        <v>45919.85260125887</v>
      </c>
      <c r="AJ227" s="17">
        <f t="shared" si="74"/>
        <v>225779.32126004217</v>
      </c>
      <c r="AK227" s="19">
        <f t="shared" si="75"/>
        <v>5.9168128482592852</v>
      </c>
      <c r="AL227" s="17">
        <f t="shared" si="76"/>
        <v>45919.85260125887</v>
      </c>
      <c r="AM227" s="19">
        <f t="shared" si="77"/>
        <v>5.9168128482592852</v>
      </c>
    </row>
    <row r="228" spans="1:39">
      <c r="A228" s="13" t="s">
        <v>290</v>
      </c>
      <c r="B228" s="13" t="s">
        <v>62</v>
      </c>
      <c r="C228" s="13" t="s">
        <v>63</v>
      </c>
      <c r="D228" s="14">
        <v>15</v>
      </c>
      <c r="E228" s="14" t="s">
        <v>3</v>
      </c>
      <c r="F228" s="15">
        <v>164.8</v>
      </c>
      <c r="G228" s="15">
        <v>46.63</v>
      </c>
      <c r="H228" s="15" t="s">
        <v>3</v>
      </c>
      <c r="I228" s="15" t="s">
        <v>3</v>
      </c>
      <c r="J228" s="16">
        <v>0</v>
      </c>
      <c r="K228" s="16">
        <v>0</v>
      </c>
      <c r="L228" s="16">
        <v>57.815873004455028</v>
      </c>
      <c r="M228" s="17">
        <v>28.56</v>
      </c>
      <c r="N228" s="16">
        <v>57.815873004455028</v>
      </c>
      <c r="O228" s="16">
        <v>0</v>
      </c>
      <c r="P228" s="16">
        <f t="shared" si="68"/>
        <v>57.815873004455028</v>
      </c>
      <c r="Q228" s="16">
        <v>326.3471510199177</v>
      </c>
      <c r="R228" s="16">
        <v>0</v>
      </c>
      <c r="S228" s="16">
        <f t="shared" si="69"/>
        <v>326.3471510199177</v>
      </c>
      <c r="T228" s="18">
        <v>1.02</v>
      </c>
      <c r="U228" s="19">
        <f t="shared" si="70"/>
        <v>5.6445943658892928</v>
      </c>
      <c r="V228" s="19">
        <f t="shared" si="71"/>
        <v>5.6445943658892928</v>
      </c>
      <c r="W228" s="16">
        <v>0.31419426987893623</v>
      </c>
      <c r="X228" s="16">
        <v>2.094628465859575E-2</v>
      </c>
      <c r="Y228" s="16">
        <v>1.0601023250870478</v>
      </c>
      <c r="AA228" s="13" t="s">
        <v>290</v>
      </c>
      <c r="AB228" s="15">
        <v>800.75510199999997</v>
      </c>
      <c r="AC228" s="19">
        <v>43.669401424854073</v>
      </c>
      <c r="AD228" s="19">
        <v>147.35070282135453</v>
      </c>
      <c r="AE228" s="19">
        <v>43.669401424854073</v>
      </c>
      <c r="AF228" s="19">
        <v>147.35070282135453</v>
      </c>
      <c r="AG228" s="19">
        <v>2210.2605423203177</v>
      </c>
      <c r="AH228" s="17">
        <f t="shared" si="72"/>
        <v>261324.1462023636</v>
      </c>
      <c r="AI228" s="17">
        <f t="shared" si="73"/>
        <v>46296.35528490143</v>
      </c>
      <c r="AJ228" s="17">
        <f t="shared" si="74"/>
        <v>215027.79091746217</v>
      </c>
      <c r="AK228" s="19">
        <f t="shared" si="75"/>
        <v>5.6445943658892928</v>
      </c>
      <c r="AL228" s="17">
        <f t="shared" si="76"/>
        <v>46296.35528490143</v>
      </c>
      <c r="AM228" s="19">
        <f t="shared" si="77"/>
        <v>5.6445943658892928</v>
      </c>
    </row>
    <row r="229" spans="1:39">
      <c r="A229" s="13" t="s">
        <v>291</v>
      </c>
      <c r="B229" s="13" t="s">
        <v>62</v>
      </c>
      <c r="C229" s="13" t="s">
        <v>63</v>
      </c>
      <c r="D229" s="14">
        <v>15</v>
      </c>
      <c r="E229" s="14" t="s">
        <v>3</v>
      </c>
      <c r="F229" s="15">
        <v>75.36</v>
      </c>
      <c r="G229" s="15">
        <v>21.03</v>
      </c>
      <c r="H229" s="15" t="s">
        <v>3</v>
      </c>
      <c r="I229" s="15" t="s">
        <v>3</v>
      </c>
      <c r="J229" s="16">
        <v>0</v>
      </c>
      <c r="K229" s="16">
        <v>0</v>
      </c>
      <c r="L229" s="16">
        <v>41.095329250155089</v>
      </c>
      <c r="M229" s="17">
        <v>27.06</v>
      </c>
      <c r="N229" s="16">
        <v>41.095329250155089</v>
      </c>
      <c r="O229" s="16">
        <v>0</v>
      </c>
      <c r="P229" s="16">
        <f t="shared" si="68"/>
        <v>41.095329250155089</v>
      </c>
      <c r="Q229" s="16">
        <v>148.73008865686884</v>
      </c>
      <c r="R229" s="16">
        <v>0</v>
      </c>
      <c r="S229" s="16">
        <f t="shared" si="69"/>
        <v>148.73008865686884</v>
      </c>
      <c r="T229" s="18">
        <v>1.02</v>
      </c>
      <c r="U229" s="19">
        <f t="shared" si="70"/>
        <v>3.6191482431378148</v>
      </c>
      <c r="V229" s="19">
        <f t="shared" si="71"/>
        <v>3.6191482431378148</v>
      </c>
      <c r="W229" s="16">
        <v>0.48838234344449488</v>
      </c>
      <c r="X229" s="16">
        <v>3.2558822896299654E-2</v>
      </c>
      <c r="Y229" s="16">
        <v>1.6707801478308415</v>
      </c>
      <c r="AA229" s="13" t="s">
        <v>291</v>
      </c>
      <c r="AB229" s="15">
        <v>388.24489799999998</v>
      </c>
      <c r="AC229" s="19">
        <v>9.5489834179638873</v>
      </c>
      <c r="AD229" s="19">
        <v>32.669458565315367</v>
      </c>
      <c r="AE229" s="19">
        <v>9.5489834179638873</v>
      </c>
      <c r="AF229" s="19">
        <v>32.669458565315367</v>
      </c>
      <c r="AG229" s="19">
        <v>490.04187847973049</v>
      </c>
      <c r="AH229" s="17">
        <f t="shared" si="72"/>
        <v>57743.698100116999</v>
      </c>
      <c r="AI229" s="17">
        <f t="shared" si="73"/>
        <v>15955.051913002879</v>
      </c>
      <c r="AJ229" s="17">
        <f t="shared" si="74"/>
        <v>41788.646187114122</v>
      </c>
      <c r="AK229" s="19">
        <f t="shared" si="75"/>
        <v>3.6191482431378148</v>
      </c>
      <c r="AL229" s="17">
        <f t="shared" si="76"/>
        <v>15955.051913002879</v>
      </c>
      <c r="AM229" s="19">
        <f t="shared" si="77"/>
        <v>3.6191482431378148</v>
      </c>
    </row>
    <row r="230" spans="1:39">
      <c r="A230" s="13" t="s">
        <v>292</v>
      </c>
      <c r="B230" s="13" t="s">
        <v>62</v>
      </c>
      <c r="C230" s="13" t="s">
        <v>63</v>
      </c>
      <c r="D230" s="14">
        <v>15</v>
      </c>
      <c r="E230" s="14" t="s">
        <v>3</v>
      </c>
      <c r="F230" s="15">
        <v>74.23</v>
      </c>
      <c r="G230" s="15">
        <v>19.6236</v>
      </c>
      <c r="H230" s="15" t="s">
        <v>3</v>
      </c>
      <c r="I230" s="15" t="s">
        <v>3</v>
      </c>
      <c r="J230" s="16">
        <v>0</v>
      </c>
      <c r="K230" s="16">
        <v>0</v>
      </c>
      <c r="L230" s="16">
        <v>42.320642954335931</v>
      </c>
      <c r="M230" s="17">
        <v>28.56</v>
      </c>
      <c r="N230" s="16">
        <v>42.320642954335931</v>
      </c>
      <c r="O230" s="16">
        <v>0</v>
      </c>
      <c r="P230" s="16">
        <f t="shared" si="68"/>
        <v>42.320642954335931</v>
      </c>
      <c r="Q230" s="16">
        <v>144.62919577249275</v>
      </c>
      <c r="R230" s="16">
        <v>0</v>
      </c>
      <c r="S230" s="16">
        <f t="shared" si="69"/>
        <v>144.62919577249275</v>
      </c>
      <c r="T230" s="18">
        <v>1.02</v>
      </c>
      <c r="U230" s="19">
        <f t="shared" si="70"/>
        <v>3.4174621573813986</v>
      </c>
      <c r="V230" s="19">
        <f t="shared" si="71"/>
        <v>3.4174621573813986</v>
      </c>
      <c r="W230" s="16">
        <v>0.5106004302840651</v>
      </c>
      <c r="X230" s="16">
        <v>3.4040028685604337E-2</v>
      </c>
      <c r="Y230" s="16">
        <v>1.8439098700522443</v>
      </c>
      <c r="AA230" s="13" t="s">
        <v>292</v>
      </c>
      <c r="AB230" s="15">
        <v>388.24489799999998</v>
      </c>
      <c r="AC230" s="19">
        <v>8.9103866381719534</v>
      </c>
      <c r="AD230" s="19">
        <v>32.179590091605093</v>
      </c>
      <c r="AE230" s="19">
        <v>8.9103866381719534</v>
      </c>
      <c r="AF230" s="19">
        <v>32.179590091605093</v>
      </c>
      <c r="AG230" s="19">
        <v>482.69385137407642</v>
      </c>
      <c r="AH230" s="17">
        <f t="shared" si="72"/>
        <v>56151.547360513476</v>
      </c>
      <c r="AI230" s="17">
        <f t="shared" si="73"/>
        <v>16430.773707100572</v>
      </c>
      <c r="AJ230" s="17">
        <f t="shared" si="74"/>
        <v>39720.773653412907</v>
      </c>
      <c r="AK230" s="19">
        <f t="shared" si="75"/>
        <v>3.4174621573813981</v>
      </c>
      <c r="AL230" s="17">
        <f t="shared" si="76"/>
        <v>16430.773707100572</v>
      </c>
      <c r="AM230" s="19">
        <f t="shared" si="77"/>
        <v>3.4174621573813981</v>
      </c>
    </row>
    <row r="231" spans="1:39">
      <c r="A231" s="13" t="s">
        <v>293</v>
      </c>
      <c r="B231" s="13" t="s">
        <v>270</v>
      </c>
      <c r="C231" s="13" t="s">
        <v>63</v>
      </c>
      <c r="D231" s="14">
        <v>10</v>
      </c>
      <c r="E231" s="14" t="s">
        <v>3</v>
      </c>
      <c r="F231" s="15">
        <v>13.667999999999999</v>
      </c>
      <c r="G231" s="15">
        <v>1.6115000000000002</v>
      </c>
      <c r="H231" s="15" t="s">
        <v>3</v>
      </c>
      <c r="I231" s="15" t="s">
        <v>3</v>
      </c>
      <c r="J231" s="16">
        <v>0</v>
      </c>
      <c r="K231" s="16">
        <v>0</v>
      </c>
      <c r="L231" s="16">
        <v>57.137644320431782</v>
      </c>
      <c r="M231" s="17">
        <v>53.082000000000001</v>
      </c>
      <c r="N231" s="16">
        <v>57.137644320431782</v>
      </c>
      <c r="O231" s="16">
        <v>0</v>
      </c>
      <c r="P231" s="16">
        <f t="shared" si="68"/>
        <v>57.137644320431782</v>
      </c>
      <c r="Q231" s="16">
        <v>16.436397993042256</v>
      </c>
      <c r="R231" s="16">
        <v>0</v>
      </c>
      <c r="S231" s="16">
        <f t="shared" si="69"/>
        <v>16.436397993042256</v>
      </c>
      <c r="T231" s="18">
        <v>1</v>
      </c>
      <c r="U231" s="19">
        <f t="shared" si="70"/>
        <v>0.28766320677950635</v>
      </c>
      <c r="V231" s="19">
        <f t="shared" si="71"/>
        <v>0.28766320677950635</v>
      </c>
      <c r="W231" s="16">
        <v>3.8187911974476463</v>
      </c>
      <c r="X231" s="16">
        <v>0.38187911974476452</v>
      </c>
      <c r="Y231" s="16">
        <v>30.921340125255071</v>
      </c>
      <c r="AA231" s="13" t="s">
        <v>293</v>
      </c>
      <c r="AB231" s="15">
        <v>1307.9000000000001</v>
      </c>
      <c r="AC231" s="19">
        <v>2.4166668626100005</v>
      </c>
      <c r="AD231" s="19">
        <v>19.569270120839999</v>
      </c>
      <c r="AE231" s="19">
        <v>2.4166668626100005</v>
      </c>
      <c r="AF231" s="19">
        <v>19.569270120839999</v>
      </c>
      <c r="AG231" s="19">
        <v>195.69270120840008</v>
      </c>
      <c r="AH231" s="17">
        <f t="shared" si="72"/>
        <v>21497.164935099969</v>
      </c>
      <c r="AI231" s="17">
        <f t="shared" si="73"/>
        <v>74730.325006692728</v>
      </c>
      <c r="AJ231" s="17">
        <f t="shared" si="74"/>
        <v>-53233.160071592763</v>
      </c>
      <c r="AK231" s="19">
        <f t="shared" si="75"/>
        <v>0.28766320677950641</v>
      </c>
      <c r="AL231" s="17">
        <f t="shared" si="76"/>
        <v>74730.325006692728</v>
      </c>
      <c r="AM231" s="19">
        <f t="shared" si="77"/>
        <v>0.28766320677950641</v>
      </c>
    </row>
    <row r="232" spans="1:39">
      <c r="A232" s="13" t="s">
        <v>294</v>
      </c>
      <c r="B232" s="13" t="s">
        <v>295</v>
      </c>
      <c r="C232" s="13" t="s">
        <v>63</v>
      </c>
      <c r="D232" s="14">
        <v>10</v>
      </c>
      <c r="E232" s="14" t="s">
        <v>3</v>
      </c>
      <c r="F232" s="15">
        <v>120.9</v>
      </c>
      <c r="G232" s="15">
        <v>19.623000000000001</v>
      </c>
      <c r="H232" s="15" t="s">
        <v>3</v>
      </c>
      <c r="I232" s="15" t="s">
        <v>3</v>
      </c>
      <c r="J232" s="16">
        <v>0</v>
      </c>
      <c r="K232" s="16">
        <v>0</v>
      </c>
      <c r="L232" s="16">
        <v>36.632878890986149</v>
      </c>
      <c r="M232" s="17">
        <v>22.34</v>
      </c>
      <c r="N232" s="16">
        <v>36.632878890986149</v>
      </c>
      <c r="O232" s="16">
        <v>0</v>
      </c>
      <c r="P232" s="16">
        <f t="shared" si="68"/>
        <v>36.632878890986149</v>
      </c>
      <c r="Q232" s="16">
        <v>154.5181170536612</v>
      </c>
      <c r="R232" s="16">
        <v>0</v>
      </c>
      <c r="S232" s="16">
        <f t="shared" si="69"/>
        <v>154.5181170536612</v>
      </c>
      <c r="T232" s="18">
        <v>1.02</v>
      </c>
      <c r="U232" s="19">
        <f t="shared" si="70"/>
        <v>4.2180173038947748</v>
      </c>
      <c r="V232" s="19">
        <f t="shared" si="71"/>
        <v>4.2180173038947748</v>
      </c>
      <c r="W232" s="16">
        <v>0.27136456046088847</v>
      </c>
      <c r="X232" s="16">
        <v>2.7136456046088844E-2</v>
      </c>
      <c r="Y232" s="16">
        <v>1.5961428656063372</v>
      </c>
      <c r="AA232" s="13" t="s">
        <v>294</v>
      </c>
      <c r="AB232" s="15">
        <v>239</v>
      </c>
      <c r="AC232" s="19">
        <v>5.4849846182040007</v>
      </c>
      <c r="AD232" s="19">
        <v>32.264095289400004</v>
      </c>
      <c r="AE232" s="19">
        <v>5.4849846182040007</v>
      </c>
      <c r="AF232" s="19">
        <v>32.264095289400004</v>
      </c>
      <c r="AG232" s="19">
        <v>322.64095289400007</v>
      </c>
      <c r="AH232" s="17">
        <f t="shared" si="72"/>
        <v>36929.829975825029</v>
      </c>
      <c r="AI232" s="17">
        <f t="shared" si="73"/>
        <v>8755.2580549456889</v>
      </c>
      <c r="AJ232" s="17">
        <f t="shared" si="74"/>
        <v>28174.571920879338</v>
      </c>
      <c r="AK232" s="19">
        <f t="shared" si="75"/>
        <v>4.2180173038947757</v>
      </c>
      <c r="AL232" s="17">
        <f t="shared" si="76"/>
        <v>8755.2580549456889</v>
      </c>
      <c r="AM232" s="19">
        <f t="shared" si="77"/>
        <v>4.2180173038947757</v>
      </c>
    </row>
    <row r="233" spans="1:39">
      <c r="A233" s="13" t="s">
        <v>296</v>
      </c>
      <c r="B233" s="13" t="s">
        <v>295</v>
      </c>
      <c r="C233" s="13" t="s">
        <v>63</v>
      </c>
      <c r="D233" s="14">
        <v>10</v>
      </c>
      <c r="E233" s="14" t="s">
        <v>3</v>
      </c>
      <c r="F233" s="15">
        <v>95.79</v>
      </c>
      <c r="G233" s="15">
        <v>15.531000000000001</v>
      </c>
      <c r="H233" s="15" t="s">
        <v>3</v>
      </c>
      <c r="I233" s="15" t="s">
        <v>3</v>
      </c>
      <c r="J233" s="16">
        <v>0</v>
      </c>
      <c r="K233" s="16">
        <v>0</v>
      </c>
      <c r="L233" s="16">
        <v>33.894827759819918</v>
      </c>
      <c r="M233" s="17">
        <v>22.34</v>
      </c>
      <c r="N233" s="16">
        <v>33.894827759819918</v>
      </c>
      <c r="O233" s="16">
        <v>0</v>
      </c>
      <c r="P233" s="16">
        <f t="shared" si="68"/>
        <v>33.894827759819918</v>
      </c>
      <c r="Q233" s="16">
        <v>122.40803857731088</v>
      </c>
      <c r="R233" s="16">
        <v>0</v>
      </c>
      <c r="S233" s="16">
        <f t="shared" si="69"/>
        <v>122.40803857731088</v>
      </c>
      <c r="T233" s="18">
        <v>1.02</v>
      </c>
      <c r="U233" s="19">
        <f t="shared" si="70"/>
        <v>3.6114076001417987</v>
      </c>
      <c r="V233" s="19">
        <f t="shared" si="71"/>
        <v>3.6114076001417987</v>
      </c>
      <c r="W233" s="16">
        <v>0.31689956132179964</v>
      </c>
      <c r="X233" s="16">
        <v>3.1689956132179967E-2</v>
      </c>
      <c r="Y233" s="16">
        <v>1.8659505334264392</v>
      </c>
      <c r="AA233" s="13" t="s">
        <v>296</v>
      </c>
      <c r="AB233" s="15">
        <v>6672</v>
      </c>
      <c r="AC233" s="19">
        <v>121.19021795462402</v>
      </c>
      <c r="AD233" s="19">
        <v>713.62737394272017</v>
      </c>
      <c r="AE233" s="19">
        <v>121.19021795462402</v>
      </c>
      <c r="AF233" s="19">
        <v>713.62737394272017</v>
      </c>
      <c r="AG233" s="19">
        <v>7136.2737394271999</v>
      </c>
      <c r="AH233" s="17">
        <f t="shared" si="72"/>
        <v>816706.43338781816</v>
      </c>
      <c r="AI233" s="17">
        <f t="shared" si="73"/>
        <v>226146.29081351848</v>
      </c>
      <c r="AJ233" s="17">
        <f t="shared" si="74"/>
        <v>590560.14257429971</v>
      </c>
      <c r="AK233" s="19">
        <f t="shared" si="75"/>
        <v>3.6114076001417992</v>
      </c>
      <c r="AL233" s="17">
        <f t="shared" si="76"/>
        <v>226146.29081351848</v>
      </c>
      <c r="AM233" s="19">
        <f t="shared" si="77"/>
        <v>3.6114076001417992</v>
      </c>
    </row>
    <row r="234" spans="1:39">
      <c r="A234" s="13" t="s">
        <v>297</v>
      </c>
      <c r="B234" s="13" t="s">
        <v>295</v>
      </c>
      <c r="C234" s="13" t="s">
        <v>63</v>
      </c>
      <c r="D234" s="14">
        <v>7</v>
      </c>
      <c r="E234" s="14" t="s">
        <v>3</v>
      </c>
      <c r="F234" s="15">
        <v>57.23</v>
      </c>
      <c r="G234" s="15">
        <v>9.3071886689189185</v>
      </c>
      <c r="H234" s="15" t="s">
        <v>3</v>
      </c>
      <c r="I234" s="15" t="s">
        <v>3</v>
      </c>
      <c r="J234" s="16">
        <v>0</v>
      </c>
      <c r="K234" s="16">
        <v>0</v>
      </c>
      <c r="L234" s="16">
        <v>29.641564852610259</v>
      </c>
      <c r="M234" s="17">
        <v>23.66</v>
      </c>
      <c r="N234" s="16">
        <v>29.641564852610259</v>
      </c>
      <c r="O234" s="16">
        <v>0</v>
      </c>
      <c r="P234" s="16">
        <f t="shared" si="68"/>
        <v>29.641564852610259</v>
      </c>
      <c r="Q234" s="16">
        <v>56.274439961076602</v>
      </c>
      <c r="R234" s="16">
        <v>0</v>
      </c>
      <c r="S234" s="16">
        <f t="shared" si="69"/>
        <v>56.274439961076602</v>
      </c>
      <c r="T234" s="18">
        <v>1.02</v>
      </c>
      <c r="U234" s="19">
        <f t="shared" si="70"/>
        <v>1.8984976076970186</v>
      </c>
      <c r="V234" s="19">
        <f t="shared" si="71"/>
        <v>1.8984976076970186</v>
      </c>
      <c r="W234" s="16">
        <v>0.46385875865289816</v>
      </c>
      <c r="X234" s="16">
        <v>6.6265536950414025E-2</v>
      </c>
      <c r="Y234" s="16">
        <v>2.7230067908278004</v>
      </c>
      <c r="AA234" s="13" t="s">
        <v>297</v>
      </c>
      <c r="AB234" s="15">
        <v>169</v>
      </c>
      <c r="AC234" s="19">
        <v>1.8395742913391357</v>
      </c>
      <c r="AD234" s="19">
        <v>10.799552010780001</v>
      </c>
      <c r="AE234" s="19">
        <v>1.8395742913391357</v>
      </c>
      <c r="AF234" s="19">
        <v>10.799552010780001</v>
      </c>
      <c r="AG234" s="19">
        <v>75.59686407545999</v>
      </c>
      <c r="AH234" s="17">
        <f t="shared" si="72"/>
        <v>9510.380353421946</v>
      </c>
      <c r="AI234" s="17">
        <f t="shared" si="73"/>
        <v>5009.4244600911334</v>
      </c>
      <c r="AJ234" s="17">
        <f t="shared" si="74"/>
        <v>4500.9558933308126</v>
      </c>
      <c r="AK234" s="19">
        <f t="shared" si="75"/>
        <v>1.8984976076970186</v>
      </c>
      <c r="AL234" s="17">
        <f t="shared" si="76"/>
        <v>5009.4244600911334</v>
      </c>
      <c r="AM234" s="19">
        <f t="shared" si="77"/>
        <v>1.8984976076970186</v>
      </c>
    </row>
    <row r="235" spans="1:39">
      <c r="A235" s="13" t="s">
        <v>298</v>
      </c>
      <c r="B235" s="13" t="s">
        <v>295</v>
      </c>
      <c r="C235" s="13" t="s">
        <v>63</v>
      </c>
      <c r="D235" s="14">
        <v>7</v>
      </c>
      <c r="E235" s="14" t="s">
        <v>3</v>
      </c>
      <c r="F235" s="15">
        <v>137.2647</v>
      </c>
      <c r="G235" s="15">
        <v>22.313124474284908</v>
      </c>
      <c r="H235" s="15" t="s">
        <v>3</v>
      </c>
      <c r="I235" s="15" t="s">
        <v>3</v>
      </c>
      <c r="J235" s="16">
        <v>0</v>
      </c>
      <c r="K235" s="16">
        <v>0</v>
      </c>
      <c r="L235" s="16">
        <v>36.3515944782689</v>
      </c>
      <c r="M235" s="17">
        <v>23.66</v>
      </c>
      <c r="N235" s="16">
        <v>36.3515944782689</v>
      </c>
      <c r="O235" s="16">
        <v>0</v>
      </c>
      <c r="P235" s="16">
        <f t="shared" si="68"/>
        <v>36.3515944782689</v>
      </c>
      <c r="Q235" s="16">
        <v>134.96529251895529</v>
      </c>
      <c r="R235" s="16">
        <v>0</v>
      </c>
      <c r="S235" s="16">
        <f t="shared" si="69"/>
        <v>134.96529251895529</v>
      </c>
      <c r="T235" s="18">
        <v>1.02</v>
      </c>
      <c r="U235" s="19">
        <f t="shared" si="70"/>
        <v>3.7127750365843779</v>
      </c>
      <c r="V235" s="19">
        <f t="shared" si="71"/>
        <v>3.7127750365843779</v>
      </c>
      <c r="W235" s="16">
        <v>0.23717722290523516</v>
      </c>
      <c r="X235" s="16">
        <v>3.3882460415033594E-2</v>
      </c>
      <c r="Y235" s="16">
        <v>1.3929296775419877</v>
      </c>
      <c r="AA235" s="13" t="s">
        <v>298</v>
      </c>
      <c r="AB235" s="15">
        <v>2378</v>
      </c>
      <c r="AC235" s="19">
        <v>62.056081334344007</v>
      </c>
      <c r="AD235" s="19">
        <v>364.47354034682041</v>
      </c>
      <c r="AE235" s="19">
        <v>62.056081334344007</v>
      </c>
      <c r="AF235" s="19">
        <v>364.47354034682041</v>
      </c>
      <c r="AG235" s="19">
        <v>2551.3147824277426</v>
      </c>
      <c r="AH235" s="17">
        <f t="shared" si="72"/>
        <v>320947.46561007568</v>
      </c>
      <c r="AI235" s="17">
        <f t="shared" si="73"/>
        <v>86444.091669323447</v>
      </c>
      <c r="AJ235" s="17">
        <f t="shared" si="74"/>
        <v>234503.37394075224</v>
      </c>
      <c r="AK235" s="19">
        <f t="shared" si="75"/>
        <v>3.7127750365843779</v>
      </c>
      <c r="AL235" s="17">
        <f t="shared" si="76"/>
        <v>86444.091669323447</v>
      </c>
      <c r="AM235" s="19">
        <f t="shared" si="77"/>
        <v>3.7127750365843779</v>
      </c>
    </row>
    <row r="236" spans="1:39">
      <c r="A236" s="13" t="s">
        <v>299</v>
      </c>
      <c r="B236" s="13" t="s">
        <v>270</v>
      </c>
      <c r="C236" s="13" t="s">
        <v>63</v>
      </c>
      <c r="D236" s="14">
        <v>10</v>
      </c>
      <c r="E236" s="14" t="s">
        <v>3</v>
      </c>
      <c r="F236" s="15">
        <v>36.8232</v>
      </c>
      <c r="G236" s="15">
        <v>0</v>
      </c>
      <c r="H236" s="15" t="s">
        <v>3</v>
      </c>
      <c r="I236" s="15" t="s">
        <v>3</v>
      </c>
      <c r="J236" s="16">
        <v>0</v>
      </c>
      <c r="K236" s="16">
        <v>0</v>
      </c>
      <c r="L236" s="16">
        <v>53.21926485715619</v>
      </c>
      <c r="M236" s="17">
        <v>47.48</v>
      </c>
      <c r="N236" s="16">
        <v>53.21926485715619</v>
      </c>
      <c r="O236" s="16">
        <v>0</v>
      </c>
      <c r="P236" s="16">
        <f t="shared" si="68"/>
        <v>53.21926485715619</v>
      </c>
      <c r="Q236" s="16">
        <v>39.465632115848457</v>
      </c>
      <c r="R236" s="16">
        <v>0</v>
      </c>
      <c r="S236" s="16">
        <f t="shared" si="69"/>
        <v>39.465632115848457</v>
      </c>
      <c r="T236" s="18">
        <v>1</v>
      </c>
      <c r="U236" s="19">
        <f t="shared" si="70"/>
        <v>0.74156665301139846</v>
      </c>
      <c r="V236" s="19">
        <f t="shared" si="71"/>
        <v>0.74156665301139846</v>
      </c>
      <c r="W236" s="16">
        <v>1.3202491485534167</v>
      </c>
      <c r="X236" s="16">
        <v>0.13202491485534171</v>
      </c>
      <c r="Y236" s="16" t="s">
        <v>3</v>
      </c>
      <c r="AA236" s="13" t="s">
        <v>299</v>
      </c>
      <c r="AB236" s="15">
        <v>1307.9000000000001</v>
      </c>
      <c r="AC236" s="19">
        <v>0</v>
      </c>
      <c r="AD236" s="19">
        <v>52.72191597261601</v>
      </c>
      <c r="AE236" s="19">
        <v>0</v>
      </c>
      <c r="AF236" s="19">
        <v>52.72191597261601</v>
      </c>
      <c r="AG236" s="19">
        <v>527.21915972615989</v>
      </c>
      <c r="AH236" s="17">
        <f t="shared" si="72"/>
        <v>51617.100244318201</v>
      </c>
      <c r="AI236" s="17">
        <f t="shared" si="73"/>
        <v>69605.476506674589</v>
      </c>
      <c r="AJ236" s="17">
        <f t="shared" si="74"/>
        <v>-17988.376262356389</v>
      </c>
      <c r="AK236" s="19">
        <f t="shared" si="75"/>
        <v>0.74156665301139846</v>
      </c>
      <c r="AL236" s="17">
        <f t="shared" si="76"/>
        <v>69605.476506674589</v>
      </c>
      <c r="AM236" s="19">
        <f t="shared" si="77"/>
        <v>0.74156665301139846</v>
      </c>
    </row>
    <row r="237" spans="1:39">
      <c r="A237" s="13" t="s">
        <v>300</v>
      </c>
      <c r="B237" s="13" t="s">
        <v>270</v>
      </c>
      <c r="C237" s="13" t="s">
        <v>68</v>
      </c>
      <c r="D237" s="14">
        <v>9.6999999999999993</v>
      </c>
      <c r="E237" s="14">
        <v>1</v>
      </c>
      <c r="F237" s="15">
        <v>137</v>
      </c>
      <c r="G237" s="15">
        <v>22.2</v>
      </c>
      <c r="H237" s="15">
        <v>27.4</v>
      </c>
      <c r="I237" s="15">
        <v>8.8049949999999999</v>
      </c>
      <c r="J237" s="16">
        <v>0</v>
      </c>
      <c r="K237" s="16">
        <v>0</v>
      </c>
      <c r="L237" s="16">
        <v>91.300320674225233</v>
      </c>
      <c r="M237" s="17">
        <v>82.46</v>
      </c>
      <c r="N237" s="16">
        <v>91.300320674225233</v>
      </c>
      <c r="O237" s="16">
        <v>0</v>
      </c>
      <c r="P237" s="16">
        <f t="shared" si="68"/>
        <v>91.300320674225233</v>
      </c>
      <c r="Q237" s="16">
        <v>55.32166120760661</v>
      </c>
      <c r="R237" s="16">
        <v>0</v>
      </c>
      <c r="S237" s="16">
        <f t="shared" si="69"/>
        <v>55.32166120760661</v>
      </c>
      <c r="T237" s="18">
        <v>1.02</v>
      </c>
      <c r="U237" s="19">
        <f t="shared" si="70"/>
        <v>0.60593063418696547</v>
      </c>
      <c r="V237" s="19">
        <f t="shared" si="71"/>
        <v>0.60593063418696547</v>
      </c>
      <c r="W237" s="16">
        <v>0.59684301514172566</v>
      </c>
      <c r="X237" s="16">
        <v>0.21782591793493641</v>
      </c>
      <c r="Y237" s="16">
        <v>3.5162961340748908</v>
      </c>
      <c r="AA237" s="13" t="s">
        <v>300</v>
      </c>
      <c r="AB237" s="15">
        <v>523.16000000000008</v>
      </c>
      <c r="AC237" s="19">
        <v>13.583122416864004</v>
      </c>
      <c r="AD237" s="19">
        <v>80.029552434480024</v>
      </c>
      <c r="AE237" s="19">
        <v>13.583122416864004</v>
      </c>
      <c r="AF237" s="19">
        <v>80.029552434480024</v>
      </c>
      <c r="AG237" s="19">
        <v>219.28097367047519</v>
      </c>
      <c r="AH237" s="17">
        <f t="shared" si="72"/>
        <v>28942.080277371479</v>
      </c>
      <c r="AI237" s="17">
        <f t="shared" si="73"/>
        <v>47764.675763927684</v>
      </c>
      <c r="AJ237" s="17">
        <f t="shared" si="74"/>
        <v>-18822.595486556205</v>
      </c>
      <c r="AK237" s="19">
        <f t="shared" si="75"/>
        <v>0.60593063418696547</v>
      </c>
      <c r="AL237" s="17">
        <f t="shared" si="76"/>
        <v>47764.675763927684</v>
      </c>
      <c r="AM237" s="19">
        <f t="shared" si="77"/>
        <v>0.60593063418696547</v>
      </c>
    </row>
    <row r="238" spans="1:39">
      <c r="A238" s="13" t="s">
        <v>301</v>
      </c>
      <c r="B238" s="13" t="s">
        <v>270</v>
      </c>
      <c r="C238" s="13" t="s">
        <v>68</v>
      </c>
      <c r="D238" s="14">
        <v>23</v>
      </c>
      <c r="E238" s="14">
        <v>7.666666666666667</v>
      </c>
      <c r="F238" s="15">
        <v>24.15785</v>
      </c>
      <c r="G238" s="15">
        <v>3.938786009992163</v>
      </c>
      <c r="H238" s="15">
        <v>24.15785</v>
      </c>
      <c r="I238" s="15">
        <v>3.938786009992163</v>
      </c>
      <c r="J238" s="16">
        <v>0</v>
      </c>
      <c r="K238" s="16">
        <v>0</v>
      </c>
      <c r="L238" s="16">
        <v>8.060307526978626</v>
      </c>
      <c r="M238" s="17">
        <v>3.87</v>
      </c>
      <c r="N238" s="16">
        <v>8.060307526978626</v>
      </c>
      <c r="O238" s="16">
        <v>0</v>
      </c>
      <c r="P238" s="16">
        <f t="shared" si="68"/>
        <v>8.060307526978626</v>
      </c>
      <c r="Q238" s="16">
        <v>46.871952786173125</v>
      </c>
      <c r="R238" s="16">
        <v>0</v>
      </c>
      <c r="S238" s="16">
        <f t="shared" si="69"/>
        <v>46.871952786173125</v>
      </c>
      <c r="T238" s="18">
        <v>0.86</v>
      </c>
      <c r="U238" s="19">
        <f t="shared" si="70"/>
        <v>5.8151568819537198</v>
      </c>
      <c r="V238" s="19">
        <f t="shared" si="71"/>
        <v>5.8151568819537198</v>
      </c>
      <c r="W238" s="16">
        <v>0.35440793095253087</v>
      </c>
      <c r="X238" s="16">
        <v>1.540904047619699E-2</v>
      </c>
      <c r="Y238" s="16">
        <v>2.0751861509250551</v>
      </c>
      <c r="AA238" s="13" t="s">
        <v>301</v>
      </c>
      <c r="AB238" s="15">
        <v>991</v>
      </c>
      <c r="AC238" s="19">
        <v>3.8489868724067313</v>
      </c>
      <c r="AD238" s="19">
        <v>22.5385256881227</v>
      </c>
      <c r="AE238" s="19">
        <v>3.8489868724067313</v>
      </c>
      <c r="AF238" s="19">
        <v>22.5385256881227</v>
      </c>
      <c r="AG238" s="19">
        <v>518.38609082682228</v>
      </c>
      <c r="AH238" s="17">
        <f t="shared" si="72"/>
        <v>46450.105211097565</v>
      </c>
      <c r="AI238" s="17">
        <f t="shared" si="73"/>
        <v>7987.764759235818</v>
      </c>
      <c r="AJ238" s="17">
        <f t="shared" si="74"/>
        <v>38462.340451861746</v>
      </c>
      <c r="AK238" s="19">
        <f t="shared" si="75"/>
        <v>5.8151568819537198</v>
      </c>
      <c r="AL238" s="17">
        <f t="shared" si="76"/>
        <v>7987.764759235818</v>
      </c>
      <c r="AM238" s="19">
        <f t="shared" si="77"/>
        <v>5.8151568819537198</v>
      </c>
    </row>
    <row r="239" spans="1:39">
      <c r="A239" s="13" t="s">
        <v>302</v>
      </c>
      <c r="B239" s="13" t="s">
        <v>270</v>
      </c>
      <c r="C239" s="13" t="s">
        <v>68</v>
      </c>
      <c r="D239" s="14">
        <v>23</v>
      </c>
      <c r="E239" s="14">
        <v>7.666666666666667</v>
      </c>
      <c r="F239" s="15">
        <v>22.452590000000001</v>
      </c>
      <c r="G239" s="15">
        <v>3.63577825</v>
      </c>
      <c r="H239" s="15">
        <v>22.452590000000001</v>
      </c>
      <c r="I239" s="15">
        <v>3.63577825</v>
      </c>
      <c r="J239" s="16">
        <v>0</v>
      </c>
      <c r="K239" s="16">
        <v>0</v>
      </c>
      <c r="L239" s="16">
        <v>7.7738060816709407</v>
      </c>
      <c r="M239" s="17">
        <v>3.87</v>
      </c>
      <c r="N239" s="16">
        <v>7.7738060816709407</v>
      </c>
      <c r="O239" s="16">
        <v>0</v>
      </c>
      <c r="P239" s="16">
        <f t="shared" si="68"/>
        <v>7.7738060816709407</v>
      </c>
      <c r="Q239" s="16">
        <v>43.512050632520058</v>
      </c>
      <c r="R239" s="16">
        <v>0</v>
      </c>
      <c r="S239" s="16">
        <f t="shared" si="69"/>
        <v>43.512050632520058</v>
      </c>
      <c r="T239" s="18">
        <v>0.86</v>
      </c>
      <c r="U239" s="19">
        <f t="shared" si="70"/>
        <v>5.5972647343381325</v>
      </c>
      <c r="V239" s="19">
        <f t="shared" si="71"/>
        <v>5.5972647343381325</v>
      </c>
      <c r="W239" s="16">
        <v>0.36777089567065763</v>
      </c>
      <c r="X239" s="16">
        <v>1.5990038942202509E-2</v>
      </c>
      <c r="Y239" s="16">
        <v>2.1682240178916774</v>
      </c>
      <c r="AA239" s="13" t="s">
        <v>302</v>
      </c>
      <c r="AB239" s="15">
        <v>9022</v>
      </c>
      <c r="AC239" s="19">
        <v>32.345256443643237</v>
      </c>
      <c r="AD239" s="19">
        <v>190.70533296018519</v>
      </c>
      <c r="AE239" s="19">
        <v>32.345256443643237</v>
      </c>
      <c r="AF239" s="19">
        <v>190.70533296018519</v>
      </c>
      <c r="AG239" s="19">
        <v>4386.222658084258</v>
      </c>
      <c r="AH239" s="17">
        <f t="shared" si="72"/>
        <v>392565.72080659599</v>
      </c>
      <c r="AI239" s="17">
        <f t="shared" si="73"/>
        <v>70135.278468835226</v>
      </c>
      <c r="AJ239" s="17">
        <f t="shared" si="74"/>
        <v>322430.44233776076</v>
      </c>
      <c r="AK239" s="19">
        <f t="shared" si="75"/>
        <v>5.5972647343381334</v>
      </c>
      <c r="AL239" s="17">
        <f t="shared" si="76"/>
        <v>70135.278468835226</v>
      </c>
      <c r="AM239" s="19">
        <f t="shared" si="77"/>
        <v>5.5972647343381334</v>
      </c>
    </row>
    <row r="240" spans="1:39">
      <c r="A240" s="13" t="s">
        <v>303</v>
      </c>
      <c r="B240" s="13" t="s">
        <v>295</v>
      </c>
      <c r="C240" s="13" t="s">
        <v>63</v>
      </c>
      <c r="D240" s="14">
        <v>10</v>
      </c>
      <c r="E240" s="14" t="s">
        <v>3</v>
      </c>
      <c r="F240" s="15">
        <v>404.95</v>
      </c>
      <c r="G240" s="15">
        <v>65.593000000000004</v>
      </c>
      <c r="H240" s="15" t="s">
        <v>3</v>
      </c>
      <c r="I240" s="15" t="s">
        <v>3</v>
      </c>
      <c r="J240" s="16">
        <v>0</v>
      </c>
      <c r="K240" s="16">
        <v>0</v>
      </c>
      <c r="L240" s="16">
        <v>94.147259911342758</v>
      </c>
      <c r="M240" s="17">
        <v>50.12</v>
      </c>
      <c r="N240" s="16">
        <v>94.147259911342758</v>
      </c>
      <c r="O240" s="16">
        <v>0</v>
      </c>
      <c r="P240" s="16">
        <f t="shared" si="68"/>
        <v>94.147259911342758</v>
      </c>
      <c r="Q240" s="16">
        <v>486.93426467250742</v>
      </c>
      <c r="R240" s="16">
        <v>0</v>
      </c>
      <c r="S240" s="16">
        <f t="shared" si="69"/>
        <v>486.93426467250742</v>
      </c>
      <c r="T240" s="18">
        <v>0.96</v>
      </c>
      <c r="U240" s="19">
        <f t="shared" si="70"/>
        <v>5.1720492463726195</v>
      </c>
      <c r="V240" s="19">
        <f t="shared" si="71"/>
        <v>5.1720492463726195</v>
      </c>
      <c r="W240" s="16">
        <v>0.2212297864165628</v>
      </c>
      <c r="X240" s="16">
        <v>2.2122978641656278E-2</v>
      </c>
      <c r="Y240" s="16">
        <v>1.3039028772233385</v>
      </c>
      <c r="AA240" s="13" t="s">
        <v>303</v>
      </c>
      <c r="AB240" s="15">
        <v>112</v>
      </c>
      <c r="AC240" s="19">
        <v>8.0864645621760012</v>
      </c>
      <c r="AD240" s="19">
        <v>47.663483212799996</v>
      </c>
      <c r="AE240" s="19">
        <v>8.0864645621760012</v>
      </c>
      <c r="AF240" s="19">
        <v>47.663483212799996</v>
      </c>
      <c r="AG240" s="19">
        <v>476.63483212799991</v>
      </c>
      <c r="AH240" s="17">
        <f t="shared" si="72"/>
        <v>54536.637643320835</v>
      </c>
      <c r="AI240" s="17">
        <f t="shared" si="73"/>
        <v>10544.493110070389</v>
      </c>
      <c r="AJ240" s="17">
        <f t="shared" si="74"/>
        <v>43992.144533250445</v>
      </c>
      <c r="AK240" s="19">
        <f t="shared" si="75"/>
        <v>5.1720492463726195</v>
      </c>
      <c r="AL240" s="17">
        <f t="shared" si="76"/>
        <v>10544.493110070389</v>
      </c>
      <c r="AM240" s="19">
        <f t="shared" si="77"/>
        <v>5.1720492463726195</v>
      </c>
    </row>
    <row r="241" spans="1:39">
      <c r="A241" s="13" t="s">
        <v>304</v>
      </c>
      <c r="B241" s="13" t="s">
        <v>295</v>
      </c>
      <c r="C241" s="13" t="s">
        <v>63</v>
      </c>
      <c r="D241" s="14">
        <v>10</v>
      </c>
      <c r="E241" s="14" t="s">
        <v>3</v>
      </c>
      <c r="F241" s="15">
        <v>355.11</v>
      </c>
      <c r="G241" s="15">
        <v>57.493999999999993</v>
      </c>
      <c r="H241" s="15" t="s">
        <v>3</v>
      </c>
      <c r="I241" s="15" t="s">
        <v>3</v>
      </c>
      <c r="J241" s="16">
        <v>0</v>
      </c>
      <c r="K241" s="16">
        <v>0</v>
      </c>
      <c r="L241" s="16">
        <v>89.034598714359191</v>
      </c>
      <c r="M241" s="17">
        <v>50.12</v>
      </c>
      <c r="N241" s="16">
        <v>89.034598714359191</v>
      </c>
      <c r="O241" s="16">
        <v>0</v>
      </c>
      <c r="P241" s="16">
        <f t="shared" si="68"/>
        <v>89.034598714359191</v>
      </c>
      <c r="Q241" s="16">
        <v>426.97630757321525</v>
      </c>
      <c r="R241" s="16">
        <v>0</v>
      </c>
      <c r="S241" s="16">
        <f t="shared" si="69"/>
        <v>426.97630757321525</v>
      </c>
      <c r="T241" s="18">
        <v>0.96</v>
      </c>
      <c r="U241" s="19">
        <f t="shared" si="70"/>
        <v>4.795622305695348</v>
      </c>
      <c r="V241" s="19">
        <f t="shared" si="71"/>
        <v>4.795622305695348</v>
      </c>
      <c r="W241" s="16">
        <v>0.2385795537696275</v>
      </c>
      <c r="X241" s="16">
        <v>2.3857955376962749E-2</v>
      </c>
      <c r="Y241" s="16">
        <v>1.4067966791243554</v>
      </c>
      <c r="AA241" s="13" t="s">
        <v>304</v>
      </c>
      <c r="AB241" s="15">
        <v>2219</v>
      </c>
      <c r="AC241" s="19">
        <v>140.43100288089599</v>
      </c>
      <c r="AD241" s="19">
        <v>828.10719055008008</v>
      </c>
      <c r="AE241" s="19">
        <v>140.43100288089599</v>
      </c>
      <c r="AF241" s="19">
        <v>828.10719055008008</v>
      </c>
      <c r="AG241" s="19">
        <v>8281.0719055008012</v>
      </c>
      <c r="AH241" s="17">
        <f t="shared" si="72"/>
        <v>947460.42650496459</v>
      </c>
      <c r="AI241" s="17">
        <f t="shared" si="73"/>
        <v>197567.77454716305</v>
      </c>
      <c r="AJ241" s="17">
        <f t="shared" si="74"/>
        <v>749892.65195780154</v>
      </c>
      <c r="AK241" s="19">
        <f t="shared" si="75"/>
        <v>4.7956223056953471</v>
      </c>
      <c r="AL241" s="17">
        <f t="shared" si="76"/>
        <v>197567.77454716305</v>
      </c>
      <c r="AM241" s="19">
        <f t="shared" si="77"/>
        <v>4.7956223056953471</v>
      </c>
    </row>
    <row r="242" spans="1:39">
      <c r="A242" s="13" t="s">
        <v>305</v>
      </c>
      <c r="B242" s="13" t="s">
        <v>270</v>
      </c>
      <c r="C242" s="13" t="s">
        <v>63</v>
      </c>
      <c r="D242" s="14">
        <v>10</v>
      </c>
      <c r="E242" s="14" t="s">
        <v>3</v>
      </c>
      <c r="F242" s="15">
        <v>43.0944</v>
      </c>
      <c r="G242" s="15">
        <v>0</v>
      </c>
      <c r="H242" s="15" t="s">
        <v>3</v>
      </c>
      <c r="I242" s="15" t="s">
        <v>3</v>
      </c>
      <c r="J242" s="16">
        <v>0</v>
      </c>
      <c r="K242" s="16">
        <v>0</v>
      </c>
      <c r="L242" s="16">
        <v>63.809388566453535</v>
      </c>
      <c r="M242" s="17">
        <v>57.02</v>
      </c>
      <c r="N242" s="16">
        <v>63.809388566453535</v>
      </c>
      <c r="O242" s="16">
        <v>0</v>
      </c>
      <c r="P242" s="16">
        <f t="shared" si="68"/>
        <v>63.809388566453535</v>
      </c>
      <c r="Q242" s="16">
        <v>46.186853305883794</v>
      </c>
      <c r="R242" s="16">
        <v>0</v>
      </c>
      <c r="S242" s="16">
        <f t="shared" si="69"/>
        <v>46.186853305883794</v>
      </c>
      <c r="T242" s="18">
        <v>1</v>
      </c>
      <c r="U242" s="19">
        <f t="shared" si="70"/>
        <v>0.72382535459939479</v>
      </c>
      <c r="V242" s="19">
        <f t="shared" si="71"/>
        <v>0.72382535459939479</v>
      </c>
      <c r="W242" s="16">
        <v>1.3526090734632645</v>
      </c>
      <c r="X242" s="16">
        <v>0.13526090734632645</v>
      </c>
      <c r="Y242" s="16" t="s">
        <v>3</v>
      </c>
      <c r="AA242" s="13" t="s">
        <v>305</v>
      </c>
      <c r="AB242" s="15">
        <v>130.79000000000002</v>
      </c>
      <c r="AC242" s="19">
        <v>0</v>
      </c>
      <c r="AD242" s="19">
        <v>6.1700757557472015</v>
      </c>
      <c r="AE242" s="19">
        <v>0</v>
      </c>
      <c r="AF242" s="19">
        <v>6.1700757557472015</v>
      </c>
      <c r="AG242" s="19">
        <v>61.700757557472009</v>
      </c>
      <c r="AH242" s="17">
        <f t="shared" si="72"/>
        <v>6040.7785438765422</v>
      </c>
      <c r="AI242" s="17">
        <f t="shared" si="73"/>
        <v>8345.6299306064593</v>
      </c>
      <c r="AJ242" s="17">
        <f t="shared" si="74"/>
        <v>-2304.8513867299171</v>
      </c>
      <c r="AK242" s="19">
        <f t="shared" si="75"/>
        <v>0.72382535459939468</v>
      </c>
      <c r="AL242" s="17">
        <f t="shared" si="76"/>
        <v>8345.6299306064593</v>
      </c>
      <c r="AM242" s="19">
        <f t="shared" si="77"/>
        <v>0.72382535459939468</v>
      </c>
    </row>
    <row r="243" spans="1:39">
      <c r="A243" s="13" t="s">
        <v>306</v>
      </c>
      <c r="B243" s="13" t="s">
        <v>270</v>
      </c>
      <c r="C243" s="13" t="s">
        <v>63</v>
      </c>
      <c r="D243" s="14">
        <v>10</v>
      </c>
      <c r="E243" s="14" t="s">
        <v>3</v>
      </c>
      <c r="F243" s="15">
        <v>159</v>
      </c>
      <c r="G243" s="15">
        <v>0</v>
      </c>
      <c r="H243" s="15" t="s">
        <v>3</v>
      </c>
      <c r="I243" s="15" t="s">
        <v>3</v>
      </c>
      <c r="J243" s="16">
        <v>0</v>
      </c>
      <c r="K243" s="16">
        <v>0</v>
      </c>
      <c r="L243" s="16">
        <v>78.045478086853777</v>
      </c>
      <c r="M243" s="17">
        <v>60.49</v>
      </c>
      <c r="N243" s="16">
        <v>78.045478086853777</v>
      </c>
      <c r="O243" s="16">
        <v>0</v>
      </c>
      <c r="P243" s="16">
        <f t="shared" si="68"/>
        <v>78.045478086853777</v>
      </c>
      <c r="Q243" s="16">
        <v>170.40983690770773</v>
      </c>
      <c r="R243" s="16">
        <v>0</v>
      </c>
      <c r="S243" s="16">
        <f t="shared" si="69"/>
        <v>170.40983690770773</v>
      </c>
      <c r="T243" s="18">
        <v>1</v>
      </c>
      <c r="U243" s="19">
        <f t="shared" si="70"/>
        <v>2.1834684223224983</v>
      </c>
      <c r="V243" s="19">
        <f t="shared" si="71"/>
        <v>2.1834684223224983</v>
      </c>
      <c r="W243" s="16">
        <v>0.44839335995182972</v>
      </c>
      <c r="X243" s="16">
        <v>4.4839335995182972E-2</v>
      </c>
      <c r="Y243" s="16" t="s">
        <v>3</v>
      </c>
      <c r="AA243" s="13" t="s">
        <v>306</v>
      </c>
      <c r="AB243" s="15">
        <v>130.79000000000002</v>
      </c>
      <c r="AC243" s="19">
        <v>0</v>
      </c>
      <c r="AD243" s="19">
        <v>22.764954267000004</v>
      </c>
      <c r="AE243" s="19">
        <v>0</v>
      </c>
      <c r="AF243" s="19">
        <v>22.764954267000004</v>
      </c>
      <c r="AG243" s="19">
        <v>227.64954267000005</v>
      </c>
      <c r="AH243" s="17">
        <f t="shared" si="72"/>
        <v>22287.902569159098</v>
      </c>
      <c r="AI243" s="17">
        <f t="shared" si="73"/>
        <v>10207.568078979608</v>
      </c>
      <c r="AJ243" s="17">
        <f t="shared" si="74"/>
        <v>12080.33449017949</v>
      </c>
      <c r="AK243" s="19">
        <f t="shared" si="75"/>
        <v>2.1834684223224983</v>
      </c>
      <c r="AL243" s="17">
        <f t="shared" si="76"/>
        <v>10207.568078979608</v>
      </c>
      <c r="AM243" s="19">
        <f t="shared" si="77"/>
        <v>2.1834684223224983</v>
      </c>
    </row>
    <row r="244" spans="1:39">
      <c r="A244" s="13" t="s">
        <v>307</v>
      </c>
      <c r="B244" s="13" t="s">
        <v>270</v>
      </c>
      <c r="C244" s="13" t="s">
        <v>63</v>
      </c>
      <c r="D244" s="14">
        <v>5.5</v>
      </c>
      <c r="E244" s="14" t="s">
        <v>3</v>
      </c>
      <c r="F244" s="15">
        <v>35.319200000000002</v>
      </c>
      <c r="G244" s="15">
        <v>5.7554575563479622</v>
      </c>
      <c r="H244" s="15" t="s">
        <v>3</v>
      </c>
      <c r="I244" s="15" t="s">
        <v>3</v>
      </c>
      <c r="J244" s="16">
        <v>0</v>
      </c>
      <c r="K244" s="16">
        <v>0</v>
      </c>
      <c r="L244" s="16">
        <v>10.940286447397099</v>
      </c>
      <c r="M244" s="17">
        <v>8.51</v>
      </c>
      <c r="N244" s="16">
        <v>10.940286447397099</v>
      </c>
      <c r="O244" s="16">
        <v>0</v>
      </c>
      <c r="P244" s="16">
        <f t="shared" si="68"/>
        <v>10.940286447397099</v>
      </c>
      <c r="Q244" s="16">
        <v>23.510828348492314</v>
      </c>
      <c r="R244" s="16">
        <v>0</v>
      </c>
      <c r="S244" s="16">
        <f t="shared" si="69"/>
        <v>23.510828348492314</v>
      </c>
      <c r="T244" s="18">
        <v>0.86</v>
      </c>
      <c r="U244" s="19">
        <f t="shared" si="70"/>
        <v>2.1490139642628812</v>
      </c>
      <c r="V244" s="19">
        <f t="shared" si="71"/>
        <v>2.1490139642628812</v>
      </c>
      <c r="W244" s="16">
        <v>0.32902427106309556</v>
      </c>
      <c r="X244" s="16">
        <v>5.9822594738744649E-2</v>
      </c>
      <c r="Y244" s="16">
        <v>1.9275989136993965</v>
      </c>
      <c r="AA244" s="13" t="s">
        <v>307</v>
      </c>
      <c r="AB244" s="15">
        <v>296</v>
      </c>
      <c r="AC244" s="19">
        <v>1.6798942953386784</v>
      </c>
      <c r="AD244" s="19">
        <v>9.8422895727744013</v>
      </c>
      <c r="AE244" s="19">
        <v>1.6798942953386784</v>
      </c>
      <c r="AF244" s="19">
        <v>9.8422895727744013</v>
      </c>
      <c r="AG244" s="19">
        <v>54.132592650259205</v>
      </c>
      <c r="AH244" s="17">
        <f t="shared" si="72"/>
        <v>6959.2051911537246</v>
      </c>
      <c r="AI244" s="17">
        <f t="shared" si="73"/>
        <v>3238.3247884295415</v>
      </c>
      <c r="AJ244" s="17">
        <f t="shared" si="74"/>
        <v>3720.8804027241831</v>
      </c>
      <c r="AK244" s="19">
        <f t="shared" si="75"/>
        <v>2.1490139642628812</v>
      </c>
      <c r="AL244" s="17">
        <f t="shared" si="76"/>
        <v>3238.3247884295415</v>
      </c>
      <c r="AM244" s="19">
        <f t="shared" si="77"/>
        <v>2.1490139642628812</v>
      </c>
    </row>
    <row r="245" spans="1:39">
      <c r="A245" s="13" t="s">
        <v>308</v>
      </c>
      <c r="B245" s="13" t="s">
        <v>270</v>
      </c>
      <c r="C245" s="13" t="s">
        <v>63</v>
      </c>
      <c r="D245" s="14">
        <v>5.5</v>
      </c>
      <c r="E245" s="14" t="s">
        <v>3</v>
      </c>
      <c r="F245" s="15">
        <v>32.826079999999997</v>
      </c>
      <c r="G245" s="15">
        <v>5.3129094993680654</v>
      </c>
      <c r="H245" s="15" t="s">
        <v>3</v>
      </c>
      <c r="I245" s="15" t="s">
        <v>3</v>
      </c>
      <c r="J245" s="16">
        <v>0</v>
      </c>
      <c r="K245" s="16">
        <v>0</v>
      </c>
      <c r="L245" s="16">
        <v>10.797278230005137</v>
      </c>
      <c r="M245" s="17">
        <v>8.51</v>
      </c>
      <c r="N245" s="16">
        <v>10.797278230005137</v>
      </c>
      <c r="O245" s="16">
        <v>0</v>
      </c>
      <c r="P245" s="16">
        <f t="shared" si="68"/>
        <v>10.797278230005137</v>
      </c>
      <c r="Q245" s="16">
        <v>21.833721215265427</v>
      </c>
      <c r="R245" s="16">
        <v>0</v>
      </c>
      <c r="S245" s="16">
        <f t="shared" si="69"/>
        <v>21.833721215265427</v>
      </c>
      <c r="T245" s="18">
        <v>0.86</v>
      </c>
      <c r="U245" s="19">
        <f t="shared" si="70"/>
        <v>2.0221504670121888</v>
      </c>
      <c r="V245" s="19">
        <f t="shared" si="71"/>
        <v>2.0221504670121888</v>
      </c>
      <c r="W245" s="16">
        <v>0.34938589608350878</v>
      </c>
      <c r="X245" s="16">
        <v>6.352470837881978E-2</v>
      </c>
      <c r="Y245" s="16">
        <v>2.0608657883234609</v>
      </c>
      <c r="AA245" s="13" t="s">
        <v>308</v>
      </c>
      <c r="AB245" s="15">
        <v>4158</v>
      </c>
      <c r="AC245" s="19">
        <v>21.783481532500279</v>
      </c>
      <c r="AD245" s="19">
        <v>128.49820999380287</v>
      </c>
      <c r="AE245" s="19">
        <v>21.783481532500279</v>
      </c>
      <c r="AF245" s="19">
        <v>128.49820999380287</v>
      </c>
      <c r="AG245" s="19">
        <v>706.74015496591585</v>
      </c>
      <c r="AH245" s="17">
        <f t="shared" si="72"/>
        <v>90784.612813073647</v>
      </c>
      <c r="AI245" s="17">
        <f t="shared" si="73"/>
        <v>44895.082880361362</v>
      </c>
      <c r="AJ245" s="17">
        <f t="shared" si="74"/>
        <v>45889.529932712285</v>
      </c>
      <c r="AK245" s="19">
        <f t="shared" si="75"/>
        <v>2.0221504670121888</v>
      </c>
      <c r="AL245" s="17">
        <f t="shared" si="76"/>
        <v>44895.082880361362</v>
      </c>
      <c r="AM245" s="19">
        <f t="shared" si="77"/>
        <v>2.0221504670121888</v>
      </c>
    </row>
    <row r="246" spans="1:39">
      <c r="A246" s="13" t="s">
        <v>309</v>
      </c>
      <c r="B246" s="13" t="s">
        <v>270</v>
      </c>
      <c r="C246" s="13" t="s">
        <v>63</v>
      </c>
      <c r="D246" s="14">
        <v>6.8</v>
      </c>
      <c r="E246" s="14" t="s">
        <v>3</v>
      </c>
      <c r="F246" s="15">
        <v>102.9686</v>
      </c>
      <c r="G246" s="15">
        <v>16.627009350278517</v>
      </c>
      <c r="H246" s="15" t="s">
        <v>3</v>
      </c>
      <c r="I246" s="15" t="s">
        <v>3</v>
      </c>
      <c r="J246" s="16">
        <v>0</v>
      </c>
      <c r="K246" s="16">
        <v>0</v>
      </c>
      <c r="L246" s="16">
        <v>28.850392306703469</v>
      </c>
      <c r="M246" s="17">
        <v>20.73</v>
      </c>
      <c r="N246" s="16">
        <v>28.850392306703469</v>
      </c>
      <c r="O246" s="16">
        <v>0</v>
      </c>
      <c r="P246" s="16">
        <f t="shared" si="68"/>
        <v>28.850392306703469</v>
      </c>
      <c r="Q246" s="16">
        <v>83.075270325349223</v>
      </c>
      <c r="R246" s="16">
        <v>0</v>
      </c>
      <c r="S246" s="16">
        <f t="shared" si="69"/>
        <v>83.075270325349223</v>
      </c>
      <c r="T246" s="18">
        <v>0.86</v>
      </c>
      <c r="U246" s="19">
        <f t="shared" si="70"/>
        <v>2.8795196072965168</v>
      </c>
      <c r="V246" s="19">
        <f t="shared" si="71"/>
        <v>2.8795196072965168</v>
      </c>
      <c r="W246" s="16">
        <v>0.29761650720630189</v>
      </c>
      <c r="X246" s="16">
        <v>4.3767133412691457E-2</v>
      </c>
      <c r="Y246" s="16">
        <v>1.7595654155673619</v>
      </c>
      <c r="AA246" s="13" t="s">
        <v>309</v>
      </c>
      <c r="AB246" s="15">
        <v>1912</v>
      </c>
      <c r="AC246" s="19">
        <v>31.348186195426972</v>
      </c>
      <c r="AD246" s="19">
        <v>185.34730054693438</v>
      </c>
      <c r="AE246" s="19">
        <v>31.348186195426972</v>
      </c>
      <c r="AF246" s="19">
        <v>185.34730054693438</v>
      </c>
      <c r="AG246" s="19">
        <v>1260.3616437191538</v>
      </c>
      <c r="AH246" s="17">
        <f t="shared" si="72"/>
        <v>158839.91686206771</v>
      </c>
      <c r="AI246" s="17">
        <f t="shared" si="73"/>
        <v>55161.950090417035</v>
      </c>
      <c r="AJ246" s="17">
        <f t="shared" si="74"/>
        <v>103677.96677165068</v>
      </c>
      <c r="AK246" s="19">
        <f t="shared" si="75"/>
        <v>2.8795196072965168</v>
      </c>
      <c r="AL246" s="17">
        <f t="shared" si="76"/>
        <v>55161.950090417035</v>
      </c>
      <c r="AM246" s="19">
        <f t="shared" si="77"/>
        <v>2.8795196072965168</v>
      </c>
    </row>
    <row r="247" spans="1:39">
      <c r="A247" s="13" t="s">
        <v>310</v>
      </c>
      <c r="B247" s="13" t="s">
        <v>295</v>
      </c>
      <c r="C247" s="13" t="s">
        <v>63</v>
      </c>
      <c r="D247" s="14">
        <v>15</v>
      </c>
      <c r="E247" s="14" t="s">
        <v>3</v>
      </c>
      <c r="F247" s="15">
        <v>6.7309999999999999</v>
      </c>
      <c r="G247" s="15">
        <v>1.0969491648648648</v>
      </c>
      <c r="H247" s="15" t="s">
        <v>3</v>
      </c>
      <c r="I247" s="15" t="s">
        <v>3</v>
      </c>
      <c r="J247" s="16">
        <v>0</v>
      </c>
      <c r="K247" s="16">
        <v>0</v>
      </c>
      <c r="L247" s="16">
        <v>3.0765138953991302</v>
      </c>
      <c r="M247" s="17">
        <v>1.96</v>
      </c>
      <c r="N247" s="16">
        <v>3.0765138953991302</v>
      </c>
      <c r="O247" s="16">
        <v>0</v>
      </c>
      <c r="P247" s="16">
        <f t="shared" si="68"/>
        <v>3.0765138953991302</v>
      </c>
      <c r="Q247" s="16">
        <v>11.944466901386669</v>
      </c>
      <c r="R247" s="16">
        <v>0</v>
      </c>
      <c r="S247" s="16">
        <f t="shared" si="69"/>
        <v>11.944466901386669</v>
      </c>
      <c r="T247" s="18">
        <v>1.02</v>
      </c>
      <c r="U247" s="19">
        <f t="shared" si="70"/>
        <v>3.8824680490633892</v>
      </c>
      <c r="V247" s="19">
        <f t="shared" si="71"/>
        <v>3.8824680490633892</v>
      </c>
      <c r="W247" s="16">
        <v>0.40934328486678634</v>
      </c>
      <c r="X247" s="16">
        <v>2.7289552324452418E-2</v>
      </c>
      <c r="Y247" s="16">
        <v>2.3979410029363599</v>
      </c>
      <c r="AA247" s="13" t="s">
        <v>310</v>
      </c>
      <c r="AB247" s="15">
        <v>101</v>
      </c>
      <c r="AC247" s="19">
        <v>0.12957463221895626</v>
      </c>
      <c r="AD247" s="19">
        <v>0.75909521561399995</v>
      </c>
      <c r="AE247" s="19">
        <v>0.12957463221895626</v>
      </c>
      <c r="AF247" s="19">
        <v>0.75909521561399995</v>
      </c>
      <c r="AG247" s="19">
        <v>11.386428234210003</v>
      </c>
      <c r="AH247" s="17">
        <f t="shared" si="72"/>
        <v>1206.3911570400535</v>
      </c>
      <c r="AI247" s="17">
        <f t="shared" si="73"/>
        <v>310.72790343531216</v>
      </c>
      <c r="AJ247" s="17">
        <f t="shared" si="74"/>
        <v>895.66325360474139</v>
      </c>
      <c r="AK247" s="19">
        <f t="shared" si="75"/>
        <v>3.8824680490633887</v>
      </c>
      <c r="AL247" s="17">
        <f t="shared" si="76"/>
        <v>310.72790343531216</v>
      </c>
      <c r="AM247" s="19">
        <f t="shared" si="77"/>
        <v>3.8824680490633887</v>
      </c>
    </row>
    <row r="248" spans="1:39">
      <c r="A248" s="13" t="s">
        <v>311</v>
      </c>
      <c r="B248" s="13" t="s">
        <v>295</v>
      </c>
      <c r="C248" s="13" t="s">
        <v>63</v>
      </c>
      <c r="D248" s="14">
        <v>15</v>
      </c>
      <c r="E248" s="14" t="s">
        <v>3</v>
      </c>
      <c r="F248" s="15">
        <v>11.98118</v>
      </c>
      <c r="G248" s="15">
        <v>1.9468977600000001</v>
      </c>
      <c r="H248" s="15" t="s">
        <v>3</v>
      </c>
      <c r="I248" s="15" t="s">
        <v>3</v>
      </c>
      <c r="J248" s="16">
        <v>0</v>
      </c>
      <c r="K248" s="16">
        <v>0</v>
      </c>
      <c r="L248" s="16">
        <v>3.8701254950529069</v>
      </c>
      <c r="M248" s="17">
        <v>1.96</v>
      </c>
      <c r="N248" s="16">
        <v>3.8701254950529069</v>
      </c>
      <c r="O248" s="16">
        <v>0</v>
      </c>
      <c r="P248" s="16">
        <f t="shared" si="68"/>
        <v>3.8701254950529069</v>
      </c>
      <c r="Q248" s="16">
        <v>21.251426312977582</v>
      </c>
      <c r="R248" s="16">
        <v>0</v>
      </c>
      <c r="S248" s="16">
        <f t="shared" si="69"/>
        <v>21.251426312977582</v>
      </c>
      <c r="T248" s="18">
        <v>1.02</v>
      </c>
      <c r="U248" s="19">
        <f t="shared" si="70"/>
        <v>5.4911465636302479</v>
      </c>
      <c r="V248" s="19">
        <f t="shared" si="71"/>
        <v>5.4911465636302479</v>
      </c>
      <c r="W248" s="16">
        <v>0.28929027545543978</v>
      </c>
      <c r="X248" s="16">
        <v>1.9286018363695985E-2</v>
      </c>
      <c r="Y248" s="16">
        <v>1.6996050672276879</v>
      </c>
      <c r="AA248" s="13" t="s">
        <v>311</v>
      </c>
      <c r="AB248" s="15">
        <v>13272.409901657</v>
      </c>
      <c r="AC248" s="19">
        <v>30.220736243835038</v>
      </c>
      <c r="AD248" s="19">
        <v>177.55980874958379</v>
      </c>
      <c r="AE248" s="19">
        <v>30.220736243835038</v>
      </c>
      <c r="AF248" s="19">
        <v>177.55980874958379</v>
      </c>
      <c r="AG248" s="19">
        <v>2663.397131243757</v>
      </c>
      <c r="AH248" s="17">
        <f t="shared" si="72"/>
        <v>282057.64102069777</v>
      </c>
      <c r="AI248" s="17">
        <f t="shared" si="73"/>
        <v>51365.891941195398</v>
      </c>
      <c r="AJ248" s="17">
        <f t="shared" si="74"/>
        <v>230691.74907950236</v>
      </c>
      <c r="AK248" s="19">
        <f t="shared" si="75"/>
        <v>5.4911465636302488</v>
      </c>
      <c r="AL248" s="17">
        <f t="shared" si="76"/>
        <v>51365.891941195398</v>
      </c>
      <c r="AM248" s="19">
        <f t="shared" si="77"/>
        <v>5.4911465636302488</v>
      </c>
    </row>
    <row r="249" spans="1:39">
      <c r="A249" s="13" t="s">
        <v>224</v>
      </c>
      <c r="B249" s="13" t="s">
        <v>62</v>
      </c>
      <c r="C249" s="13" t="s">
        <v>63</v>
      </c>
      <c r="D249" s="14">
        <v>11</v>
      </c>
      <c r="E249" s="14" t="s">
        <v>3</v>
      </c>
      <c r="F249" s="15">
        <v>831</v>
      </c>
      <c r="G249" s="15">
        <v>0</v>
      </c>
      <c r="H249" s="15" t="s">
        <v>3</v>
      </c>
      <c r="I249" s="15" t="s">
        <v>3</v>
      </c>
      <c r="J249" s="16">
        <v>0</v>
      </c>
      <c r="K249" s="16">
        <v>0</v>
      </c>
      <c r="L249" s="16">
        <v>198.91874698121723</v>
      </c>
      <c r="M249" s="17">
        <v>109.56</v>
      </c>
      <c r="N249" s="16">
        <v>198.91874698121723</v>
      </c>
      <c r="O249" s="16">
        <v>0</v>
      </c>
      <c r="P249" s="16">
        <f t="shared" si="68"/>
        <v>198.91874698121723</v>
      </c>
      <c r="Q249" s="16">
        <v>983.69871094209759</v>
      </c>
      <c r="R249" s="16">
        <v>0</v>
      </c>
      <c r="S249" s="16">
        <f t="shared" si="69"/>
        <v>983.69871094209759</v>
      </c>
      <c r="T249" s="18">
        <v>1.02</v>
      </c>
      <c r="U249" s="19">
        <f t="shared" si="70"/>
        <v>4.945228772404155</v>
      </c>
      <c r="V249" s="19">
        <f t="shared" si="71"/>
        <v>4.945228772404155</v>
      </c>
      <c r="W249" s="16">
        <v>0.2143794098385384</v>
      </c>
      <c r="X249" s="16">
        <v>1.9489037258048944E-2</v>
      </c>
      <c r="Y249" s="16" t="s">
        <v>3</v>
      </c>
      <c r="AA249" s="13" t="s">
        <v>224</v>
      </c>
      <c r="AB249" s="15">
        <v>50</v>
      </c>
      <c r="AC249" s="19">
        <v>0</v>
      </c>
      <c r="AD249" s="19">
        <v>46.394480700000003</v>
      </c>
      <c r="AE249" s="19">
        <v>0</v>
      </c>
      <c r="AF249" s="19">
        <v>46.394480700000003</v>
      </c>
      <c r="AG249" s="19">
        <v>510.33928770000011</v>
      </c>
      <c r="AH249" s="17">
        <f t="shared" si="72"/>
        <v>49184.935547104877</v>
      </c>
      <c r="AI249" s="17">
        <f t="shared" si="73"/>
        <v>9945.9373490608614</v>
      </c>
      <c r="AJ249" s="17">
        <f t="shared" si="74"/>
        <v>39238.998198044013</v>
      </c>
      <c r="AK249" s="19">
        <f t="shared" si="75"/>
        <v>4.945228772404155</v>
      </c>
      <c r="AL249" s="17">
        <f t="shared" si="76"/>
        <v>9945.9373490608614</v>
      </c>
      <c r="AM249" s="19">
        <f t="shared" si="77"/>
        <v>4.945228772404155</v>
      </c>
    </row>
    <row r="250" spans="1:39">
      <c r="A250" s="13" t="s">
        <v>225</v>
      </c>
      <c r="B250" s="13" t="s">
        <v>62</v>
      </c>
      <c r="C250" s="13" t="s">
        <v>63</v>
      </c>
      <c r="D250" s="14">
        <v>11</v>
      </c>
      <c r="E250" s="14" t="s">
        <v>3</v>
      </c>
      <c r="F250" s="15">
        <v>418.60726849999998</v>
      </c>
      <c r="G250" s="15">
        <v>0</v>
      </c>
      <c r="H250" s="15" t="s">
        <v>3</v>
      </c>
      <c r="I250" s="15" t="s">
        <v>3</v>
      </c>
      <c r="J250" s="16">
        <v>0</v>
      </c>
      <c r="K250" s="16">
        <v>0</v>
      </c>
      <c r="L250" s="16">
        <v>162.52101970342596</v>
      </c>
      <c r="M250" s="17">
        <v>114.53999999999999</v>
      </c>
      <c r="N250" s="16">
        <v>162.52101970342596</v>
      </c>
      <c r="O250" s="16">
        <v>0</v>
      </c>
      <c r="P250" s="16">
        <f t="shared" si="68"/>
        <v>162.52101970342596</v>
      </c>
      <c r="Q250" s="16">
        <v>495.52759375985869</v>
      </c>
      <c r="R250" s="16">
        <v>0</v>
      </c>
      <c r="S250" s="16">
        <f t="shared" si="69"/>
        <v>495.52759375985869</v>
      </c>
      <c r="T250" s="18">
        <v>1.02</v>
      </c>
      <c r="U250" s="19">
        <f t="shared" si="70"/>
        <v>3.0490061818718264</v>
      </c>
      <c r="V250" s="19">
        <f t="shared" si="71"/>
        <v>3.0490061818718264</v>
      </c>
      <c r="W250" s="16">
        <v>0.3477051742458977</v>
      </c>
      <c r="X250" s="16">
        <v>3.1609561295081606E-2</v>
      </c>
      <c r="Y250" s="16" t="s">
        <v>3</v>
      </c>
      <c r="AA250" s="13" t="s">
        <v>225</v>
      </c>
      <c r="AB250" s="15">
        <v>2450</v>
      </c>
      <c r="AC250" s="19">
        <v>0</v>
      </c>
      <c r="AD250" s="19">
        <v>1145.1651926905481</v>
      </c>
      <c r="AE250" s="19">
        <v>0</v>
      </c>
      <c r="AF250" s="19">
        <v>1145.1651926905481</v>
      </c>
      <c r="AG250" s="19">
        <v>12596.817119596029</v>
      </c>
      <c r="AH250" s="17">
        <f t="shared" si="72"/>
        <v>1214042.6047116539</v>
      </c>
      <c r="AI250" s="17">
        <f t="shared" si="73"/>
        <v>398176.4982733936</v>
      </c>
      <c r="AJ250" s="17">
        <f t="shared" si="74"/>
        <v>815866.10643826029</v>
      </c>
      <c r="AK250" s="19">
        <f t="shared" si="75"/>
        <v>3.0490061818718268</v>
      </c>
      <c r="AL250" s="17">
        <f t="shared" si="76"/>
        <v>398176.4982733936</v>
      </c>
      <c r="AM250" s="19">
        <f t="shared" si="77"/>
        <v>3.0490061818718268</v>
      </c>
    </row>
    <row r="251" spans="1:39">
      <c r="A251" s="13" t="s">
        <v>226</v>
      </c>
      <c r="B251" s="13" t="s">
        <v>62</v>
      </c>
      <c r="C251" s="13" t="s">
        <v>63</v>
      </c>
      <c r="D251" s="14">
        <v>11</v>
      </c>
      <c r="E251" s="14" t="s">
        <v>3</v>
      </c>
      <c r="F251" s="15">
        <v>207.81906430000001</v>
      </c>
      <c r="G251" s="15">
        <v>0</v>
      </c>
      <c r="H251" s="15" t="s">
        <v>3</v>
      </c>
      <c r="I251" s="15" t="s">
        <v>3</v>
      </c>
      <c r="J251" s="16">
        <v>0</v>
      </c>
      <c r="K251" s="16">
        <v>0</v>
      </c>
      <c r="L251" s="16">
        <v>123.81415806308257</v>
      </c>
      <c r="M251" s="17">
        <v>97.94</v>
      </c>
      <c r="N251" s="16">
        <v>123.81415806308257</v>
      </c>
      <c r="O251" s="16">
        <v>0</v>
      </c>
      <c r="P251" s="16">
        <f t="shared" si="68"/>
        <v>123.81415806308257</v>
      </c>
      <c r="Q251" s="16">
        <v>246.00643280517795</v>
      </c>
      <c r="R251" s="16">
        <v>0</v>
      </c>
      <c r="S251" s="16">
        <f t="shared" si="69"/>
        <v>246.00643280517795</v>
      </c>
      <c r="T251" s="18">
        <v>1.02</v>
      </c>
      <c r="U251" s="19">
        <f t="shared" si="70"/>
        <v>1.9869006634914816</v>
      </c>
      <c r="V251" s="19">
        <f t="shared" si="71"/>
        <v>1.9869006634914816</v>
      </c>
      <c r="W251" s="16">
        <v>0.53357233465391496</v>
      </c>
      <c r="X251" s="16">
        <v>4.8506575877628626E-2</v>
      </c>
      <c r="Y251" s="16" t="s">
        <v>3</v>
      </c>
      <c r="AA251" s="13" t="s">
        <v>226</v>
      </c>
      <c r="AB251" s="15">
        <v>262.5</v>
      </c>
      <c r="AC251" s="19">
        <v>0</v>
      </c>
      <c r="AD251" s="19">
        <v>60.912999074285977</v>
      </c>
      <c r="AE251" s="19">
        <v>0</v>
      </c>
      <c r="AF251" s="19">
        <v>60.912999074285977</v>
      </c>
      <c r="AG251" s="19">
        <v>670.04298981714589</v>
      </c>
      <c r="AH251" s="17">
        <f t="shared" si="72"/>
        <v>64576.688611359212</v>
      </c>
      <c r="AI251" s="17">
        <f t="shared" si="73"/>
        <v>32501.216491559175</v>
      </c>
      <c r="AJ251" s="17">
        <f t="shared" si="74"/>
        <v>32075.472119800037</v>
      </c>
      <c r="AK251" s="19">
        <f t="shared" si="75"/>
        <v>1.9869006634914816</v>
      </c>
      <c r="AL251" s="17">
        <f t="shared" si="76"/>
        <v>32501.216491559175</v>
      </c>
      <c r="AM251" s="19">
        <f t="shared" si="77"/>
        <v>1.9869006634914816</v>
      </c>
    </row>
    <row r="252" spans="1:39">
      <c r="A252" s="13" t="s">
        <v>312</v>
      </c>
      <c r="B252" s="13" t="s">
        <v>66</v>
      </c>
      <c r="C252" s="13" t="s">
        <v>63</v>
      </c>
      <c r="D252" s="14">
        <v>10</v>
      </c>
      <c r="E252" s="14" t="s">
        <v>3</v>
      </c>
      <c r="F252" s="15">
        <v>124.41</v>
      </c>
      <c r="G252" s="15">
        <v>20.184000000000001</v>
      </c>
      <c r="H252" s="15" t="s">
        <v>3</v>
      </c>
      <c r="I252" s="15" t="s">
        <v>3</v>
      </c>
      <c r="J252" s="16">
        <v>0</v>
      </c>
      <c r="K252" s="16">
        <v>0</v>
      </c>
      <c r="L252" s="16">
        <v>60.80666954501411</v>
      </c>
      <c r="M252" s="17">
        <v>45</v>
      </c>
      <c r="N252" s="16">
        <v>60.80666954501411</v>
      </c>
      <c r="O252" s="16">
        <v>0</v>
      </c>
      <c r="P252" s="16">
        <f t="shared" si="68"/>
        <v>60.80666954501411</v>
      </c>
      <c r="Q252" s="16">
        <v>158.98378157128869</v>
      </c>
      <c r="R252" s="16">
        <v>0</v>
      </c>
      <c r="S252" s="16">
        <f t="shared" si="69"/>
        <v>158.98378157128869</v>
      </c>
      <c r="T252" s="18">
        <v>1.02</v>
      </c>
      <c r="U252" s="19">
        <f t="shared" si="70"/>
        <v>2.6145780185115348</v>
      </c>
      <c r="V252" s="19">
        <f t="shared" si="71"/>
        <v>2.6145780185115348</v>
      </c>
      <c r="W252" s="16">
        <v>0.43772797903650634</v>
      </c>
      <c r="X252" s="16">
        <v>4.3772797903650636E-2</v>
      </c>
      <c r="Y252" s="16">
        <v>2.5757878746030052</v>
      </c>
      <c r="AA252" s="13" t="s">
        <v>312</v>
      </c>
      <c r="AB252" s="15">
        <v>832.3</v>
      </c>
      <c r="AC252" s="19">
        <v>19.647135544982401</v>
      </c>
      <c r="AD252" s="19">
        <v>115.61933697514199</v>
      </c>
      <c r="AE252" s="19">
        <v>19.647135544982401</v>
      </c>
      <c r="AF252" s="19">
        <v>115.61933697514199</v>
      </c>
      <c r="AG252" s="19">
        <v>1156.1933697514201</v>
      </c>
      <c r="AH252" s="17">
        <f t="shared" si="72"/>
        <v>132322.20140178356</v>
      </c>
      <c r="AI252" s="17">
        <f t="shared" si="73"/>
        <v>50609.391062315241</v>
      </c>
      <c r="AJ252" s="17">
        <f t="shared" si="74"/>
        <v>81712.810339468328</v>
      </c>
      <c r="AK252" s="19">
        <f t="shared" si="75"/>
        <v>2.6145780185115348</v>
      </c>
      <c r="AL252" s="17">
        <f t="shared" si="76"/>
        <v>50609.391062315241</v>
      </c>
      <c r="AM252" s="19">
        <f t="shared" si="77"/>
        <v>2.6145780185115348</v>
      </c>
    </row>
    <row r="253" spans="1:39">
      <c r="A253" s="13" t="s">
        <v>313</v>
      </c>
      <c r="B253" s="13" t="s">
        <v>66</v>
      </c>
      <c r="C253" s="13" t="s">
        <v>63</v>
      </c>
      <c r="D253" s="14">
        <v>10</v>
      </c>
      <c r="E253" s="14" t="s">
        <v>3</v>
      </c>
      <c r="F253" s="15">
        <v>108.75</v>
      </c>
      <c r="G253" s="15">
        <v>17.661000000000001</v>
      </c>
      <c r="H253" s="15" t="s">
        <v>3</v>
      </c>
      <c r="I253" s="15" t="s">
        <v>3</v>
      </c>
      <c r="J253" s="16">
        <v>0</v>
      </c>
      <c r="K253" s="16">
        <v>0</v>
      </c>
      <c r="L253" s="16">
        <v>59.101975020205231</v>
      </c>
      <c r="M253" s="17">
        <v>45</v>
      </c>
      <c r="N253" s="16">
        <v>59.101975020205231</v>
      </c>
      <c r="O253" s="16">
        <v>0</v>
      </c>
      <c r="P253" s="16">
        <f t="shared" si="68"/>
        <v>59.101975020205231</v>
      </c>
      <c r="Q253" s="16">
        <v>138.99223563310042</v>
      </c>
      <c r="R253" s="16">
        <v>0</v>
      </c>
      <c r="S253" s="16">
        <f t="shared" si="69"/>
        <v>138.99223563310042</v>
      </c>
      <c r="T253" s="18">
        <v>1.02</v>
      </c>
      <c r="U253" s="19">
        <f t="shared" si="70"/>
        <v>2.3517358867547666</v>
      </c>
      <c r="V253" s="19">
        <f t="shared" si="71"/>
        <v>2.3517358867547666</v>
      </c>
      <c r="W253" s="16">
        <v>0.48672214722521956</v>
      </c>
      <c r="X253" s="16">
        <v>4.8672214722521964E-2</v>
      </c>
      <c r="Y253" s="16">
        <v>2.8612303177778986</v>
      </c>
      <c r="AA253" s="13" t="s">
        <v>313</v>
      </c>
      <c r="AB253" s="15">
        <v>832.3</v>
      </c>
      <c r="AC253" s="19">
        <v>17.191243601859604</v>
      </c>
      <c r="AD253" s="19">
        <v>101.06585399924998</v>
      </c>
      <c r="AE253" s="19">
        <v>17.191243601859604</v>
      </c>
      <c r="AF253" s="19">
        <v>101.06585399924998</v>
      </c>
      <c r="AG253" s="19">
        <v>1010.6585399924998</v>
      </c>
      <c r="AH253" s="17">
        <f t="shared" si="72"/>
        <v>115683.23771742947</v>
      </c>
      <c r="AI253" s="17">
        <f t="shared" si="73"/>
        <v>49190.573809316811</v>
      </c>
      <c r="AJ253" s="17">
        <f t="shared" si="74"/>
        <v>66492.663908112649</v>
      </c>
      <c r="AK253" s="19">
        <f t="shared" si="75"/>
        <v>2.3517358867547666</v>
      </c>
      <c r="AL253" s="17">
        <f t="shared" si="76"/>
        <v>49190.573809316811</v>
      </c>
      <c r="AM253" s="19">
        <f t="shared" si="77"/>
        <v>2.3517358867547666</v>
      </c>
    </row>
    <row r="255" spans="1:39">
      <c r="A255" s="7" t="s">
        <v>314</v>
      </c>
      <c r="AA255" s="8" t="s">
        <v>315</v>
      </c>
    </row>
    <row r="256" spans="1:39" ht="57" thickBot="1">
      <c r="A256" s="10" t="s">
        <v>24</v>
      </c>
      <c r="B256" s="10" t="s">
        <v>25</v>
      </c>
      <c r="C256" s="10" t="s">
        <v>26</v>
      </c>
      <c r="D256" s="11" t="s">
        <v>27</v>
      </c>
      <c r="E256" s="11" t="s">
        <v>28</v>
      </c>
      <c r="F256" s="11" t="s">
        <v>29</v>
      </c>
      <c r="G256" s="11" t="s">
        <v>30</v>
      </c>
      <c r="H256" s="11" t="s">
        <v>31</v>
      </c>
      <c r="I256" s="11" t="s">
        <v>32</v>
      </c>
      <c r="J256" s="11" t="s">
        <v>33</v>
      </c>
      <c r="K256" s="11" t="s">
        <v>34</v>
      </c>
      <c r="L256" s="11" t="s">
        <v>35</v>
      </c>
      <c r="M256" s="11" t="s">
        <v>36</v>
      </c>
      <c r="N256" s="11" t="s">
        <v>37</v>
      </c>
      <c r="O256" s="11" t="s">
        <v>38</v>
      </c>
      <c r="P256" s="11" t="s">
        <v>39</v>
      </c>
      <c r="Q256" s="11" t="s">
        <v>40</v>
      </c>
      <c r="R256" s="11" t="s">
        <v>41</v>
      </c>
      <c r="S256" s="11" t="s">
        <v>42</v>
      </c>
      <c r="T256" s="11" t="s">
        <v>43</v>
      </c>
      <c r="U256" s="11" t="s">
        <v>44</v>
      </c>
      <c r="V256" s="11" t="s">
        <v>45</v>
      </c>
      <c r="W256" s="11" t="s">
        <v>46</v>
      </c>
      <c r="X256" s="11" t="s">
        <v>47</v>
      </c>
      <c r="Y256" s="11" t="s">
        <v>48</v>
      </c>
      <c r="AA256" s="10" t="s">
        <v>24</v>
      </c>
      <c r="AB256" s="12" t="s">
        <v>49</v>
      </c>
      <c r="AC256" s="11" t="s">
        <v>50</v>
      </c>
      <c r="AD256" s="11" t="s">
        <v>51</v>
      </c>
      <c r="AE256" s="11" t="s">
        <v>52</v>
      </c>
      <c r="AF256" s="11" t="s">
        <v>53</v>
      </c>
      <c r="AG256" s="11" t="s">
        <v>54</v>
      </c>
      <c r="AH256" s="11" t="s">
        <v>55</v>
      </c>
      <c r="AI256" s="11" t="s">
        <v>56</v>
      </c>
      <c r="AJ256" s="11" t="s">
        <v>57</v>
      </c>
      <c r="AK256" s="11" t="s">
        <v>58</v>
      </c>
      <c r="AL256" s="11" t="s">
        <v>59</v>
      </c>
      <c r="AM256" s="11" t="s">
        <v>60</v>
      </c>
    </row>
    <row r="257" spans="1:39">
      <c r="A257" s="13" t="s">
        <v>316</v>
      </c>
      <c r="B257" s="13" t="s">
        <v>62</v>
      </c>
      <c r="C257" s="13" t="s">
        <v>68</v>
      </c>
      <c r="D257" s="14">
        <v>18</v>
      </c>
      <c r="E257" s="14">
        <v>6</v>
      </c>
      <c r="F257" s="15">
        <v>4165.6888888888889</v>
      </c>
      <c r="G257" s="15">
        <v>1327</v>
      </c>
      <c r="H257" s="15">
        <v>4165.6888888888889</v>
      </c>
      <c r="I257" s="15">
        <v>1327</v>
      </c>
      <c r="J257" s="16">
        <v>11752</v>
      </c>
      <c r="K257" s="16">
        <v>1061.0526315789473</v>
      </c>
      <c r="L257" s="16">
        <v>137.93684210526314</v>
      </c>
      <c r="M257" s="17">
        <v>0</v>
      </c>
      <c r="N257" s="16">
        <v>1198.9894736842105</v>
      </c>
      <c r="O257" s="16">
        <v>10690.947368421053</v>
      </c>
      <c r="P257" s="16">
        <f t="shared" ref="P257:P273" si="78">N257+O257</f>
        <v>11889.936842105264</v>
      </c>
      <c r="Q257" s="16">
        <v>6337.04948687867</v>
      </c>
      <c r="R257" s="16">
        <v>0</v>
      </c>
      <c r="S257" s="16">
        <f t="shared" ref="S257:S273" si="79">SUM(R257,Q257)</f>
        <v>6337.04948687867</v>
      </c>
      <c r="T257" s="18">
        <v>0.67</v>
      </c>
      <c r="U257" s="19">
        <f t="shared" ref="U257:U273" si="80">MAX(Q257/(L257+(J257*T257)),0)</f>
        <v>0.79096679947134885</v>
      </c>
      <c r="V257" s="19">
        <f t="shared" ref="V257:V273" si="81">MAX(Q257/N257,0)</f>
        <v>5.2853253727127552</v>
      </c>
      <c r="W257" s="16">
        <v>0.39243007863237217</v>
      </c>
      <c r="X257" s="16">
        <v>2.1801671035131795E-2</v>
      </c>
      <c r="Y257" s="16">
        <v>1.1760774724718532</v>
      </c>
      <c r="AA257" s="13" t="s">
        <v>316</v>
      </c>
      <c r="AB257" s="15">
        <v>13</v>
      </c>
      <c r="AC257" s="19">
        <v>13.252597722000003</v>
      </c>
      <c r="AD257" s="19">
        <v>39.719164548266669</v>
      </c>
      <c r="AE257" s="19">
        <v>13.252597722000003</v>
      </c>
      <c r="AF257" s="19">
        <v>39.719164548266669</v>
      </c>
      <c r="AG257" s="19">
        <v>714.94496186879985</v>
      </c>
      <c r="AH257" s="17">
        <f t="shared" ref="AH257:AH273" si="82">AB257*Q257</f>
        <v>82381.643329422717</v>
      </c>
      <c r="AI257" s="17">
        <f t="shared" ref="AI257:AI273" si="83">AB257*(L257+(J257*T257))</f>
        <v>104153.09894736842</v>
      </c>
      <c r="AJ257" s="17">
        <f t="shared" ref="AJ257:AJ273" si="84">AH257-AI257</f>
        <v>-21771.455617945699</v>
      </c>
      <c r="AK257" s="19">
        <f t="shared" ref="AK257:AK273" si="85">IF(AB257=0,"N/A",MAX(AH257/AI257,0))</f>
        <v>0.79096679947134896</v>
      </c>
      <c r="AL257" s="17">
        <f t="shared" ref="AL257:AL273" si="86">AB257*N257</f>
        <v>15586.863157894735</v>
      </c>
      <c r="AM257" s="19">
        <f t="shared" ref="AM257:AM273" si="87">IF(AB257=0,"N/A",MAX(AH257/AL257,0))</f>
        <v>5.285325372712756</v>
      </c>
    </row>
    <row r="258" spans="1:39">
      <c r="A258" s="13" t="s">
        <v>317</v>
      </c>
      <c r="B258" s="13" t="s">
        <v>62</v>
      </c>
      <c r="C258" s="13" t="s">
        <v>68</v>
      </c>
      <c r="D258" s="14">
        <v>25</v>
      </c>
      <c r="E258" s="14">
        <v>8.3333333333333339</v>
      </c>
      <c r="F258" s="15">
        <v>9973</v>
      </c>
      <c r="G258" s="15">
        <v>7490</v>
      </c>
      <c r="H258" s="15">
        <v>9973</v>
      </c>
      <c r="I258" s="15">
        <v>7490</v>
      </c>
      <c r="J258" s="16">
        <v>20592</v>
      </c>
      <c r="K258" s="16">
        <v>1900</v>
      </c>
      <c r="L258" s="16">
        <v>1261.1172529265143</v>
      </c>
      <c r="M258" s="17">
        <v>0</v>
      </c>
      <c r="N258" s="16">
        <v>3161.1172529265141</v>
      </c>
      <c r="O258" s="16">
        <v>18692</v>
      </c>
      <c r="P258" s="16">
        <f t="shared" si="78"/>
        <v>21853.117252926513</v>
      </c>
      <c r="Q258" s="16">
        <v>25671.346481850771</v>
      </c>
      <c r="R258" s="16">
        <v>0</v>
      </c>
      <c r="S258" s="16">
        <f t="shared" si="79"/>
        <v>25671.346481850771</v>
      </c>
      <c r="T258" s="18">
        <v>0.67</v>
      </c>
      <c r="U258" s="19">
        <f t="shared" si="80"/>
        <v>1.7048585689519915</v>
      </c>
      <c r="V258" s="19">
        <f t="shared" si="81"/>
        <v>8.120972563761951</v>
      </c>
      <c r="W258" s="16">
        <v>0.43216394871352204</v>
      </c>
      <c r="X258" s="16">
        <v>1.7286557948540879E-2</v>
      </c>
      <c r="Y258" s="16">
        <v>0.54935144496686383</v>
      </c>
      <c r="AA258" s="13" t="s">
        <v>317</v>
      </c>
      <c r="AB258" s="15">
        <v>2</v>
      </c>
      <c r="AC258" s="19">
        <v>11.507965560000002</v>
      </c>
      <c r="AD258" s="19">
        <v>14.629373754000001</v>
      </c>
      <c r="AE258" s="19">
        <v>11.507965560000002</v>
      </c>
      <c r="AF258" s="19">
        <v>14.629373754000001</v>
      </c>
      <c r="AG258" s="19">
        <v>365.73434385000013</v>
      </c>
      <c r="AH258" s="17">
        <f t="shared" si="82"/>
        <v>51342.692963701542</v>
      </c>
      <c r="AI258" s="17">
        <f t="shared" si="83"/>
        <v>30115.514505853032</v>
      </c>
      <c r="AJ258" s="17">
        <f t="shared" si="84"/>
        <v>21227.178457848509</v>
      </c>
      <c r="AK258" s="19">
        <f t="shared" si="85"/>
        <v>1.7048585689519915</v>
      </c>
      <c r="AL258" s="17">
        <f t="shared" si="86"/>
        <v>6322.2345058530282</v>
      </c>
      <c r="AM258" s="19">
        <f t="shared" si="87"/>
        <v>8.120972563761951</v>
      </c>
    </row>
    <row r="259" spans="1:39">
      <c r="A259" s="13" t="s">
        <v>318</v>
      </c>
      <c r="B259" s="13" t="s">
        <v>62</v>
      </c>
      <c r="C259" s="13" t="s">
        <v>68</v>
      </c>
      <c r="D259" s="14">
        <v>18</v>
      </c>
      <c r="E259" s="14">
        <v>6</v>
      </c>
      <c r="F259" s="15">
        <v>2519.2000000000003</v>
      </c>
      <c r="G259" s="15">
        <v>1912.0000000000002</v>
      </c>
      <c r="H259" s="15">
        <v>2519.2000000000003</v>
      </c>
      <c r="I259" s="15">
        <v>1912.0000000000002</v>
      </c>
      <c r="J259" s="16">
        <v>5856</v>
      </c>
      <c r="K259" s="16">
        <v>480</v>
      </c>
      <c r="L259" s="16">
        <v>149.96255520137214</v>
      </c>
      <c r="M259" s="17">
        <v>0</v>
      </c>
      <c r="N259" s="16">
        <v>629.9625552013722</v>
      </c>
      <c r="O259" s="16">
        <v>5376</v>
      </c>
      <c r="P259" s="16">
        <f t="shared" si="78"/>
        <v>6005.9625552013722</v>
      </c>
      <c r="Q259" s="16">
        <v>2216.5569976487659</v>
      </c>
      <c r="R259" s="16">
        <v>0</v>
      </c>
      <c r="S259" s="16">
        <f t="shared" si="79"/>
        <v>2216.5569976487659</v>
      </c>
      <c r="T259" s="18">
        <v>0.28000000000000003</v>
      </c>
      <c r="U259" s="19">
        <f t="shared" si="80"/>
        <v>1.2385473239930622</v>
      </c>
      <c r="V259" s="19">
        <f t="shared" si="81"/>
        <v>3.5185535701248578</v>
      </c>
      <c r="W259" s="16">
        <v>0.81583551776138319</v>
      </c>
      <c r="X259" s="16">
        <v>4.5324195431187951E-2</v>
      </c>
      <c r="Y259" s="16">
        <v>1.0262073079630838</v>
      </c>
      <c r="AA259" s="13" t="s">
        <v>318</v>
      </c>
      <c r="AB259" s="15">
        <v>2460</v>
      </c>
      <c r="AC259" s="19">
        <v>1510.0556889600005</v>
      </c>
      <c r="AD259" s="19">
        <v>1899.5507637120004</v>
      </c>
      <c r="AE259" s="19">
        <v>1510.0556889600005</v>
      </c>
      <c r="AF259" s="19">
        <v>1899.5507637120004</v>
      </c>
      <c r="AG259" s="19">
        <v>34191.913746816012</v>
      </c>
      <c r="AH259" s="17">
        <f t="shared" si="82"/>
        <v>5452730.2142159641</v>
      </c>
      <c r="AI259" s="17">
        <f t="shared" si="83"/>
        <v>4402520.6857953761</v>
      </c>
      <c r="AJ259" s="17">
        <f t="shared" si="84"/>
        <v>1050209.528420588</v>
      </c>
      <c r="AK259" s="19">
        <f t="shared" si="85"/>
        <v>1.2385473239930622</v>
      </c>
      <c r="AL259" s="17">
        <f t="shared" si="86"/>
        <v>1549707.8857953756</v>
      </c>
      <c r="AM259" s="19">
        <f t="shared" si="87"/>
        <v>3.5185535701248578</v>
      </c>
    </row>
    <row r="260" spans="1:39">
      <c r="A260" s="13" t="s">
        <v>319</v>
      </c>
      <c r="B260" s="13" t="s">
        <v>62</v>
      </c>
      <c r="C260" s="13" t="s">
        <v>68</v>
      </c>
      <c r="D260" s="14">
        <v>18</v>
      </c>
      <c r="E260" s="14">
        <v>6</v>
      </c>
      <c r="F260" s="15">
        <v>857.6</v>
      </c>
      <c r="G260" s="15">
        <v>2057.6000000000004</v>
      </c>
      <c r="H260" s="15">
        <v>857.6</v>
      </c>
      <c r="I260" s="15">
        <v>2057.6000000000004</v>
      </c>
      <c r="J260" s="16">
        <v>5856</v>
      </c>
      <c r="K260" s="16">
        <v>480</v>
      </c>
      <c r="L260" s="16">
        <v>62.400000000000006</v>
      </c>
      <c r="M260" s="17">
        <v>0</v>
      </c>
      <c r="N260" s="16">
        <v>542.4</v>
      </c>
      <c r="O260" s="16">
        <v>5376</v>
      </c>
      <c r="P260" s="16">
        <f t="shared" si="78"/>
        <v>5918.4</v>
      </c>
      <c r="Q260" s="16">
        <v>1534.2999053821668</v>
      </c>
      <c r="R260" s="16">
        <v>0</v>
      </c>
      <c r="S260" s="16">
        <f t="shared" si="79"/>
        <v>1534.2999053821668</v>
      </c>
      <c r="T260" s="18">
        <v>0.28000000000000003</v>
      </c>
      <c r="U260" s="19">
        <f t="shared" si="80"/>
        <v>0.90142643435218472</v>
      </c>
      <c r="V260" s="19">
        <f t="shared" si="81"/>
        <v>2.8287240143476526</v>
      </c>
      <c r="W260" s="16">
        <v>2.0634095149253726</v>
      </c>
      <c r="X260" s="16">
        <v>0.11463386194029844</v>
      </c>
      <c r="Y260" s="16">
        <v>0.82104504554543412</v>
      </c>
      <c r="AA260" s="13" t="s">
        <v>319</v>
      </c>
      <c r="AB260" s="15">
        <v>589</v>
      </c>
      <c r="AC260" s="19">
        <v>389.08654686720013</v>
      </c>
      <c r="AD260" s="19">
        <v>154.82932362240004</v>
      </c>
      <c r="AE260" s="19">
        <v>389.08654686720013</v>
      </c>
      <c r="AF260" s="19">
        <v>154.82932362240004</v>
      </c>
      <c r="AG260" s="19">
        <v>2786.9278252032013</v>
      </c>
      <c r="AH260" s="17">
        <f t="shared" si="82"/>
        <v>903702.64427009621</v>
      </c>
      <c r="AI260" s="17">
        <f t="shared" si="83"/>
        <v>1002525.1200000001</v>
      </c>
      <c r="AJ260" s="17">
        <f t="shared" si="84"/>
        <v>-98822.475729903905</v>
      </c>
      <c r="AK260" s="19">
        <f t="shared" si="85"/>
        <v>0.90142643435218472</v>
      </c>
      <c r="AL260" s="17">
        <f t="shared" si="86"/>
        <v>319473.59999999998</v>
      </c>
      <c r="AM260" s="19">
        <f t="shared" si="87"/>
        <v>2.8287240143476526</v>
      </c>
    </row>
    <row r="261" spans="1:39">
      <c r="A261" s="13" t="s">
        <v>320</v>
      </c>
      <c r="B261" s="13" t="s">
        <v>62</v>
      </c>
      <c r="C261" s="13" t="s">
        <v>68</v>
      </c>
      <c r="D261" s="14">
        <v>18</v>
      </c>
      <c r="E261" s="14">
        <v>6</v>
      </c>
      <c r="F261" s="15">
        <v>13765</v>
      </c>
      <c r="G261" s="15">
        <v>7750</v>
      </c>
      <c r="H261" s="15">
        <v>13765</v>
      </c>
      <c r="I261" s="15">
        <v>7750</v>
      </c>
      <c r="J261" s="16">
        <v>7980</v>
      </c>
      <c r="K261" s="16">
        <v>1200</v>
      </c>
      <c r="L261" s="16">
        <v>792.83601064834272</v>
      </c>
      <c r="M261" s="17">
        <v>0</v>
      </c>
      <c r="N261" s="16">
        <v>1992.8360106483428</v>
      </c>
      <c r="O261" s="16">
        <v>6780</v>
      </c>
      <c r="P261" s="16">
        <f t="shared" si="78"/>
        <v>8772.8360106483433</v>
      </c>
      <c r="Q261" s="16">
        <v>16120.855684384915</v>
      </c>
      <c r="R261" s="16">
        <v>0</v>
      </c>
      <c r="S261" s="16">
        <f t="shared" si="79"/>
        <v>16120.855684384915</v>
      </c>
      <c r="T261" s="18">
        <v>0.57999999999999996</v>
      </c>
      <c r="U261" s="19">
        <f t="shared" si="80"/>
        <v>2.9736494874453867</v>
      </c>
      <c r="V261" s="19">
        <f t="shared" si="81"/>
        <v>8.0894040444101609</v>
      </c>
      <c r="W261" s="16">
        <v>0.22802155588602543</v>
      </c>
      <c r="X261" s="16">
        <v>1.2667864215890305E-2</v>
      </c>
      <c r="Y261" s="16">
        <v>0.38664122021944825</v>
      </c>
      <c r="AA261" s="13" t="s">
        <v>320</v>
      </c>
      <c r="AB261" s="15">
        <v>1</v>
      </c>
      <c r="AC261" s="19">
        <v>5.1539670000000006</v>
      </c>
      <c r="AD261" s="19">
        <v>8.7397563900000002</v>
      </c>
      <c r="AE261" s="19">
        <v>5.1539670000000006</v>
      </c>
      <c r="AF261" s="19">
        <v>8.7397563900000002</v>
      </c>
      <c r="AG261" s="19">
        <v>157.31561501999997</v>
      </c>
      <c r="AH261" s="17">
        <f t="shared" si="82"/>
        <v>16120.855684384915</v>
      </c>
      <c r="AI261" s="17">
        <f t="shared" si="83"/>
        <v>5421.236010648342</v>
      </c>
      <c r="AJ261" s="17">
        <f t="shared" si="84"/>
        <v>10699.619673736572</v>
      </c>
      <c r="AK261" s="19">
        <f t="shared" si="85"/>
        <v>2.9736494874453867</v>
      </c>
      <c r="AL261" s="17">
        <f t="shared" si="86"/>
        <v>1992.8360106483428</v>
      </c>
      <c r="AM261" s="19">
        <f t="shared" si="87"/>
        <v>8.0894040444101609</v>
      </c>
    </row>
    <row r="262" spans="1:39">
      <c r="A262" s="13" t="s">
        <v>321</v>
      </c>
      <c r="B262" s="13" t="s">
        <v>62</v>
      </c>
      <c r="C262" s="13" t="s">
        <v>68</v>
      </c>
      <c r="D262" s="14">
        <v>18</v>
      </c>
      <c r="E262" s="14">
        <v>6</v>
      </c>
      <c r="F262" s="15">
        <v>6257</v>
      </c>
      <c r="G262" s="15">
        <v>7750</v>
      </c>
      <c r="H262" s="15">
        <v>6257</v>
      </c>
      <c r="I262" s="15">
        <v>7750</v>
      </c>
      <c r="J262" s="16">
        <v>7980</v>
      </c>
      <c r="K262" s="16">
        <v>1200</v>
      </c>
      <c r="L262" s="16">
        <v>510.73135753927824</v>
      </c>
      <c r="M262" s="17">
        <v>0</v>
      </c>
      <c r="N262" s="16">
        <v>1710.7313575392782</v>
      </c>
      <c r="O262" s="16">
        <v>6780</v>
      </c>
      <c r="P262" s="16">
        <f t="shared" si="78"/>
        <v>8490.7313575392782</v>
      </c>
      <c r="Q262" s="16">
        <v>8979.6634078445895</v>
      </c>
      <c r="R262" s="16">
        <v>0</v>
      </c>
      <c r="S262" s="16">
        <f t="shared" si="79"/>
        <v>8979.6634078445895</v>
      </c>
      <c r="T262" s="18">
        <v>0.57999999999999996</v>
      </c>
      <c r="U262" s="19">
        <f t="shared" si="80"/>
        <v>1.7473115168911031</v>
      </c>
      <c r="V262" s="19">
        <f t="shared" si="81"/>
        <v>5.2490201738985878</v>
      </c>
      <c r="W262" s="16">
        <v>0.43062200545378987</v>
      </c>
      <c r="X262" s="16">
        <v>2.3923444747432774E-2</v>
      </c>
      <c r="Y262" s="16">
        <v>0.33190852434037921</v>
      </c>
      <c r="AA262" s="13" t="s">
        <v>321</v>
      </c>
      <c r="AB262" s="15">
        <v>1</v>
      </c>
      <c r="AC262" s="19">
        <v>5.1539670000000006</v>
      </c>
      <c r="AD262" s="19">
        <v>3.9727319820000004</v>
      </c>
      <c r="AE262" s="19">
        <v>5.1539670000000006</v>
      </c>
      <c r="AF262" s="19">
        <v>3.9727319820000004</v>
      </c>
      <c r="AG262" s="19">
        <v>71.509175675999984</v>
      </c>
      <c r="AH262" s="17">
        <f t="shared" si="82"/>
        <v>8979.6634078445895</v>
      </c>
      <c r="AI262" s="17">
        <f t="shared" si="83"/>
        <v>5139.1313575392778</v>
      </c>
      <c r="AJ262" s="17">
        <f t="shared" si="84"/>
        <v>3840.5320503053117</v>
      </c>
      <c r="AK262" s="19">
        <f t="shared" si="85"/>
        <v>1.7473115168911031</v>
      </c>
      <c r="AL262" s="17">
        <f t="shared" si="86"/>
        <v>1710.7313575392782</v>
      </c>
      <c r="AM262" s="19">
        <f t="shared" si="87"/>
        <v>5.2490201738985878</v>
      </c>
    </row>
    <row r="263" spans="1:39">
      <c r="A263" s="13" t="s">
        <v>322</v>
      </c>
      <c r="B263" s="13" t="s">
        <v>62</v>
      </c>
      <c r="C263" s="13" t="s">
        <v>68</v>
      </c>
      <c r="D263" s="14">
        <v>18</v>
      </c>
      <c r="E263" s="14">
        <v>6</v>
      </c>
      <c r="F263" s="15">
        <v>8260.8961038961043</v>
      </c>
      <c r="G263" s="15">
        <v>4000</v>
      </c>
      <c r="H263" s="15">
        <v>8260.8961038961043</v>
      </c>
      <c r="I263" s="15">
        <v>4000</v>
      </c>
      <c r="J263" s="16">
        <v>4384</v>
      </c>
      <c r="K263" s="16">
        <v>600</v>
      </c>
      <c r="L263" s="16">
        <v>453.87937127146512</v>
      </c>
      <c r="M263" s="17">
        <v>0</v>
      </c>
      <c r="N263" s="16">
        <v>1053.8793712714651</v>
      </c>
      <c r="O263" s="16">
        <v>3784</v>
      </c>
      <c r="P263" s="16">
        <f t="shared" si="78"/>
        <v>4837.8793712714651</v>
      </c>
      <c r="Q263" s="16">
        <v>9515.0038592127385</v>
      </c>
      <c r="R263" s="16">
        <v>0</v>
      </c>
      <c r="S263" s="16">
        <f t="shared" si="79"/>
        <v>9515.0038592127385</v>
      </c>
      <c r="T263" s="18">
        <v>0.57999999999999996</v>
      </c>
      <c r="U263" s="19">
        <f t="shared" si="80"/>
        <v>3.1752672547533431</v>
      </c>
      <c r="V263" s="19">
        <f t="shared" si="81"/>
        <v>9.0285511972145844</v>
      </c>
      <c r="W263" s="16">
        <v>0.20092977673084575</v>
      </c>
      <c r="X263" s="16">
        <v>1.116276537393587E-2</v>
      </c>
      <c r="Y263" s="16">
        <v>0.39615870676113996</v>
      </c>
      <c r="AA263" s="13" t="s">
        <v>322</v>
      </c>
      <c r="AB263" s="15">
        <v>70</v>
      </c>
      <c r="AC263" s="19">
        <v>186.20784</v>
      </c>
      <c r="AD263" s="19">
        <v>367.15404037636364</v>
      </c>
      <c r="AE263" s="19">
        <v>186.20784</v>
      </c>
      <c r="AF263" s="19">
        <v>367.15404037636364</v>
      </c>
      <c r="AG263" s="19">
        <v>6608.7727267745486</v>
      </c>
      <c r="AH263" s="17">
        <f t="shared" si="82"/>
        <v>666050.27014489169</v>
      </c>
      <c r="AI263" s="17">
        <f t="shared" si="83"/>
        <v>209761.95598900254</v>
      </c>
      <c r="AJ263" s="17">
        <f t="shared" si="84"/>
        <v>456288.31415588915</v>
      </c>
      <c r="AK263" s="19">
        <f t="shared" si="85"/>
        <v>3.1752672547533431</v>
      </c>
      <c r="AL263" s="17">
        <f t="shared" si="86"/>
        <v>73771.555989002547</v>
      </c>
      <c r="AM263" s="19">
        <f t="shared" si="87"/>
        <v>9.0285511972145844</v>
      </c>
    </row>
    <row r="264" spans="1:39">
      <c r="A264" s="13" t="s">
        <v>323</v>
      </c>
      <c r="B264" s="13" t="s">
        <v>62</v>
      </c>
      <c r="C264" s="13" t="s">
        <v>68</v>
      </c>
      <c r="D264" s="14">
        <v>18</v>
      </c>
      <c r="E264" s="14">
        <v>6</v>
      </c>
      <c r="F264" s="15">
        <v>4072</v>
      </c>
      <c r="G264" s="15">
        <v>4000</v>
      </c>
      <c r="H264" s="15">
        <v>4072</v>
      </c>
      <c r="I264" s="15">
        <v>4000</v>
      </c>
      <c r="J264" s="16">
        <v>4384</v>
      </c>
      <c r="K264" s="16">
        <v>600</v>
      </c>
      <c r="L264" s="16">
        <v>296.48631289379836</v>
      </c>
      <c r="M264" s="17">
        <v>0</v>
      </c>
      <c r="N264" s="16">
        <v>896.48631289379841</v>
      </c>
      <c r="O264" s="16">
        <v>3784</v>
      </c>
      <c r="P264" s="16">
        <f t="shared" si="78"/>
        <v>4680.4863128937986</v>
      </c>
      <c r="Q264" s="16">
        <v>5530.7587201114202</v>
      </c>
      <c r="R264" s="16">
        <v>0</v>
      </c>
      <c r="S264" s="16">
        <f t="shared" si="79"/>
        <v>5530.7587201114202</v>
      </c>
      <c r="T264" s="18">
        <v>0.57999999999999996</v>
      </c>
      <c r="U264" s="19">
        <f t="shared" si="80"/>
        <v>1.9479946543491293</v>
      </c>
      <c r="V264" s="19">
        <f t="shared" si="81"/>
        <v>6.1693732972436548</v>
      </c>
      <c r="W264" s="16">
        <v>0.34674998595474771</v>
      </c>
      <c r="X264" s="16">
        <v>1.9263888108597093E-2</v>
      </c>
      <c r="Y264" s="16">
        <v>0.33699384201494897</v>
      </c>
      <c r="AA264" s="13" t="s">
        <v>323</v>
      </c>
      <c r="AB264" s="15">
        <v>8</v>
      </c>
      <c r="AC264" s="19">
        <v>21.280896000000002</v>
      </c>
      <c r="AD264" s="19">
        <v>20.683349375999999</v>
      </c>
      <c r="AE264" s="19">
        <v>21.280896000000002</v>
      </c>
      <c r="AF264" s="19">
        <v>20.683349375999999</v>
      </c>
      <c r="AG264" s="19">
        <v>372.30028876800003</v>
      </c>
      <c r="AH264" s="17">
        <f t="shared" si="82"/>
        <v>44246.069760891362</v>
      </c>
      <c r="AI264" s="17">
        <f t="shared" si="83"/>
        <v>22713.650503150384</v>
      </c>
      <c r="AJ264" s="17">
        <f t="shared" si="84"/>
        <v>21532.419257740978</v>
      </c>
      <c r="AK264" s="19">
        <f t="shared" si="85"/>
        <v>1.9479946543491293</v>
      </c>
      <c r="AL264" s="17">
        <f t="shared" si="86"/>
        <v>7171.8905031503873</v>
      </c>
      <c r="AM264" s="19">
        <f t="shared" si="87"/>
        <v>6.1693732972436548</v>
      </c>
    </row>
    <row r="265" spans="1:39">
      <c r="A265" s="13" t="s">
        <v>324</v>
      </c>
      <c r="B265" s="13" t="s">
        <v>62</v>
      </c>
      <c r="C265" s="13" t="s">
        <v>63</v>
      </c>
      <c r="D265" s="14">
        <v>15</v>
      </c>
      <c r="E265" s="14" t="s">
        <v>3</v>
      </c>
      <c r="F265" s="15">
        <v>0</v>
      </c>
      <c r="G265" s="15">
        <v>500</v>
      </c>
      <c r="H265" s="15" t="s">
        <v>3</v>
      </c>
      <c r="I265" s="15" t="s">
        <v>3</v>
      </c>
      <c r="J265" s="16">
        <v>200</v>
      </c>
      <c r="K265" s="16">
        <v>20</v>
      </c>
      <c r="L265" s="16">
        <v>35.802548224242472</v>
      </c>
      <c r="M265" s="17">
        <v>0</v>
      </c>
      <c r="N265" s="16">
        <v>55.802548224242472</v>
      </c>
      <c r="O265" s="16">
        <v>180</v>
      </c>
      <c r="P265" s="16">
        <f t="shared" si="78"/>
        <v>235.80254822424246</v>
      </c>
      <c r="Q265" s="16">
        <v>840.48872759553728</v>
      </c>
      <c r="R265" s="16">
        <v>0</v>
      </c>
      <c r="S265" s="16">
        <f t="shared" si="79"/>
        <v>840.48872759553728</v>
      </c>
      <c r="T265" s="18">
        <v>1</v>
      </c>
      <c r="U265" s="19">
        <f t="shared" si="80"/>
        <v>3.5643750838360453</v>
      </c>
      <c r="V265" s="19">
        <f t="shared" si="81"/>
        <v>15.061834169615953</v>
      </c>
      <c r="W265" s="16" t="s">
        <v>3</v>
      </c>
      <c r="X265" s="16" t="s">
        <v>3</v>
      </c>
      <c r="Y265" s="16">
        <v>9.7330804612723726E-2</v>
      </c>
      <c r="AA265" s="13" t="s">
        <v>324</v>
      </c>
      <c r="AB265" s="15">
        <v>51</v>
      </c>
      <c r="AC265" s="19">
        <v>29.238300000000002</v>
      </c>
      <c r="AD265" s="19">
        <v>0</v>
      </c>
      <c r="AE265" s="19">
        <v>29.238300000000002</v>
      </c>
      <c r="AF265" s="19">
        <v>0</v>
      </c>
      <c r="AG265" s="19">
        <v>0</v>
      </c>
      <c r="AH265" s="17">
        <f t="shared" si="82"/>
        <v>42864.925107372401</v>
      </c>
      <c r="AI265" s="17">
        <f t="shared" si="83"/>
        <v>12025.929959436366</v>
      </c>
      <c r="AJ265" s="17">
        <f t="shared" si="84"/>
        <v>30838.995147936035</v>
      </c>
      <c r="AK265" s="19">
        <f t="shared" si="85"/>
        <v>3.5643750838360448</v>
      </c>
      <c r="AL265" s="17">
        <f t="shared" si="86"/>
        <v>2845.9299594363661</v>
      </c>
      <c r="AM265" s="19">
        <f t="shared" si="87"/>
        <v>15.061834169615953</v>
      </c>
    </row>
    <row r="266" spans="1:39">
      <c r="A266" s="13" t="s">
        <v>325</v>
      </c>
      <c r="B266" s="13" t="s">
        <v>62</v>
      </c>
      <c r="C266" s="13" t="s">
        <v>68</v>
      </c>
      <c r="D266" s="14">
        <v>18</v>
      </c>
      <c r="E266" s="14">
        <v>6</v>
      </c>
      <c r="F266" s="15">
        <v>0</v>
      </c>
      <c r="G266" s="15">
        <v>5000</v>
      </c>
      <c r="H266" s="15">
        <v>0</v>
      </c>
      <c r="I266" s="15">
        <v>5000</v>
      </c>
      <c r="J266" s="16">
        <v>5000</v>
      </c>
      <c r="K266" s="16">
        <v>2000</v>
      </c>
      <c r="L266" s="16">
        <v>260</v>
      </c>
      <c r="M266" s="17">
        <v>0</v>
      </c>
      <c r="N266" s="16">
        <v>2260</v>
      </c>
      <c r="O266" s="16">
        <v>3000</v>
      </c>
      <c r="P266" s="16">
        <f t="shared" si="78"/>
        <v>5260</v>
      </c>
      <c r="Q266" s="16">
        <v>9898.0868648806445</v>
      </c>
      <c r="R266" s="16">
        <v>0</v>
      </c>
      <c r="S266" s="16">
        <f t="shared" si="79"/>
        <v>9898.0868648806445</v>
      </c>
      <c r="T266" s="18">
        <v>1</v>
      </c>
      <c r="U266" s="19">
        <f t="shared" si="80"/>
        <v>1.8817655636655217</v>
      </c>
      <c r="V266" s="19">
        <f t="shared" si="81"/>
        <v>4.3796844534870107</v>
      </c>
      <c r="W266" s="16" t="s">
        <v>3</v>
      </c>
      <c r="X266" s="16" t="s">
        <v>3</v>
      </c>
      <c r="Y266" s="16">
        <v>0.39418920000000002</v>
      </c>
      <c r="AA266" s="13" t="s">
        <v>325</v>
      </c>
      <c r="AB266" s="15">
        <v>0</v>
      </c>
      <c r="AC266" s="19">
        <v>0</v>
      </c>
      <c r="AD266" s="19">
        <v>0</v>
      </c>
      <c r="AE266" s="19">
        <v>0</v>
      </c>
      <c r="AF266" s="19">
        <v>0</v>
      </c>
      <c r="AG266" s="19">
        <v>0</v>
      </c>
      <c r="AH266" s="17">
        <f t="shared" si="82"/>
        <v>0</v>
      </c>
      <c r="AI266" s="17">
        <f t="shared" si="83"/>
        <v>0</v>
      </c>
      <c r="AJ266" s="17">
        <f t="shared" si="84"/>
        <v>0</v>
      </c>
      <c r="AK266" s="19" t="str">
        <f t="shared" si="85"/>
        <v>N/A</v>
      </c>
      <c r="AL266" s="17">
        <f t="shared" si="86"/>
        <v>0</v>
      </c>
      <c r="AM266" s="19" t="str">
        <f t="shared" si="87"/>
        <v>N/A</v>
      </c>
    </row>
    <row r="267" spans="1:39">
      <c r="A267" s="13" t="s">
        <v>326</v>
      </c>
      <c r="B267" s="13" t="s">
        <v>62</v>
      </c>
      <c r="C267" s="13" t="s">
        <v>68</v>
      </c>
      <c r="D267" s="14">
        <v>18</v>
      </c>
      <c r="E267" s="14">
        <v>6</v>
      </c>
      <c r="F267" s="15">
        <v>0</v>
      </c>
      <c r="G267" s="15">
        <v>2500</v>
      </c>
      <c r="H267" s="15">
        <v>0</v>
      </c>
      <c r="I267" s="15">
        <v>2500</v>
      </c>
      <c r="J267" s="16">
        <v>2000</v>
      </c>
      <c r="K267" s="16">
        <v>900</v>
      </c>
      <c r="L267" s="16">
        <v>117</v>
      </c>
      <c r="M267" s="17">
        <v>0</v>
      </c>
      <c r="N267" s="16">
        <v>1017</v>
      </c>
      <c r="O267" s="16">
        <v>1100</v>
      </c>
      <c r="P267" s="16">
        <f t="shared" si="78"/>
        <v>2117</v>
      </c>
      <c r="Q267" s="16">
        <v>4949.0434324403222</v>
      </c>
      <c r="R267" s="16">
        <v>0</v>
      </c>
      <c r="S267" s="16">
        <f t="shared" si="79"/>
        <v>4949.0434324403222</v>
      </c>
      <c r="T267" s="18">
        <v>1</v>
      </c>
      <c r="U267" s="19">
        <f t="shared" si="80"/>
        <v>2.3377626038924526</v>
      </c>
      <c r="V267" s="19">
        <f t="shared" si="81"/>
        <v>4.8663160594300123</v>
      </c>
      <c r="W267" s="16" t="s">
        <v>3</v>
      </c>
      <c r="X267" s="16" t="s">
        <v>3</v>
      </c>
      <c r="Y267" s="16">
        <v>0.35477027999999999</v>
      </c>
      <c r="AA267" s="13" t="s">
        <v>326</v>
      </c>
      <c r="AB267" s="15">
        <v>0</v>
      </c>
      <c r="AC267" s="19">
        <v>0</v>
      </c>
      <c r="AD267" s="19">
        <v>0</v>
      </c>
      <c r="AE267" s="19">
        <v>0</v>
      </c>
      <c r="AF267" s="19">
        <v>0</v>
      </c>
      <c r="AG267" s="19">
        <v>0</v>
      </c>
      <c r="AH267" s="17">
        <f t="shared" si="82"/>
        <v>0</v>
      </c>
      <c r="AI267" s="17">
        <f t="shared" si="83"/>
        <v>0</v>
      </c>
      <c r="AJ267" s="17">
        <f t="shared" si="84"/>
        <v>0</v>
      </c>
      <c r="AK267" s="19" t="str">
        <f t="shared" si="85"/>
        <v>N/A</v>
      </c>
      <c r="AL267" s="17">
        <f t="shared" si="86"/>
        <v>0</v>
      </c>
      <c r="AM267" s="19" t="str">
        <f t="shared" si="87"/>
        <v>N/A</v>
      </c>
    </row>
    <row r="268" spans="1:39">
      <c r="A268" s="13" t="s">
        <v>327</v>
      </c>
      <c r="B268" s="13" t="s">
        <v>295</v>
      </c>
      <c r="C268" s="13" t="s">
        <v>68</v>
      </c>
      <c r="D268" s="14">
        <v>20</v>
      </c>
      <c r="E268" s="14">
        <v>6.666666666666667</v>
      </c>
      <c r="F268" s="15">
        <v>2736</v>
      </c>
      <c r="G268" s="15">
        <v>0</v>
      </c>
      <c r="H268" s="15">
        <v>2736</v>
      </c>
      <c r="I268" s="15">
        <v>0</v>
      </c>
      <c r="J268" s="16">
        <v>3787</v>
      </c>
      <c r="K268" s="16">
        <v>1000</v>
      </c>
      <c r="L268" s="16">
        <v>238.79526917801701</v>
      </c>
      <c r="M268" s="17">
        <v>0</v>
      </c>
      <c r="N268" s="16">
        <v>1238.795269178017</v>
      </c>
      <c r="O268" s="16">
        <v>2787</v>
      </c>
      <c r="P268" s="16">
        <f t="shared" si="78"/>
        <v>4025.795269178017</v>
      </c>
      <c r="Q268" s="16">
        <v>2754.0415495302464</v>
      </c>
      <c r="R268" s="16">
        <v>0</v>
      </c>
      <c r="S268" s="16">
        <f t="shared" si="79"/>
        <v>2754.0415495302464</v>
      </c>
      <c r="T268" s="18">
        <v>0.57999999999999996</v>
      </c>
      <c r="U268" s="19">
        <f t="shared" si="80"/>
        <v>1.1309046671151772</v>
      </c>
      <c r="V268" s="19">
        <f t="shared" si="81"/>
        <v>2.2231611776800273</v>
      </c>
      <c r="W268" s="16">
        <v>0.71312227666497685</v>
      </c>
      <c r="X268" s="16">
        <v>3.5656113833248834E-2</v>
      </c>
      <c r="Y268" s="16" t="s">
        <v>3</v>
      </c>
      <c r="AA268" s="13" t="s">
        <v>327</v>
      </c>
      <c r="AB268" s="15">
        <v>3</v>
      </c>
      <c r="AC268" s="19">
        <v>0</v>
      </c>
      <c r="AD268" s="19">
        <v>5.2114726079999993</v>
      </c>
      <c r="AE268" s="19">
        <v>0</v>
      </c>
      <c r="AF268" s="19">
        <v>5.2114726079999993</v>
      </c>
      <c r="AG268" s="19">
        <v>104.22945216000002</v>
      </c>
      <c r="AH268" s="17">
        <f t="shared" si="82"/>
        <v>8262.1246485907395</v>
      </c>
      <c r="AI268" s="17">
        <f t="shared" si="83"/>
        <v>7305.7658075340514</v>
      </c>
      <c r="AJ268" s="17">
        <f t="shared" si="84"/>
        <v>956.35884105668811</v>
      </c>
      <c r="AK268" s="19">
        <f t="shared" si="85"/>
        <v>1.130904667115177</v>
      </c>
      <c r="AL268" s="17">
        <f t="shared" si="86"/>
        <v>3716.3858075340509</v>
      </c>
      <c r="AM268" s="19">
        <f t="shared" si="87"/>
        <v>2.2231611776800273</v>
      </c>
    </row>
    <row r="269" spans="1:39">
      <c r="A269" s="13" t="s">
        <v>328</v>
      </c>
      <c r="B269" s="13" t="s">
        <v>329</v>
      </c>
      <c r="C269" s="13" t="s">
        <v>63</v>
      </c>
      <c r="D269" s="14">
        <v>10</v>
      </c>
      <c r="E269" s="14" t="s">
        <v>3</v>
      </c>
      <c r="F269" s="15">
        <v>0</v>
      </c>
      <c r="G269" s="15">
        <v>406</v>
      </c>
      <c r="H269" s="15" t="s">
        <v>3</v>
      </c>
      <c r="I269" s="15" t="s">
        <v>3</v>
      </c>
      <c r="J269" s="16">
        <v>300</v>
      </c>
      <c r="K269" s="16">
        <v>400</v>
      </c>
      <c r="L269" s="16">
        <v>60.36178926442323</v>
      </c>
      <c r="M269" s="17">
        <v>0</v>
      </c>
      <c r="N269" s="16">
        <v>460.36178926442324</v>
      </c>
      <c r="O269" s="16">
        <v>-100</v>
      </c>
      <c r="P269" s="16">
        <f t="shared" si="78"/>
        <v>360.36178926442324</v>
      </c>
      <c r="Q269" s="16">
        <v>211.67018783653768</v>
      </c>
      <c r="R269" s="16">
        <v>0</v>
      </c>
      <c r="S269" s="16">
        <f t="shared" si="79"/>
        <v>211.67018783653768</v>
      </c>
      <c r="T269" s="18">
        <v>0.47</v>
      </c>
      <c r="U269" s="19">
        <f t="shared" si="80"/>
        <v>1.0511934196143724</v>
      </c>
      <c r="V269" s="19">
        <f t="shared" si="81"/>
        <v>0.45979095740058973</v>
      </c>
      <c r="W269" s="16" t="s">
        <v>3</v>
      </c>
      <c r="X269" s="16" t="s">
        <v>3</v>
      </c>
      <c r="Y269" s="16">
        <v>2.1039802767922833</v>
      </c>
      <c r="AA269" s="13" t="s">
        <v>328</v>
      </c>
      <c r="AB269" s="15">
        <v>5</v>
      </c>
      <c r="AC269" s="19">
        <v>1.0939710600000001</v>
      </c>
      <c r="AD269" s="19">
        <v>0</v>
      </c>
      <c r="AE269" s="19">
        <v>1.0939710600000001</v>
      </c>
      <c r="AF269" s="19">
        <v>0</v>
      </c>
      <c r="AG269" s="19">
        <v>0</v>
      </c>
      <c r="AH269" s="17">
        <f t="shared" si="82"/>
        <v>1058.3509391826883</v>
      </c>
      <c r="AI269" s="17">
        <f t="shared" si="83"/>
        <v>1006.8089463221162</v>
      </c>
      <c r="AJ269" s="17">
        <f t="shared" si="84"/>
        <v>51.541992860572122</v>
      </c>
      <c r="AK269" s="19">
        <f t="shared" si="85"/>
        <v>1.0511934196143722</v>
      </c>
      <c r="AL269" s="17">
        <f t="shared" si="86"/>
        <v>2301.8089463221163</v>
      </c>
      <c r="AM269" s="19">
        <f t="shared" si="87"/>
        <v>0.45979095740058962</v>
      </c>
    </row>
    <row r="270" spans="1:39">
      <c r="A270" s="13" t="s">
        <v>330</v>
      </c>
      <c r="B270" s="13" t="s">
        <v>62</v>
      </c>
      <c r="C270" s="13" t="s">
        <v>68</v>
      </c>
      <c r="D270" s="14">
        <v>18</v>
      </c>
      <c r="E270" s="14">
        <v>6</v>
      </c>
      <c r="F270" s="15">
        <v>13804</v>
      </c>
      <c r="G270" s="15">
        <v>7660</v>
      </c>
      <c r="H270" s="15">
        <v>13804</v>
      </c>
      <c r="I270" s="15">
        <v>7660</v>
      </c>
      <c r="J270" s="16">
        <v>17533.833333333336</v>
      </c>
      <c r="K270" s="16">
        <v>1200</v>
      </c>
      <c r="L270" s="16">
        <v>912.42249774308311</v>
      </c>
      <c r="M270" s="17">
        <v>0</v>
      </c>
      <c r="N270" s="16">
        <v>2112.4224977430831</v>
      </c>
      <c r="O270" s="16">
        <v>16333.833333333336</v>
      </c>
      <c r="P270" s="16">
        <f t="shared" si="78"/>
        <v>18446.255831076418</v>
      </c>
      <c r="Q270" s="16">
        <v>19148.065936352607</v>
      </c>
      <c r="R270" s="16">
        <v>0</v>
      </c>
      <c r="S270" s="16">
        <f t="shared" si="79"/>
        <v>19148.065936352607</v>
      </c>
      <c r="T270" s="18">
        <v>0.57999999999999996</v>
      </c>
      <c r="U270" s="19">
        <f t="shared" si="80"/>
        <v>1.7278457631584005</v>
      </c>
      <c r="V270" s="19">
        <f t="shared" si="81"/>
        <v>9.0645057779920641</v>
      </c>
      <c r="W270" s="16">
        <v>0.24102183671003741</v>
      </c>
      <c r="X270" s="16">
        <v>1.3390102039446513E-2</v>
      </c>
      <c r="Y270" s="16">
        <v>0.41465824711482469</v>
      </c>
      <c r="AA270" s="13" t="s">
        <v>330</v>
      </c>
      <c r="AB270" s="15">
        <v>1</v>
      </c>
      <c r="AC270" s="19">
        <v>5.0941144800000009</v>
      </c>
      <c r="AD270" s="19">
        <v>8.7645185039999998</v>
      </c>
      <c r="AE270" s="19">
        <v>5.0941144800000009</v>
      </c>
      <c r="AF270" s="19">
        <v>8.7645185039999998</v>
      </c>
      <c r="AG270" s="19">
        <v>157.76133307200007</v>
      </c>
      <c r="AH270" s="17">
        <f t="shared" si="82"/>
        <v>19148.065936352607</v>
      </c>
      <c r="AI270" s="17">
        <f t="shared" si="83"/>
        <v>11082.045831076419</v>
      </c>
      <c r="AJ270" s="17">
        <f t="shared" si="84"/>
        <v>8066.0201052761877</v>
      </c>
      <c r="AK270" s="19">
        <f t="shared" si="85"/>
        <v>1.7278457631584005</v>
      </c>
      <c r="AL270" s="17">
        <f t="shared" si="86"/>
        <v>2112.4224977430831</v>
      </c>
      <c r="AM270" s="19">
        <f t="shared" si="87"/>
        <v>9.0645057779920641</v>
      </c>
    </row>
    <row r="271" spans="1:39">
      <c r="A271" s="13" t="s">
        <v>331</v>
      </c>
      <c r="B271" s="13" t="s">
        <v>62</v>
      </c>
      <c r="C271" s="13" t="s">
        <v>68</v>
      </c>
      <c r="D271" s="14">
        <v>18</v>
      </c>
      <c r="E271" s="14">
        <v>6</v>
      </c>
      <c r="F271" s="15">
        <v>6275</v>
      </c>
      <c r="G271" s="15">
        <v>7660</v>
      </c>
      <c r="H271" s="15">
        <v>6275</v>
      </c>
      <c r="I271" s="15">
        <v>7660</v>
      </c>
      <c r="J271" s="16">
        <v>17533.833333333336</v>
      </c>
      <c r="K271" s="16">
        <v>1200</v>
      </c>
      <c r="L271" s="16">
        <v>629.5287932601118</v>
      </c>
      <c r="M271" s="17">
        <v>0</v>
      </c>
      <c r="N271" s="16">
        <v>1829.5287932601118</v>
      </c>
      <c r="O271" s="16">
        <v>16333.833333333336</v>
      </c>
      <c r="P271" s="16">
        <f t="shared" si="78"/>
        <v>18163.362126593449</v>
      </c>
      <c r="Q271" s="16">
        <v>11986.899627072886</v>
      </c>
      <c r="R271" s="16">
        <v>0</v>
      </c>
      <c r="S271" s="16">
        <f t="shared" si="79"/>
        <v>11986.899627072886</v>
      </c>
      <c r="T271" s="18">
        <v>0.57999999999999996</v>
      </c>
      <c r="U271" s="19">
        <f t="shared" si="80"/>
        <v>1.1099852550048399</v>
      </c>
      <c r="V271" s="19">
        <f t="shared" si="81"/>
        <v>6.5519054257205438</v>
      </c>
      <c r="W271" s="16">
        <v>0.4592044381489524</v>
      </c>
      <c r="X271" s="16">
        <v>2.5511357674941799E-2</v>
      </c>
      <c r="Y271" s="16">
        <v>0.35912759084409468</v>
      </c>
      <c r="AA271" s="13" t="s">
        <v>331</v>
      </c>
      <c r="AB271" s="15">
        <v>1</v>
      </c>
      <c r="AC271" s="19">
        <v>5.0941144800000009</v>
      </c>
      <c r="AD271" s="19">
        <v>3.9841606499999997</v>
      </c>
      <c r="AE271" s="19">
        <v>5.0941144800000009</v>
      </c>
      <c r="AF271" s="19">
        <v>3.9841606499999997</v>
      </c>
      <c r="AG271" s="19">
        <v>71.714891699999995</v>
      </c>
      <c r="AH271" s="17">
        <f t="shared" si="82"/>
        <v>11986.899627072886</v>
      </c>
      <c r="AI271" s="17">
        <f t="shared" si="83"/>
        <v>10799.152126593446</v>
      </c>
      <c r="AJ271" s="17">
        <f t="shared" si="84"/>
        <v>1187.7475004794396</v>
      </c>
      <c r="AK271" s="19">
        <f t="shared" si="85"/>
        <v>1.1099852550048399</v>
      </c>
      <c r="AL271" s="17">
        <f t="shared" si="86"/>
        <v>1829.5287932601118</v>
      </c>
      <c r="AM271" s="19">
        <f t="shared" si="87"/>
        <v>6.5519054257205438</v>
      </c>
    </row>
    <row r="272" spans="1:39">
      <c r="A272" s="13" t="s">
        <v>332</v>
      </c>
      <c r="B272" s="13" t="s">
        <v>62</v>
      </c>
      <c r="C272" s="13" t="s">
        <v>68</v>
      </c>
      <c r="D272" s="14">
        <v>18</v>
      </c>
      <c r="E272" s="14">
        <v>6</v>
      </c>
      <c r="F272" s="15">
        <v>9473.4371373307476</v>
      </c>
      <c r="G272" s="15">
        <v>4000</v>
      </c>
      <c r="H272" s="15">
        <v>9473.4371373307476</v>
      </c>
      <c r="I272" s="15">
        <v>4000</v>
      </c>
      <c r="J272" s="16">
        <v>3545</v>
      </c>
      <c r="K272" s="16">
        <v>600</v>
      </c>
      <c r="L272" s="16">
        <v>572.29288816536291</v>
      </c>
      <c r="M272" s="17">
        <v>0</v>
      </c>
      <c r="N272" s="16">
        <v>1172.2928881653629</v>
      </c>
      <c r="O272" s="16">
        <v>2945</v>
      </c>
      <c r="P272" s="16">
        <f t="shared" si="78"/>
        <v>4117.2928881653625</v>
      </c>
      <c r="Q272" s="16">
        <v>12512.521563941127</v>
      </c>
      <c r="R272" s="16">
        <v>0</v>
      </c>
      <c r="S272" s="16">
        <f t="shared" si="79"/>
        <v>12512.521563941127</v>
      </c>
      <c r="T272" s="18">
        <v>0.57999999999999996</v>
      </c>
      <c r="U272" s="19">
        <f t="shared" si="80"/>
        <v>4.7605217698922315</v>
      </c>
      <c r="V272" s="19">
        <f t="shared" si="81"/>
        <v>10.673545570615214</v>
      </c>
      <c r="W272" s="16">
        <v>0.19489877560750676</v>
      </c>
      <c r="X272" s="16">
        <v>1.0827709755972598E-2</v>
      </c>
      <c r="Y272" s="16">
        <v>0.4406709602452642</v>
      </c>
      <c r="AA272" s="13" t="s">
        <v>332</v>
      </c>
      <c r="AB272" s="15">
        <v>146</v>
      </c>
      <c r="AC272" s="19">
        <v>388.376352</v>
      </c>
      <c r="AD272" s="19">
        <v>878.18000598710182</v>
      </c>
      <c r="AE272" s="19">
        <v>388.376352</v>
      </c>
      <c r="AF272" s="19">
        <v>878.18000598710182</v>
      </c>
      <c r="AG272" s="19">
        <v>15807.240107767833</v>
      </c>
      <c r="AH272" s="17">
        <f t="shared" si="82"/>
        <v>1826828.1483354045</v>
      </c>
      <c r="AI272" s="17">
        <f t="shared" si="83"/>
        <v>383745.36167214299</v>
      </c>
      <c r="AJ272" s="17">
        <f t="shared" si="84"/>
        <v>1443082.7866632615</v>
      </c>
      <c r="AK272" s="19">
        <f t="shared" si="85"/>
        <v>4.7605217698922306</v>
      </c>
      <c r="AL272" s="17">
        <f t="shared" si="86"/>
        <v>171154.76167214298</v>
      </c>
      <c r="AM272" s="19">
        <f t="shared" si="87"/>
        <v>10.673545570615214</v>
      </c>
    </row>
    <row r="273" spans="1:39">
      <c r="A273" s="13" t="s">
        <v>333</v>
      </c>
      <c r="B273" s="13" t="s">
        <v>62</v>
      </c>
      <c r="C273" s="13" t="s">
        <v>68</v>
      </c>
      <c r="D273" s="14">
        <v>18</v>
      </c>
      <c r="E273" s="14">
        <v>6</v>
      </c>
      <c r="F273" s="15">
        <v>4747</v>
      </c>
      <c r="G273" s="15">
        <v>4000</v>
      </c>
      <c r="H273" s="15">
        <v>4747</v>
      </c>
      <c r="I273" s="15">
        <v>4000</v>
      </c>
      <c r="J273" s="16">
        <v>3545</v>
      </c>
      <c r="K273" s="16">
        <v>600</v>
      </c>
      <c r="L273" s="16">
        <v>394.70233021804142</v>
      </c>
      <c r="M273" s="17">
        <v>0</v>
      </c>
      <c r="N273" s="16">
        <v>994.70233021804142</v>
      </c>
      <c r="O273" s="16">
        <v>2945</v>
      </c>
      <c r="P273" s="16">
        <f t="shared" si="78"/>
        <v>3939.7023302180414</v>
      </c>
      <c r="Q273" s="16">
        <v>8016.9972724307781</v>
      </c>
      <c r="R273" s="16">
        <v>0</v>
      </c>
      <c r="S273" s="16">
        <f t="shared" si="79"/>
        <v>8016.9972724307781</v>
      </c>
      <c r="T273" s="18">
        <v>0.57999999999999996</v>
      </c>
      <c r="U273" s="19">
        <f t="shared" si="80"/>
        <v>3.2711725354519015</v>
      </c>
      <c r="V273" s="19">
        <f t="shared" si="81"/>
        <v>8.0596948744187937</v>
      </c>
      <c r="W273" s="16">
        <v>0.33003079209888669</v>
      </c>
      <c r="X273" s="16">
        <v>1.8335044005493704E-2</v>
      </c>
      <c r="Y273" s="16">
        <v>0.37391375094101464</v>
      </c>
      <c r="AA273" s="13" t="s">
        <v>333</v>
      </c>
      <c r="AB273" s="15">
        <v>55</v>
      </c>
      <c r="AC273" s="19">
        <v>146.30616000000001</v>
      </c>
      <c r="AD273" s="19">
        <v>165.76965471</v>
      </c>
      <c r="AE273" s="19">
        <v>146.30616000000001</v>
      </c>
      <c r="AF273" s="19">
        <v>165.76965471</v>
      </c>
      <c r="AG273" s="19">
        <v>2983.8537847799998</v>
      </c>
      <c r="AH273" s="17">
        <f t="shared" si="82"/>
        <v>440934.84998369281</v>
      </c>
      <c r="AI273" s="17">
        <f t="shared" si="83"/>
        <v>134794.12816199227</v>
      </c>
      <c r="AJ273" s="17">
        <f t="shared" si="84"/>
        <v>306140.72182170057</v>
      </c>
      <c r="AK273" s="19">
        <f t="shared" si="85"/>
        <v>3.2711725354519015</v>
      </c>
      <c r="AL273" s="17">
        <f t="shared" si="86"/>
        <v>54708.628161992281</v>
      </c>
      <c r="AM273" s="19">
        <f t="shared" si="87"/>
        <v>8.059694874418792</v>
      </c>
    </row>
    <row r="275" spans="1:39">
      <c r="A275" s="7" t="s">
        <v>334</v>
      </c>
      <c r="AA275" s="8" t="s">
        <v>335</v>
      </c>
    </row>
    <row r="276" spans="1:39" ht="57" thickBot="1">
      <c r="A276" s="10" t="s">
        <v>24</v>
      </c>
      <c r="B276" s="10" t="s">
        <v>25</v>
      </c>
      <c r="C276" s="10" t="s">
        <v>26</v>
      </c>
      <c r="D276" s="11" t="s">
        <v>27</v>
      </c>
      <c r="E276" s="11" t="s">
        <v>28</v>
      </c>
      <c r="F276" s="11" t="s">
        <v>29</v>
      </c>
      <c r="G276" s="11" t="s">
        <v>30</v>
      </c>
      <c r="H276" s="11" t="s">
        <v>31</v>
      </c>
      <c r="I276" s="11" t="s">
        <v>32</v>
      </c>
      <c r="J276" s="11" t="s">
        <v>33</v>
      </c>
      <c r="K276" s="11" t="s">
        <v>34</v>
      </c>
      <c r="L276" s="11" t="s">
        <v>35</v>
      </c>
      <c r="M276" s="11" t="s">
        <v>36</v>
      </c>
      <c r="N276" s="11" t="s">
        <v>37</v>
      </c>
      <c r="O276" s="11" t="s">
        <v>38</v>
      </c>
      <c r="P276" s="11" t="s">
        <v>39</v>
      </c>
      <c r="Q276" s="11" t="s">
        <v>40</v>
      </c>
      <c r="R276" s="11" t="s">
        <v>41</v>
      </c>
      <c r="S276" s="11" t="s">
        <v>42</v>
      </c>
      <c r="T276" s="11" t="s">
        <v>43</v>
      </c>
      <c r="U276" s="11" t="s">
        <v>44</v>
      </c>
      <c r="V276" s="11" t="s">
        <v>45</v>
      </c>
      <c r="W276" s="11" t="s">
        <v>46</v>
      </c>
      <c r="X276" s="11" t="s">
        <v>47</v>
      </c>
      <c r="Y276" s="11" t="s">
        <v>48</v>
      </c>
      <c r="AA276" s="10" t="s">
        <v>24</v>
      </c>
      <c r="AB276" s="12" t="s">
        <v>49</v>
      </c>
      <c r="AC276" s="11" t="s">
        <v>50</v>
      </c>
      <c r="AD276" s="11" t="s">
        <v>51</v>
      </c>
      <c r="AE276" s="11" t="s">
        <v>52</v>
      </c>
      <c r="AF276" s="11" t="s">
        <v>53</v>
      </c>
      <c r="AG276" s="11" t="s">
        <v>54</v>
      </c>
      <c r="AH276" s="11" t="s">
        <v>55</v>
      </c>
      <c r="AI276" s="11" t="s">
        <v>56</v>
      </c>
      <c r="AJ276" s="11" t="s">
        <v>57</v>
      </c>
      <c r="AK276" s="11" t="s">
        <v>58</v>
      </c>
      <c r="AL276" s="11" t="s">
        <v>59</v>
      </c>
      <c r="AM276" s="11" t="s">
        <v>60</v>
      </c>
    </row>
    <row r="277" spans="1:39">
      <c r="A277" s="13" t="s">
        <v>336</v>
      </c>
      <c r="B277" s="13" t="s">
        <v>295</v>
      </c>
      <c r="C277" s="13" t="s">
        <v>68</v>
      </c>
      <c r="D277" s="14">
        <v>10</v>
      </c>
      <c r="E277" s="14">
        <v>3.3333333333333335</v>
      </c>
      <c r="F277" s="15">
        <v>1168</v>
      </c>
      <c r="G277" s="15">
        <v>290</v>
      </c>
      <c r="H277" s="15">
        <v>1168</v>
      </c>
      <c r="I277" s="15">
        <v>290</v>
      </c>
      <c r="J277" s="16">
        <v>2070.5655699854447</v>
      </c>
      <c r="K277" s="16">
        <v>400</v>
      </c>
      <c r="L277" s="16">
        <v>52</v>
      </c>
      <c r="M277" s="17">
        <v>0</v>
      </c>
      <c r="N277" s="16">
        <v>452</v>
      </c>
      <c r="O277" s="16">
        <v>1670.5655699854447</v>
      </c>
      <c r="P277" s="16">
        <f t="shared" ref="P277:P280" si="88">N277+O277</f>
        <v>2122.5655699854447</v>
      </c>
      <c r="Q277" s="16">
        <v>1400.4175568287937</v>
      </c>
      <c r="R277" s="16">
        <v>0</v>
      </c>
      <c r="S277" s="16">
        <f t="shared" ref="S277:S280" si="89">SUM(R277,Q277)</f>
        <v>1400.4175568287937</v>
      </c>
      <c r="T277" s="18">
        <v>0.89</v>
      </c>
      <c r="U277" s="19">
        <f t="shared" ref="U277:U280" si="90">MAX(Q277/(L277+(J277*T277)),0)</f>
        <v>0.73908332041056379</v>
      </c>
      <c r="V277" s="19">
        <f t="shared" ref="V277:V280" si="91">MAX(Q277/N277,0)</f>
        <v>3.0982689310371545</v>
      </c>
      <c r="W277" s="16">
        <v>0.3972044789903032</v>
      </c>
      <c r="X277" s="16">
        <v>3.9720447899030308E-2</v>
      </c>
      <c r="Y277" s="16">
        <v>1.5272731499418828</v>
      </c>
      <c r="AA277" s="13" t="s">
        <v>336</v>
      </c>
      <c r="AB277" s="15">
        <v>4</v>
      </c>
      <c r="AC277" s="19">
        <v>1.1837498400000002</v>
      </c>
      <c r="AD277" s="19">
        <v>4.5518501760000003</v>
      </c>
      <c r="AE277" s="19">
        <v>1.1837498400000002</v>
      </c>
      <c r="AF277" s="19">
        <v>4.5518501760000003</v>
      </c>
      <c r="AG277" s="19">
        <v>45.518501760000014</v>
      </c>
      <c r="AH277" s="17">
        <f t="shared" ref="AH277:AH280" si="92">AB277*Q277</f>
        <v>5601.670227315175</v>
      </c>
      <c r="AI277" s="17">
        <f t="shared" ref="AI277:AI280" si="93">AB277*(L277+(J277*T277))</f>
        <v>7579.2134291481834</v>
      </c>
      <c r="AJ277" s="17">
        <f t="shared" ref="AJ277:AJ280" si="94">AH277-AI277</f>
        <v>-1977.5432018330084</v>
      </c>
      <c r="AK277" s="19">
        <f t="shared" ref="AK277:AK280" si="95">IF(AB277=0,"N/A",MAX(AH277/AI277,0))</f>
        <v>0.73908332041056379</v>
      </c>
      <c r="AL277" s="17">
        <f t="shared" ref="AL277:AL280" si="96">AB277*N277</f>
        <v>1808</v>
      </c>
      <c r="AM277" s="19">
        <f t="shared" ref="AM277:AM280" si="97">IF(AB277=0,"N/A",MAX(AH277/AL277,0))</f>
        <v>3.0982689310371545</v>
      </c>
    </row>
    <row r="278" spans="1:39">
      <c r="A278" s="13" t="s">
        <v>325</v>
      </c>
      <c r="B278" s="13" t="s">
        <v>62</v>
      </c>
      <c r="C278" s="13" t="s">
        <v>68</v>
      </c>
      <c r="D278" s="14">
        <v>20</v>
      </c>
      <c r="E278" s="14">
        <v>6.666666666666667</v>
      </c>
      <c r="F278" s="15">
        <v>0</v>
      </c>
      <c r="G278" s="15">
        <v>5000</v>
      </c>
      <c r="H278" s="15">
        <v>0</v>
      </c>
      <c r="I278" s="15">
        <v>5000</v>
      </c>
      <c r="J278" s="16">
        <v>5000</v>
      </c>
      <c r="K278" s="16">
        <v>2100</v>
      </c>
      <c r="L278" s="16">
        <v>376.48960645216448</v>
      </c>
      <c r="M278" s="17">
        <v>0</v>
      </c>
      <c r="N278" s="16">
        <v>2476.4896064521645</v>
      </c>
      <c r="O278" s="16">
        <v>2900</v>
      </c>
      <c r="P278" s="16">
        <f t="shared" si="88"/>
        <v>5376.4896064521645</v>
      </c>
      <c r="Q278" s="16">
        <v>9597.0044636200491</v>
      </c>
      <c r="R278" s="16">
        <v>0</v>
      </c>
      <c r="S278" s="16">
        <f t="shared" si="89"/>
        <v>9597.0044636200491</v>
      </c>
      <c r="T278" s="18">
        <v>0.89</v>
      </c>
      <c r="U278" s="19">
        <f t="shared" si="90"/>
        <v>1.9884025961209051</v>
      </c>
      <c r="V278" s="19">
        <f t="shared" si="91"/>
        <v>3.8752452013593475</v>
      </c>
      <c r="W278" s="16" t="s">
        <v>3</v>
      </c>
      <c r="X278" s="16" t="s">
        <v>3</v>
      </c>
      <c r="Y278" s="16">
        <v>0.48533631141279382</v>
      </c>
      <c r="AA278" s="13" t="s">
        <v>325</v>
      </c>
      <c r="AB278" s="15">
        <v>8</v>
      </c>
      <c r="AC278" s="19">
        <v>40.818960000000004</v>
      </c>
      <c r="AD278" s="19">
        <v>0</v>
      </c>
      <c r="AE278" s="19">
        <v>40.818960000000004</v>
      </c>
      <c r="AF278" s="19">
        <v>0</v>
      </c>
      <c r="AG278" s="19">
        <v>0</v>
      </c>
      <c r="AH278" s="17">
        <f t="shared" si="92"/>
        <v>76776.035708960393</v>
      </c>
      <c r="AI278" s="17">
        <f t="shared" si="93"/>
        <v>38611.916851617316</v>
      </c>
      <c r="AJ278" s="17">
        <f t="shared" si="94"/>
        <v>38164.118857343077</v>
      </c>
      <c r="AK278" s="19">
        <f t="shared" si="95"/>
        <v>1.9884025961209051</v>
      </c>
      <c r="AL278" s="17">
        <f t="shared" si="96"/>
        <v>19811.916851617316</v>
      </c>
      <c r="AM278" s="19">
        <f t="shared" si="97"/>
        <v>3.8752452013593475</v>
      </c>
    </row>
    <row r="279" spans="1:39">
      <c r="A279" s="13" t="s">
        <v>326</v>
      </c>
      <c r="B279" s="13" t="s">
        <v>62</v>
      </c>
      <c r="C279" s="13" t="s">
        <v>68</v>
      </c>
      <c r="D279" s="14">
        <v>20</v>
      </c>
      <c r="E279" s="14">
        <v>6.666666666666667</v>
      </c>
      <c r="F279" s="15">
        <v>0</v>
      </c>
      <c r="G279" s="15">
        <v>2500</v>
      </c>
      <c r="H279" s="15">
        <v>0</v>
      </c>
      <c r="I279" s="15">
        <v>2500</v>
      </c>
      <c r="J279" s="16">
        <v>2000</v>
      </c>
      <c r="K279" s="16">
        <v>582</v>
      </c>
      <c r="L279" s="16">
        <v>127.40480322608224</v>
      </c>
      <c r="M279" s="17">
        <v>0</v>
      </c>
      <c r="N279" s="16">
        <v>709.40480322608221</v>
      </c>
      <c r="O279" s="16">
        <v>1418</v>
      </c>
      <c r="P279" s="16">
        <f t="shared" si="88"/>
        <v>2127.4048032260821</v>
      </c>
      <c r="Q279" s="16">
        <v>4798.5022318100246</v>
      </c>
      <c r="R279" s="16">
        <v>0</v>
      </c>
      <c r="S279" s="16">
        <f t="shared" si="89"/>
        <v>4798.5022318100246</v>
      </c>
      <c r="T279" s="18">
        <v>0.89</v>
      </c>
      <c r="U279" s="19">
        <f t="shared" si="90"/>
        <v>2.5157230513911335</v>
      </c>
      <c r="V279" s="19">
        <f t="shared" si="91"/>
        <v>6.7641242489315037</v>
      </c>
      <c r="W279" s="16" t="s">
        <v>3</v>
      </c>
      <c r="X279" s="16" t="s">
        <v>3</v>
      </c>
      <c r="Y279" s="16">
        <v>0.27805479950268147</v>
      </c>
      <c r="AA279" s="13" t="s">
        <v>326</v>
      </c>
      <c r="AB279" s="15">
        <v>84</v>
      </c>
      <c r="AC279" s="19">
        <v>214.29954000000004</v>
      </c>
      <c r="AD279" s="19">
        <v>0</v>
      </c>
      <c r="AE279" s="19">
        <v>214.29954000000004</v>
      </c>
      <c r="AF279" s="19">
        <v>0</v>
      </c>
      <c r="AG279" s="19">
        <v>0</v>
      </c>
      <c r="AH279" s="17">
        <f t="shared" si="92"/>
        <v>403074.18747204205</v>
      </c>
      <c r="AI279" s="17">
        <f t="shared" si="93"/>
        <v>160222.00347099092</v>
      </c>
      <c r="AJ279" s="17">
        <f t="shared" si="94"/>
        <v>242852.18400105112</v>
      </c>
      <c r="AK279" s="19">
        <f t="shared" si="95"/>
        <v>2.5157230513911335</v>
      </c>
      <c r="AL279" s="17">
        <f t="shared" si="96"/>
        <v>59590.003470990909</v>
      </c>
      <c r="AM279" s="19">
        <f t="shared" si="97"/>
        <v>6.7641242489315028</v>
      </c>
    </row>
    <row r="280" spans="1:39">
      <c r="A280" s="13" t="s">
        <v>337</v>
      </c>
      <c r="B280" s="13" t="s">
        <v>62</v>
      </c>
      <c r="C280" s="13" t="s">
        <v>68</v>
      </c>
      <c r="D280" s="14">
        <v>20</v>
      </c>
      <c r="E280" s="14">
        <v>6.666666666666667</v>
      </c>
      <c r="F280" s="15">
        <v>4817.6081268277667</v>
      </c>
      <c r="G280" s="15">
        <v>2182.3764814529782</v>
      </c>
      <c r="H280" s="15">
        <v>4817.6081268277667</v>
      </c>
      <c r="I280" s="15">
        <v>2182.3764814529782</v>
      </c>
      <c r="J280" s="16">
        <v>6057.268</v>
      </c>
      <c r="K280" s="16">
        <v>1737.1499999999999</v>
      </c>
      <c r="L280" s="16">
        <v>351.24348191446722</v>
      </c>
      <c r="M280" s="17">
        <v>0</v>
      </c>
      <c r="N280" s="16">
        <v>2088.393481914467</v>
      </c>
      <c r="O280" s="16">
        <v>4320.1180000000004</v>
      </c>
      <c r="P280" s="16">
        <f t="shared" si="88"/>
        <v>6408.5114819144674</v>
      </c>
      <c r="Q280" s="16">
        <v>11630.139349209334</v>
      </c>
      <c r="R280" s="16">
        <v>0</v>
      </c>
      <c r="S280" s="16">
        <f t="shared" si="89"/>
        <v>11630.139349209334</v>
      </c>
      <c r="T280" s="18">
        <v>0.89</v>
      </c>
      <c r="U280" s="19">
        <f t="shared" si="90"/>
        <v>2.0253761695548365</v>
      </c>
      <c r="V280" s="19">
        <f t="shared" si="91"/>
        <v>5.5689406474050962</v>
      </c>
      <c r="W280" s="16">
        <v>0.44493790267797823</v>
      </c>
      <c r="X280" s="16">
        <v>2.2246895133898908E-2</v>
      </c>
      <c r="Y280" s="16">
        <v>0.93768924780600249</v>
      </c>
      <c r="AA280" s="13" t="s">
        <v>337</v>
      </c>
      <c r="AB280" s="15">
        <v>1827.11302344</v>
      </c>
      <c r="AC280" s="19">
        <v>4069.0875117230198</v>
      </c>
      <c r="AD280" s="19">
        <v>8575.9454270658553</v>
      </c>
      <c r="AE280" s="19">
        <v>4069.0875117230198</v>
      </c>
      <c r="AF280" s="19">
        <v>8575.9454270658553</v>
      </c>
      <c r="AG280" s="19">
        <v>171518.90854131713</v>
      </c>
      <c r="AH280" s="17">
        <f t="shared" si="92"/>
        <v>21249579.06936238</v>
      </c>
      <c r="AI280" s="17">
        <f t="shared" si="93"/>
        <v>10491670.332051398</v>
      </c>
      <c r="AJ280" s="17">
        <f t="shared" si="94"/>
        <v>10757908.737310981</v>
      </c>
      <c r="AK280" s="19">
        <f t="shared" si="95"/>
        <v>2.0253761695548365</v>
      </c>
      <c r="AL280" s="17">
        <f t="shared" si="96"/>
        <v>3815730.9288731306</v>
      </c>
      <c r="AM280" s="19">
        <f t="shared" si="97"/>
        <v>5.5689406474050962</v>
      </c>
    </row>
    <row r="282" spans="1:39">
      <c r="A282" s="7" t="s">
        <v>338</v>
      </c>
      <c r="AA282" s="8" t="s">
        <v>339</v>
      </c>
    </row>
    <row r="283" spans="1:39" ht="57" thickBot="1">
      <c r="A283" s="10" t="s">
        <v>24</v>
      </c>
      <c r="B283" s="10" t="s">
        <v>25</v>
      </c>
      <c r="C283" s="10" t="s">
        <v>26</v>
      </c>
      <c r="D283" s="11" t="s">
        <v>27</v>
      </c>
      <c r="E283" s="11" t="s">
        <v>28</v>
      </c>
      <c r="F283" s="11" t="s">
        <v>29</v>
      </c>
      <c r="G283" s="11" t="s">
        <v>30</v>
      </c>
      <c r="H283" s="11" t="s">
        <v>31</v>
      </c>
      <c r="I283" s="11" t="s">
        <v>32</v>
      </c>
      <c r="J283" s="11" t="s">
        <v>33</v>
      </c>
      <c r="K283" s="11" t="s">
        <v>34</v>
      </c>
      <c r="L283" s="11" t="s">
        <v>35</v>
      </c>
      <c r="M283" s="11" t="s">
        <v>36</v>
      </c>
      <c r="N283" s="11" t="s">
        <v>37</v>
      </c>
      <c r="O283" s="11" t="s">
        <v>38</v>
      </c>
      <c r="P283" s="11" t="s">
        <v>39</v>
      </c>
      <c r="Q283" s="11" t="s">
        <v>40</v>
      </c>
      <c r="R283" s="11" t="s">
        <v>41</v>
      </c>
      <c r="S283" s="11" t="s">
        <v>42</v>
      </c>
      <c r="T283" s="11" t="s">
        <v>43</v>
      </c>
      <c r="U283" s="11" t="s">
        <v>44</v>
      </c>
      <c r="V283" s="11" t="s">
        <v>45</v>
      </c>
      <c r="W283" s="11" t="s">
        <v>46</v>
      </c>
      <c r="X283" s="11" t="s">
        <v>47</v>
      </c>
      <c r="Y283" s="11" t="s">
        <v>48</v>
      </c>
      <c r="AA283" s="10" t="s">
        <v>24</v>
      </c>
      <c r="AB283" s="12" t="s">
        <v>49</v>
      </c>
      <c r="AC283" s="11" t="s">
        <v>50</v>
      </c>
      <c r="AD283" s="11" t="s">
        <v>51</v>
      </c>
      <c r="AE283" s="11" t="s">
        <v>52</v>
      </c>
      <c r="AF283" s="11" t="s">
        <v>53</v>
      </c>
      <c r="AG283" s="11" t="s">
        <v>54</v>
      </c>
      <c r="AH283" s="11" t="s">
        <v>55</v>
      </c>
      <c r="AI283" s="11" t="s">
        <v>56</v>
      </c>
      <c r="AJ283" s="11" t="s">
        <v>57</v>
      </c>
      <c r="AK283" s="11" t="s">
        <v>58</v>
      </c>
      <c r="AL283" s="11" t="s">
        <v>59</v>
      </c>
      <c r="AM283" s="11" t="s">
        <v>60</v>
      </c>
    </row>
    <row r="284" spans="1:39">
      <c r="A284" s="13" t="s">
        <v>340</v>
      </c>
      <c r="B284" s="13" t="s">
        <v>66</v>
      </c>
      <c r="C284" s="13" t="s">
        <v>63</v>
      </c>
      <c r="D284" s="14">
        <v>10</v>
      </c>
      <c r="E284" s="14" t="s">
        <v>3</v>
      </c>
      <c r="F284" s="15">
        <v>104</v>
      </c>
      <c r="G284" s="15">
        <v>0</v>
      </c>
      <c r="H284" s="15" t="s">
        <v>3</v>
      </c>
      <c r="I284" s="15" t="s">
        <v>3</v>
      </c>
      <c r="J284" s="16">
        <v>61.416067193676042</v>
      </c>
      <c r="K284" s="16">
        <v>5</v>
      </c>
      <c r="L284" s="16">
        <v>7.462855269546969</v>
      </c>
      <c r="M284" s="17">
        <v>0</v>
      </c>
      <c r="N284" s="16">
        <v>12.462855269546969</v>
      </c>
      <c r="O284" s="16">
        <v>56.416067193676042</v>
      </c>
      <c r="P284" s="16">
        <f t="shared" ref="P284:P311" si="98">N284+O284</f>
        <v>68.878922463223006</v>
      </c>
      <c r="Q284" s="16">
        <v>111.4630379773686</v>
      </c>
      <c r="R284" s="16">
        <v>0</v>
      </c>
      <c r="S284" s="16">
        <f t="shared" ref="S284:S311" si="99">SUM(R284,Q284)</f>
        <v>111.4630379773686</v>
      </c>
      <c r="T284" s="18">
        <v>1</v>
      </c>
      <c r="U284" s="19">
        <f t="shared" ref="U284:U311" si="100">MAX(Q284/(L284+(J284*T284)),0)</f>
        <v>1.6182459595950101</v>
      </c>
      <c r="V284" s="19">
        <f t="shared" ref="V284:V311" si="101">MAX(Q284/N284,0)</f>
        <v>8.9436197056487465</v>
      </c>
      <c r="W284" s="16">
        <v>0.10946940662241496</v>
      </c>
      <c r="X284" s="16">
        <v>1.0946940662241497E-2</v>
      </c>
      <c r="Y284" s="16" t="s">
        <v>3</v>
      </c>
      <c r="AA284" s="13" t="s">
        <v>340</v>
      </c>
      <c r="AB284" s="15">
        <v>1062.897209938016</v>
      </c>
      <c r="AC284" s="19">
        <v>0</v>
      </c>
      <c r="AD284" s="19">
        <v>121.00957187479121</v>
      </c>
      <c r="AE284" s="19">
        <v>0</v>
      </c>
      <c r="AF284" s="19">
        <v>121.00957187479121</v>
      </c>
      <c r="AG284" s="19">
        <v>1210.0957187479121</v>
      </c>
      <c r="AH284" s="17">
        <f t="shared" ref="AH284:AH311" si="102">AB284*Q284</f>
        <v>118473.7520773602</v>
      </c>
      <c r="AI284" s="17">
        <f t="shared" ref="AI284:AI311" si="103">AB284*(L284+(J284*T284))</f>
        <v>73211.214509696671</v>
      </c>
      <c r="AJ284" s="17">
        <f t="shared" ref="AJ284:AJ311" si="104">AH284-AI284</f>
        <v>45262.53756766353</v>
      </c>
      <c r="AK284" s="19">
        <f t="shared" ref="AK284:AK311" si="105">IF(AB284=0,"N/A",MAX(AH284/AI284,0))</f>
        <v>1.6182459595950098</v>
      </c>
      <c r="AL284" s="17">
        <f t="shared" ref="AL284:AL311" si="106">AB284*N284</f>
        <v>13246.734093862773</v>
      </c>
      <c r="AM284" s="19">
        <f t="shared" ref="AM284:AM311" si="107">IF(AB284=0,"N/A",MAX(AH284/AL284,0))</f>
        <v>8.9436197056487465</v>
      </c>
    </row>
    <row r="285" spans="1:39">
      <c r="A285" s="13" t="s">
        <v>341</v>
      </c>
      <c r="B285" s="13" t="s">
        <v>62</v>
      </c>
      <c r="C285" s="13" t="s">
        <v>63</v>
      </c>
      <c r="D285" s="14">
        <v>12</v>
      </c>
      <c r="E285" s="14" t="s">
        <v>3</v>
      </c>
      <c r="F285" s="15">
        <v>45.2</v>
      </c>
      <c r="G285" s="15">
        <v>15.100000000000001</v>
      </c>
      <c r="H285" s="15" t="s">
        <v>3</v>
      </c>
      <c r="I285" s="15" t="s">
        <v>3</v>
      </c>
      <c r="J285" s="16">
        <v>229.75567295597446</v>
      </c>
      <c r="K285" s="16">
        <v>30</v>
      </c>
      <c r="L285" s="16">
        <v>15.3</v>
      </c>
      <c r="M285" s="17">
        <v>0</v>
      </c>
      <c r="N285" s="16">
        <v>45.3</v>
      </c>
      <c r="O285" s="16">
        <v>199.75567295597446</v>
      </c>
      <c r="P285" s="16">
        <f t="shared" si="98"/>
        <v>245.05567295597444</v>
      </c>
      <c r="Q285" s="16">
        <v>76.684015751020098</v>
      </c>
      <c r="R285" s="16">
        <v>0</v>
      </c>
      <c r="S285" s="16">
        <f t="shared" si="99"/>
        <v>76.684015751020098</v>
      </c>
      <c r="T285" s="18">
        <v>1</v>
      </c>
      <c r="U285" s="19">
        <f t="shared" si="100"/>
        <v>0.31292487468672797</v>
      </c>
      <c r="V285" s="19">
        <f t="shared" si="101"/>
        <v>1.6928038797134681</v>
      </c>
      <c r="W285" s="16">
        <v>0.91552101769911498</v>
      </c>
      <c r="X285" s="16">
        <v>7.629341814159292E-2</v>
      </c>
      <c r="Y285" s="16">
        <v>2.6162999999999994</v>
      </c>
      <c r="AA285" s="13" t="s">
        <v>341</v>
      </c>
      <c r="AB285" s="15">
        <v>9400</v>
      </c>
      <c r="AC285" s="19">
        <v>162.74840400000002</v>
      </c>
      <c r="AD285" s="19">
        <v>465.11613599999998</v>
      </c>
      <c r="AE285" s="19">
        <v>162.74840400000002</v>
      </c>
      <c r="AF285" s="19">
        <v>465.11613599999998</v>
      </c>
      <c r="AG285" s="19">
        <v>5581.3936320000003</v>
      </c>
      <c r="AH285" s="17">
        <f t="shared" si="102"/>
        <v>720829.74805958895</v>
      </c>
      <c r="AI285" s="17">
        <f t="shared" si="103"/>
        <v>2303523.3257861598</v>
      </c>
      <c r="AJ285" s="17">
        <f t="shared" si="104"/>
        <v>-1582693.5777265709</v>
      </c>
      <c r="AK285" s="19">
        <f t="shared" si="105"/>
        <v>0.31292487468672797</v>
      </c>
      <c r="AL285" s="17">
        <f t="shared" si="106"/>
        <v>425820</v>
      </c>
      <c r="AM285" s="19">
        <f t="shared" si="107"/>
        <v>1.6928038797134679</v>
      </c>
    </row>
    <row r="286" spans="1:39">
      <c r="A286" s="13" t="s">
        <v>293</v>
      </c>
      <c r="B286" s="13" t="s">
        <v>270</v>
      </c>
      <c r="C286" s="13" t="s">
        <v>63</v>
      </c>
      <c r="D286" s="14">
        <v>10</v>
      </c>
      <c r="E286" s="14" t="s">
        <v>3</v>
      </c>
      <c r="F286" s="15">
        <v>13.667999999999999</v>
      </c>
      <c r="G286" s="15">
        <v>1.6115000000000002</v>
      </c>
      <c r="H286" s="15" t="s">
        <v>3</v>
      </c>
      <c r="I286" s="15" t="s">
        <v>3</v>
      </c>
      <c r="J286" s="16">
        <v>14.090553800408903</v>
      </c>
      <c r="K286" s="16">
        <v>2.98</v>
      </c>
      <c r="L286" s="16">
        <v>2.2442522126598079</v>
      </c>
      <c r="M286" s="17">
        <v>0</v>
      </c>
      <c r="N286" s="16">
        <v>5.2242522126598079</v>
      </c>
      <c r="O286" s="16">
        <v>11.110553800408903</v>
      </c>
      <c r="P286" s="16">
        <f t="shared" si="98"/>
        <v>16.334806013068711</v>
      </c>
      <c r="Q286" s="16">
        <v>16.436397993042256</v>
      </c>
      <c r="R286" s="16">
        <v>0</v>
      </c>
      <c r="S286" s="16">
        <f t="shared" si="99"/>
        <v>16.436397993042256</v>
      </c>
      <c r="T286" s="18">
        <v>1</v>
      </c>
      <c r="U286" s="19">
        <f t="shared" si="100"/>
        <v>1.006219356378782</v>
      </c>
      <c r="V286" s="19">
        <f t="shared" si="101"/>
        <v>3.1461723752946531</v>
      </c>
      <c r="W286" s="16">
        <v>0.34916259849756615</v>
      </c>
      <c r="X286" s="16">
        <v>3.4916259849756603E-2</v>
      </c>
      <c r="Y286" s="16">
        <v>2.8272233041642059</v>
      </c>
      <c r="AA286" s="13" t="s">
        <v>293</v>
      </c>
      <c r="AB286" s="15">
        <v>11691.869309318161</v>
      </c>
      <c r="AC286" s="19">
        <v>21.603603579628466</v>
      </c>
      <c r="AD286" s="19">
        <v>174.93795300222195</v>
      </c>
      <c r="AE286" s="19">
        <v>21.603603579628466</v>
      </c>
      <c r="AF286" s="19">
        <v>174.93795300222195</v>
      </c>
      <c r="AG286" s="19">
        <v>1749.37953002222</v>
      </c>
      <c r="AH286" s="17">
        <f t="shared" si="102"/>
        <v>192172.21725058937</v>
      </c>
      <c r="AI286" s="17">
        <f t="shared" si="103"/>
        <v>190984.4170978638</v>
      </c>
      <c r="AJ286" s="17">
        <f t="shared" si="104"/>
        <v>1187.8001527255692</v>
      </c>
      <c r="AK286" s="19">
        <f t="shared" si="105"/>
        <v>1.006219356378782</v>
      </c>
      <c r="AL286" s="17">
        <f t="shared" si="106"/>
        <v>61081.274109334699</v>
      </c>
      <c r="AM286" s="19">
        <f t="shared" si="107"/>
        <v>3.1461723752946535</v>
      </c>
    </row>
    <row r="287" spans="1:39">
      <c r="A287" s="13" t="s">
        <v>342</v>
      </c>
      <c r="B287" s="13" t="s">
        <v>62</v>
      </c>
      <c r="C287" s="13" t="s">
        <v>63</v>
      </c>
      <c r="D287" s="14">
        <v>10</v>
      </c>
      <c r="E287" s="14" t="s">
        <v>3</v>
      </c>
      <c r="F287" s="15">
        <v>530</v>
      </c>
      <c r="G287" s="15">
        <v>0</v>
      </c>
      <c r="H287" s="15" t="s">
        <v>3</v>
      </c>
      <c r="I287" s="15" t="s">
        <v>3</v>
      </c>
      <c r="J287" s="16">
        <v>313.76117939376894</v>
      </c>
      <c r="K287" s="16">
        <v>200</v>
      </c>
      <c r="L287" s="16">
        <v>127.03666627749898</v>
      </c>
      <c r="M287" s="17">
        <v>0</v>
      </c>
      <c r="N287" s="16">
        <v>327.03666627749897</v>
      </c>
      <c r="O287" s="16">
        <v>113.76117939376894</v>
      </c>
      <c r="P287" s="16">
        <f t="shared" si="98"/>
        <v>440.79784567126791</v>
      </c>
      <c r="Q287" s="16">
        <v>568.03278969235919</v>
      </c>
      <c r="R287" s="16">
        <v>0</v>
      </c>
      <c r="S287" s="16">
        <f t="shared" si="99"/>
        <v>568.03278969235919</v>
      </c>
      <c r="T287" s="18">
        <v>1</v>
      </c>
      <c r="U287" s="19">
        <f t="shared" si="100"/>
        <v>1.2886469279978714</v>
      </c>
      <c r="V287" s="19">
        <f t="shared" si="101"/>
        <v>1.7369085740690888</v>
      </c>
      <c r="W287" s="16">
        <v>0.56367546159338733</v>
      </c>
      <c r="X287" s="16">
        <v>5.6367546159338734E-2</v>
      </c>
      <c r="Y287" s="16" t="s">
        <v>3</v>
      </c>
      <c r="AA287" s="13" t="s">
        <v>342</v>
      </c>
      <c r="AB287" s="15">
        <v>71</v>
      </c>
      <c r="AC287" s="19">
        <v>0</v>
      </c>
      <c r="AD287" s="19">
        <v>41.193561000000003</v>
      </c>
      <c r="AE287" s="19">
        <v>0</v>
      </c>
      <c r="AF287" s="19">
        <v>41.193561000000003</v>
      </c>
      <c r="AG287" s="19">
        <v>411.93561</v>
      </c>
      <c r="AH287" s="17">
        <f t="shared" si="102"/>
        <v>40330.328068157505</v>
      </c>
      <c r="AI287" s="17">
        <f t="shared" si="103"/>
        <v>31296.647042660021</v>
      </c>
      <c r="AJ287" s="17">
        <f t="shared" si="104"/>
        <v>9033.6810254974844</v>
      </c>
      <c r="AK287" s="19">
        <f t="shared" si="105"/>
        <v>1.2886469279978714</v>
      </c>
      <c r="AL287" s="17">
        <f t="shared" si="106"/>
        <v>23219.603305702425</v>
      </c>
      <c r="AM287" s="19">
        <f t="shared" si="107"/>
        <v>1.7369085740690891</v>
      </c>
    </row>
    <row r="288" spans="1:39">
      <c r="A288" s="13" t="s">
        <v>343</v>
      </c>
      <c r="B288" s="13" t="s">
        <v>66</v>
      </c>
      <c r="C288" s="13" t="s">
        <v>63</v>
      </c>
      <c r="D288" s="14">
        <v>14</v>
      </c>
      <c r="E288" s="14" t="s">
        <v>3</v>
      </c>
      <c r="F288" s="15">
        <v>165</v>
      </c>
      <c r="G288" s="15">
        <v>22.8</v>
      </c>
      <c r="H288" s="15" t="s">
        <v>3</v>
      </c>
      <c r="I288" s="15" t="s">
        <v>3</v>
      </c>
      <c r="J288" s="16">
        <v>269.76894444703072</v>
      </c>
      <c r="K288" s="16">
        <v>75</v>
      </c>
      <c r="L288" s="16">
        <v>38.25</v>
      </c>
      <c r="M288" s="17">
        <v>0</v>
      </c>
      <c r="N288" s="16">
        <v>113.25</v>
      </c>
      <c r="O288" s="16">
        <v>194.76894444703072</v>
      </c>
      <c r="P288" s="16">
        <f t="shared" si="98"/>
        <v>308.01894444703072</v>
      </c>
      <c r="Q288" s="16">
        <v>266.40616518334861</v>
      </c>
      <c r="R288" s="16">
        <v>0</v>
      </c>
      <c r="S288" s="16">
        <f t="shared" si="99"/>
        <v>266.40616518334861</v>
      </c>
      <c r="T288" s="18">
        <v>1</v>
      </c>
      <c r="U288" s="19">
        <f t="shared" si="100"/>
        <v>0.86490188342672492</v>
      </c>
      <c r="V288" s="19">
        <f t="shared" si="101"/>
        <v>2.352372319499767</v>
      </c>
      <c r="W288" s="16">
        <v>0.62699318181818187</v>
      </c>
      <c r="X288" s="16">
        <v>4.4785227272727275E-2</v>
      </c>
      <c r="Y288" s="16">
        <v>4.3318124999999998</v>
      </c>
      <c r="AA288" s="13" t="s">
        <v>343</v>
      </c>
      <c r="AB288" s="15">
        <v>3683</v>
      </c>
      <c r="AC288" s="19">
        <v>96.282753840000012</v>
      </c>
      <c r="AD288" s="19">
        <v>665.2437165</v>
      </c>
      <c r="AE288" s="19">
        <v>96.282753840000012</v>
      </c>
      <c r="AF288" s="19">
        <v>665.2437165</v>
      </c>
      <c r="AG288" s="19">
        <v>9313.4120309999998</v>
      </c>
      <c r="AH288" s="17">
        <f t="shared" si="102"/>
        <v>981173.90637027286</v>
      </c>
      <c r="AI288" s="17">
        <f t="shared" si="103"/>
        <v>1134433.7723984141</v>
      </c>
      <c r="AJ288" s="17">
        <f t="shared" si="104"/>
        <v>-153259.86602814123</v>
      </c>
      <c r="AK288" s="19">
        <f t="shared" si="105"/>
        <v>0.8649018834267248</v>
      </c>
      <c r="AL288" s="17">
        <f t="shared" si="106"/>
        <v>417099.75</v>
      </c>
      <c r="AM288" s="19">
        <f t="shared" si="107"/>
        <v>2.352372319499767</v>
      </c>
    </row>
    <row r="289" spans="1:39">
      <c r="A289" s="13" t="s">
        <v>344</v>
      </c>
      <c r="B289" s="13" t="s">
        <v>66</v>
      </c>
      <c r="C289" s="13" t="s">
        <v>63</v>
      </c>
      <c r="D289" s="14">
        <v>12</v>
      </c>
      <c r="E289" s="14" t="s">
        <v>3</v>
      </c>
      <c r="F289" s="15">
        <v>151</v>
      </c>
      <c r="G289" s="15">
        <v>20.8</v>
      </c>
      <c r="H289" s="15" t="s">
        <v>3</v>
      </c>
      <c r="I289" s="15" t="s">
        <v>3</v>
      </c>
      <c r="J289" s="16">
        <v>127.33333333333337</v>
      </c>
      <c r="K289" s="16">
        <v>75</v>
      </c>
      <c r="L289" s="16">
        <v>47.781424327946603</v>
      </c>
      <c r="M289" s="17">
        <v>0</v>
      </c>
      <c r="N289" s="16">
        <v>122.78142432794661</v>
      </c>
      <c r="O289" s="16">
        <v>52.333333333333371</v>
      </c>
      <c r="P289" s="16">
        <f t="shared" si="98"/>
        <v>175.11475766127998</v>
      </c>
      <c r="Q289" s="16">
        <v>216.24929975645199</v>
      </c>
      <c r="R289" s="16">
        <v>0</v>
      </c>
      <c r="S289" s="16">
        <f t="shared" si="99"/>
        <v>216.24929975645199</v>
      </c>
      <c r="T289" s="18">
        <v>1</v>
      </c>
      <c r="U289" s="19">
        <f t="shared" si="100"/>
        <v>1.2349004883685333</v>
      </c>
      <c r="V289" s="19">
        <f t="shared" si="101"/>
        <v>1.761254203883925</v>
      </c>
      <c r="W289" s="16">
        <v>0.74278696108330622</v>
      </c>
      <c r="X289" s="16">
        <v>6.1898913423608842E-2</v>
      </c>
      <c r="Y289" s="16">
        <v>5.147965392134723</v>
      </c>
      <c r="AA289" s="13" t="s">
        <v>344</v>
      </c>
      <c r="AB289" s="15">
        <v>4200</v>
      </c>
      <c r="AC289" s="19">
        <v>100.16697600000001</v>
      </c>
      <c r="AD289" s="19">
        <v>694.25873999999999</v>
      </c>
      <c r="AE289" s="19">
        <v>100.16697600000001</v>
      </c>
      <c r="AF289" s="19">
        <v>694.25873999999999</v>
      </c>
      <c r="AG289" s="19">
        <v>8331.1048800000008</v>
      </c>
      <c r="AH289" s="17">
        <f t="shared" si="102"/>
        <v>908247.05897709832</v>
      </c>
      <c r="AI289" s="17">
        <f t="shared" si="103"/>
        <v>735481.98217737593</v>
      </c>
      <c r="AJ289" s="17">
        <f t="shared" si="104"/>
        <v>172765.07679972239</v>
      </c>
      <c r="AK289" s="19">
        <f t="shared" si="105"/>
        <v>1.2349004883685331</v>
      </c>
      <c r="AL289" s="17">
        <f t="shared" si="106"/>
        <v>515681.98217737576</v>
      </c>
      <c r="AM289" s="19">
        <f t="shared" si="107"/>
        <v>1.761254203883925</v>
      </c>
    </row>
    <row r="290" spans="1:39">
      <c r="A290" s="13" t="s">
        <v>345</v>
      </c>
      <c r="B290" s="13" t="s">
        <v>62</v>
      </c>
      <c r="C290" s="13" t="s">
        <v>63</v>
      </c>
      <c r="D290" s="14">
        <v>19</v>
      </c>
      <c r="E290" s="14" t="s">
        <v>3</v>
      </c>
      <c r="F290" s="15">
        <v>35.407695297318298</v>
      </c>
      <c r="G290" s="15">
        <v>4.0419743490089388</v>
      </c>
      <c r="H290" s="15" t="s">
        <v>3</v>
      </c>
      <c r="I290" s="15" t="s">
        <v>3</v>
      </c>
      <c r="J290" s="16">
        <v>31.5</v>
      </c>
      <c r="K290" s="16">
        <v>10</v>
      </c>
      <c r="L290" s="16">
        <v>8.1032618701921191</v>
      </c>
      <c r="M290" s="17">
        <v>0</v>
      </c>
      <c r="N290" s="16">
        <v>18.103261870192121</v>
      </c>
      <c r="O290" s="16">
        <v>21.5</v>
      </c>
      <c r="P290" s="16">
        <f t="shared" si="98"/>
        <v>39.603261870192121</v>
      </c>
      <c r="Q290" s="16">
        <v>68.138113892387466</v>
      </c>
      <c r="R290" s="16">
        <v>0</v>
      </c>
      <c r="S290" s="16">
        <f t="shared" si="99"/>
        <v>68.138113892387466</v>
      </c>
      <c r="T290" s="18">
        <v>1</v>
      </c>
      <c r="U290" s="19">
        <f t="shared" si="100"/>
        <v>1.7205177218918033</v>
      </c>
      <c r="V290" s="19">
        <f t="shared" si="101"/>
        <v>3.7638583798304381</v>
      </c>
      <c r="W290" s="16">
        <v>0.46705467779127113</v>
      </c>
      <c r="X290" s="16">
        <v>2.4581825146909011E-2</v>
      </c>
      <c r="Y290" s="16">
        <v>3.9059759696064398</v>
      </c>
      <c r="AA290" s="13" t="s">
        <v>345</v>
      </c>
      <c r="AB290" s="15">
        <v>20</v>
      </c>
      <c r="AC290" s="19">
        <v>9.2690555771473004E-2</v>
      </c>
      <c r="AD290" s="19">
        <v>0.77521608083948679</v>
      </c>
      <c r="AE290" s="19">
        <v>9.2690555771473004E-2</v>
      </c>
      <c r="AF290" s="19">
        <v>0.77521608083948679</v>
      </c>
      <c r="AG290" s="19">
        <v>14.729105535950247</v>
      </c>
      <c r="AH290" s="17">
        <f t="shared" si="102"/>
        <v>1362.7622778477494</v>
      </c>
      <c r="AI290" s="17">
        <f t="shared" si="103"/>
        <v>792.06523740384239</v>
      </c>
      <c r="AJ290" s="17">
        <f t="shared" si="104"/>
        <v>570.69704044390699</v>
      </c>
      <c r="AK290" s="19">
        <f t="shared" si="105"/>
        <v>1.7205177218918035</v>
      </c>
      <c r="AL290" s="17">
        <f t="shared" si="106"/>
        <v>362.06523740384239</v>
      </c>
      <c r="AM290" s="19">
        <f t="shared" si="107"/>
        <v>3.7638583798304386</v>
      </c>
    </row>
    <row r="291" spans="1:39">
      <c r="A291" s="13" t="s">
        <v>346</v>
      </c>
      <c r="B291" s="13" t="s">
        <v>66</v>
      </c>
      <c r="C291" s="13" t="s">
        <v>63</v>
      </c>
      <c r="D291" s="14">
        <v>10</v>
      </c>
      <c r="E291" s="14" t="s">
        <v>3</v>
      </c>
      <c r="F291" s="15">
        <v>30.991199999999999</v>
      </c>
      <c r="G291" s="15">
        <v>3.8370057142857141</v>
      </c>
      <c r="H291" s="15" t="s">
        <v>3</v>
      </c>
      <c r="I291" s="15" t="s">
        <v>3</v>
      </c>
      <c r="J291" s="16">
        <v>50</v>
      </c>
      <c r="K291" s="16">
        <v>30</v>
      </c>
      <c r="L291" s="16">
        <v>15.3</v>
      </c>
      <c r="M291" s="17">
        <v>0</v>
      </c>
      <c r="N291" s="16">
        <v>45.3</v>
      </c>
      <c r="O291" s="16">
        <v>20</v>
      </c>
      <c r="P291" s="16">
        <f t="shared" si="98"/>
        <v>65.3</v>
      </c>
      <c r="Q291" s="16">
        <v>37.471388889633651</v>
      </c>
      <c r="R291" s="16">
        <v>0</v>
      </c>
      <c r="S291" s="16">
        <f t="shared" si="99"/>
        <v>37.471388889633651</v>
      </c>
      <c r="T291" s="18">
        <v>1</v>
      </c>
      <c r="U291" s="19">
        <f t="shared" si="100"/>
        <v>0.57383443935120448</v>
      </c>
      <c r="V291" s="19">
        <f t="shared" si="101"/>
        <v>0.82718297769610716</v>
      </c>
      <c r="W291" s="16">
        <v>1.3352677534267792</v>
      </c>
      <c r="X291" s="16">
        <v>0.13352677534267793</v>
      </c>
      <c r="Y291" s="16">
        <v>10.296083180932749</v>
      </c>
      <c r="AA291" s="13" t="s">
        <v>346</v>
      </c>
      <c r="AB291" s="15">
        <v>389</v>
      </c>
      <c r="AC291" s="19">
        <v>1.7114096825280001</v>
      </c>
      <c r="AD291" s="19">
        <v>13.19723992296</v>
      </c>
      <c r="AE291" s="19">
        <v>1.7114096825280001</v>
      </c>
      <c r="AF291" s="19">
        <v>13.19723992296</v>
      </c>
      <c r="AG291" s="19">
        <v>131.9723992296</v>
      </c>
      <c r="AH291" s="17">
        <f t="shared" si="102"/>
        <v>14576.37027806749</v>
      </c>
      <c r="AI291" s="17">
        <f t="shared" si="103"/>
        <v>25401.699999999997</v>
      </c>
      <c r="AJ291" s="17">
        <f t="shared" si="104"/>
        <v>-10825.329721932507</v>
      </c>
      <c r="AK291" s="19">
        <f t="shared" si="105"/>
        <v>0.57383443935120448</v>
      </c>
      <c r="AL291" s="17">
        <f t="shared" si="106"/>
        <v>17621.699999999997</v>
      </c>
      <c r="AM291" s="19">
        <f t="shared" si="107"/>
        <v>0.82718297769610727</v>
      </c>
    </row>
    <row r="292" spans="1:39">
      <c r="A292" s="13" t="s">
        <v>347</v>
      </c>
      <c r="B292" s="13" t="s">
        <v>62</v>
      </c>
      <c r="C292" s="13" t="s">
        <v>63</v>
      </c>
      <c r="D292" s="14">
        <v>19</v>
      </c>
      <c r="E292" s="14" t="s">
        <v>3</v>
      </c>
      <c r="F292" s="15">
        <v>4.8941176470588204</v>
      </c>
      <c r="G292" s="15">
        <v>26.890756302521009</v>
      </c>
      <c r="H292" s="15" t="s">
        <v>3</v>
      </c>
      <c r="I292" s="15" t="s">
        <v>3</v>
      </c>
      <c r="J292" s="16">
        <v>61.416067193676042</v>
      </c>
      <c r="K292" s="16">
        <v>10</v>
      </c>
      <c r="L292" s="16">
        <v>7.6197623696227987</v>
      </c>
      <c r="M292" s="17">
        <v>0</v>
      </c>
      <c r="N292" s="16">
        <v>17.619762369622798</v>
      </c>
      <c r="O292" s="16">
        <v>51.416067193676042</v>
      </c>
      <c r="P292" s="16">
        <f t="shared" si="98"/>
        <v>69.035829563298847</v>
      </c>
      <c r="Q292" s="16">
        <v>63.935829563298839</v>
      </c>
      <c r="R292" s="16">
        <v>0</v>
      </c>
      <c r="S292" s="16">
        <f t="shared" si="99"/>
        <v>63.935829563298839</v>
      </c>
      <c r="T292" s="18">
        <v>1</v>
      </c>
      <c r="U292" s="19">
        <f t="shared" si="100"/>
        <v>0.92612531735678172</v>
      </c>
      <c r="V292" s="19">
        <f t="shared" si="101"/>
        <v>3.6286431236738395</v>
      </c>
      <c r="W292" s="16">
        <v>3.2887752370079015</v>
      </c>
      <c r="X292" s="16">
        <v>0.17309343352673165</v>
      </c>
      <c r="Y292" s="16">
        <v>0.57143036773225531</v>
      </c>
      <c r="AA292" s="13" t="s">
        <v>347</v>
      </c>
      <c r="AB292" s="15">
        <v>20</v>
      </c>
      <c r="AC292" s="19">
        <v>0.61665882352941193</v>
      </c>
      <c r="AD292" s="19">
        <v>0.10715181176470581</v>
      </c>
      <c r="AE292" s="19">
        <v>0.61665882352941193</v>
      </c>
      <c r="AF292" s="19">
        <v>0.10715181176470581</v>
      </c>
      <c r="AG292" s="19">
        <v>2.0358844235294105</v>
      </c>
      <c r="AH292" s="17">
        <f t="shared" si="102"/>
        <v>1278.7165912659768</v>
      </c>
      <c r="AI292" s="17">
        <f t="shared" si="103"/>
        <v>1380.7165912659771</v>
      </c>
      <c r="AJ292" s="17">
        <f t="shared" si="104"/>
        <v>-102.00000000000023</v>
      </c>
      <c r="AK292" s="19">
        <f t="shared" si="105"/>
        <v>0.92612531735678172</v>
      </c>
      <c r="AL292" s="17">
        <f t="shared" si="106"/>
        <v>352.39524739245599</v>
      </c>
      <c r="AM292" s="19">
        <f t="shared" si="107"/>
        <v>3.628643123673839</v>
      </c>
    </row>
    <row r="293" spans="1:39">
      <c r="A293" s="13" t="s">
        <v>348</v>
      </c>
      <c r="B293" s="13" t="s">
        <v>66</v>
      </c>
      <c r="C293" s="13" t="s">
        <v>63</v>
      </c>
      <c r="D293" s="14">
        <v>12</v>
      </c>
      <c r="E293" s="14" t="s">
        <v>3</v>
      </c>
      <c r="F293" s="15">
        <v>446</v>
      </c>
      <c r="G293" s="15">
        <v>61.548000000000002</v>
      </c>
      <c r="H293" s="15" t="s">
        <v>3</v>
      </c>
      <c r="I293" s="15" t="s">
        <v>3</v>
      </c>
      <c r="J293" s="16">
        <v>1095</v>
      </c>
      <c r="K293" s="16">
        <v>150</v>
      </c>
      <c r="L293" s="16">
        <v>76.5</v>
      </c>
      <c r="M293" s="17">
        <v>0</v>
      </c>
      <c r="N293" s="16">
        <v>226.5</v>
      </c>
      <c r="O293" s="16">
        <v>945</v>
      </c>
      <c r="P293" s="16">
        <f t="shared" si="98"/>
        <v>1171.5</v>
      </c>
      <c r="Q293" s="16">
        <v>638.8742756354859</v>
      </c>
      <c r="R293" s="16">
        <v>0</v>
      </c>
      <c r="S293" s="16">
        <f t="shared" si="99"/>
        <v>638.8742756354859</v>
      </c>
      <c r="T293" s="18">
        <v>1</v>
      </c>
      <c r="U293" s="19">
        <f t="shared" si="100"/>
        <v>0.54534722632137078</v>
      </c>
      <c r="V293" s="19">
        <f t="shared" si="101"/>
        <v>2.8206369785231167</v>
      </c>
      <c r="W293" s="16">
        <v>0.46391872197309419</v>
      </c>
      <c r="X293" s="16">
        <v>3.8659893497757843E-2</v>
      </c>
      <c r="Y293" s="16">
        <v>3.2093756092805612</v>
      </c>
      <c r="AA293" s="13" t="s">
        <v>348</v>
      </c>
      <c r="AB293" s="15">
        <v>25</v>
      </c>
      <c r="AC293" s="19">
        <v>1.7642734200000001</v>
      </c>
      <c r="AD293" s="19">
        <v>12.205905000000001</v>
      </c>
      <c r="AE293" s="19">
        <v>1.7642734200000001</v>
      </c>
      <c r="AF293" s="19">
        <v>12.205905000000001</v>
      </c>
      <c r="AG293" s="19">
        <v>146.47086000000002</v>
      </c>
      <c r="AH293" s="17">
        <f t="shared" si="102"/>
        <v>15971.856890887148</v>
      </c>
      <c r="AI293" s="17">
        <f t="shared" si="103"/>
        <v>29287.5</v>
      </c>
      <c r="AJ293" s="17">
        <f t="shared" si="104"/>
        <v>-13315.643109112852</v>
      </c>
      <c r="AK293" s="19">
        <f t="shared" si="105"/>
        <v>0.54534722632137078</v>
      </c>
      <c r="AL293" s="17">
        <f t="shared" si="106"/>
        <v>5662.5</v>
      </c>
      <c r="AM293" s="19">
        <f t="shared" si="107"/>
        <v>2.8206369785231167</v>
      </c>
    </row>
    <row r="294" spans="1:39">
      <c r="A294" s="13" t="s">
        <v>349</v>
      </c>
      <c r="B294" s="13" t="s">
        <v>66</v>
      </c>
      <c r="C294" s="13" t="s">
        <v>63</v>
      </c>
      <c r="D294" s="14">
        <v>10</v>
      </c>
      <c r="E294" s="14" t="s">
        <v>3</v>
      </c>
      <c r="F294" s="15">
        <v>122</v>
      </c>
      <c r="G294" s="15">
        <v>0</v>
      </c>
      <c r="H294" s="15" t="s">
        <v>3</v>
      </c>
      <c r="I294" s="15" t="s">
        <v>3</v>
      </c>
      <c r="J294" s="16">
        <v>24.284192634560803</v>
      </c>
      <c r="K294" s="16">
        <v>10</v>
      </c>
      <c r="L294" s="16">
        <v>10.863157143122406</v>
      </c>
      <c r="M294" s="17">
        <v>0</v>
      </c>
      <c r="N294" s="16">
        <v>20.863157143122407</v>
      </c>
      <c r="O294" s="16">
        <v>14.284192634560803</v>
      </c>
      <c r="P294" s="16">
        <f t="shared" si="98"/>
        <v>35.14734977768321</v>
      </c>
      <c r="Q294" s="16">
        <v>130.75471762729777</v>
      </c>
      <c r="R294" s="16">
        <v>0</v>
      </c>
      <c r="S294" s="16">
        <f t="shared" si="99"/>
        <v>130.75471762729777</v>
      </c>
      <c r="T294" s="18">
        <v>1</v>
      </c>
      <c r="U294" s="19">
        <f t="shared" si="100"/>
        <v>3.7201871109588009</v>
      </c>
      <c r="V294" s="19">
        <f t="shared" si="101"/>
        <v>6.2672546024704312</v>
      </c>
      <c r="W294" s="16">
        <v>0.15621716434624852</v>
      </c>
      <c r="X294" s="16">
        <v>1.5621716434624853E-2</v>
      </c>
      <c r="Y294" s="16" t="s">
        <v>3</v>
      </c>
      <c r="AA294" s="13" t="s">
        <v>349</v>
      </c>
      <c r="AB294" s="15">
        <v>7971.7290745351202</v>
      </c>
      <c r="AC294" s="19">
        <v>0</v>
      </c>
      <c r="AD294" s="19">
        <v>1064.6515217830188</v>
      </c>
      <c r="AE294" s="19">
        <v>0</v>
      </c>
      <c r="AF294" s="19">
        <v>1064.6515217830188</v>
      </c>
      <c r="AG294" s="19">
        <v>10646.515217830189</v>
      </c>
      <c r="AH294" s="17">
        <f t="shared" si="102"/>
        <v>1042341.1841421594</v>
      </c>
      <c r="AI294" s="17">
        <f t="shared" si="103"/>
        <v>280185.15011561272</v>
      </c>
      <c r="AJ294" s="17">
        <f t="shared" si="104"/>
        <v>762156.03402654664</v>
      </c>
      <c r="AK294" s="19">
        <f t="shared" si="105"/>
        <v>3.7201871109588014</v>
      </c>
      <c r="AL294" s="17">
        <f t="shared" si="106"/>
        <v>166315.43638442396</v>
      </c>
      <c r="AM294" s="19">
        <f t="shared" si="107"/>
        <v>6.2672546024704321</v>
      </c>
    </row>
    <row r="295" spans="1:39">
      <c r="A295" s="13" t="s">
        <v>350</v>
      </c>
      <c r="B295" s="13" t="s">
        <v>295</v>
      </c>
      <c r="C295" s="13" t="s">
        <v>63</v>
      </c>
      <c r="D295" s="14">
        <v>10</v>
      </c>
      <c r="E295" s="14" t="s">
        <v>3</v>
      </c>
      <c r="F295" s="15">
        <v>1041</v>
      </c>
      <c r="G295" s="15">
        <v>169</v>
      </c>
      <c r="H295" s="15" t="s">
        <v>3</v>
      </c>
      <c r="I295" s="15" t="s">
        <v>3</v>
      </c>
      <c r="J295" s="16">
        <v>1618.7850000000001</v>
      </c>
      <c r="K295" s="16">
        <v>400</v>
      </c>
      <c r="L295" s="16">
        <v>204</v>
      </c>
      <c r="M295" s="17">
        <v>0</v>
      </c>
      <c r="N295" s="16">
        <v>604</v>
      </c>
      <c r="O295" s="16">
        <v>1218.7850000000001</v>
      </c>
      <c r="P295" s="16">
        <f t="shared" si="98"/>
        <v>1822.7850000000001</v>
      </c>
      <c r="Q295" s="16">
        <v>1303.1681377857587</v>
      </c>
      <c r="R295" s="16">
        <v>0</v>
      </c>
      <c r="S295" s="16">
        <f t="shared" si="99"/>
        <v>1303.1681377857587</v>
      </c>
      <c r="T295" s="18">
        <v>1</v>
      </c>
      <c r="U295" s="19">
        <f t="shared" si="100"/>
        <v>0.71493244556311286</v>
      </c>
      <c r="V295" s="19">
        <f t="shared" si="101"/>
        <v>2.1575631420294017</v>
      </c>
      <c r="W295" s="16">
        <v>0.5300230547550433</v>
      </c>
      <c r="X295" s="16">
        <v>5.3002305475504323E-2</v>
      </c>
      <c r="Y295" s="16">
        <v>3.1168544378698222</v>
      </c>
      <c r="AA295" s="13" t="s">
        <v>350</v>
      </c>
      <c r="AB295" s="15">
        <v>100</v>
      </c>
      <c r="AC295" s="19">
        <v>19.377540000000003</v>
      </c>
      <c r="AD295" s="19">
        <v>113.95827</v>
      </c>
      <c r="AE295" s="19">
        <v>19.377540000000003</v>
      </c>
      <c r="AF295" s="19">
        <v>113.95827</v>
      </c>
      <c r="AG295" s="19">
        <v>1139.5826999999999</v>
      </c>
      <c r="AH295" s="17">
        <f t="shared" si="102"/>
        <v>130316.81377857587</v>
      </c>
      <c r="AI295" s="17">
        <f t="shared" si="103"/>
        <v>182278.5</v>
      </c>
      <c r="AJ295" s="17">
        <f t="shared" si="104"/>
        <v>-51961.686221424126</v>
      </c>
      <c r="AK295" s="19">
        <f t="shared" si="105"/>
        <v>0.71493244556311286</v>
      </c>
      <c r="AL295" s="17">
        <f t="shared" si="106"/>
        <v>60400</v>
      </c>
      <c r="AM295" s="19">
        <f t="shared" si="107"/>
        <v>2.1575631420294017</v>
      </c>
    </row>
    <row r="296" spans="1:39">
      <c r="A296" s="13" t="s">
        <v>299</v>
      </c>
      <c r="B296" s="13" t="s">
        <v>270</v>
      </c>
      <c r="C296" s="13" t="s">
        <v>63</v>
      </c>
      <c r="D296" s="14">
        <v>10</v>
      </c>
      <c r="E296" s="14" t="s">
        <v>3</v>
      </c>
      <c r="F296" s="15">
        <v>36.8232</v>
      </c>
      <c r="G296" s="15">
        <v>0</v>
      </c>
      <c r="H296" s="15" t="s">
        <v>3</v>
      </c>
      <c r="I296" s="15" t="s">
        <v>3</v>
      </c>
      <c r="J296" s="16">
        <v>25.70378640776698</v>
      </c>
      <c r="K296" s="16">
        <v>5</v>
      </c>
      <c r="L296" s="16">
        <v>4.289490886169057</v>
      </c>
      <c r="M296" s="17">
        <v>0</v>
      </c>
      <c r="N296" s="16">
        <v>9.289490886169057</v>
      </c>
      <c r="O296" s="16">
        <v>20.70378640776698</v>
      </c>
      <c r="P296" s="16">
        <f t="shared" si="98"/>
        <v>29.993277293936039</v>
      </c>
      <c r="Q296" s="16">
        <v>39.465632115848457</v>
      </c>
      <c r="R296" s="16">
        <v>0</v>
      </c>
      <c r="S296" s="16">
        <f t="shared" si="99"/>
        <v>39.465632115848457</v>
      </c>
      <c r="T296" s="18">
        <v>1</v>
      </c>
      <c r="U296" s="19">
        <f t="shared" si="100"/>
        <v>1.3158159319864493</v>
      </c>
      <c r="V296" s="19">
        <f t="shared" si="101"/>
        <v>4.2484171198884617</v>
      </c>
      <c r="W296" s="16">
        <v>0.23045118089996069</v>
      </c>
      <c r="X296" s="16">
        <v>2.3045118089996076E-2</v>
      </c>
      <c r="Y296" s="16" t="s">
        <v>3</v>
      </c>
      <c r="AA296" s="13" t="s">
        <v>299</v>
      </c>
      <c r="AB296" s="15">
        <v>252.8101013837576</v>
      </c>
      <c r="AC296" s="19">
        <v>0</v>
      </c>
      <c r="AD296" s="19">
        <v>10.190865450097867</v>
      </c>
      <c r="AE296" s="19">
        <v>0</v>
      </c>
      <c r="AF296" s="19">
        <v>10.190865450097867</v>
      </c>
      <c r="AG296" s="19">
        <v>101.90865450097866</v>
      </c>
      <c r="AH296" s="17">
        <f t="shared" si="102"/>
        <v>9977.3104563817287</v>
      </c>
      <c r="AI296" s="17">
        <f t="shared" si="103"/>
        <v>7582.6034735111243</v>
      </c>
      <c r="AJ296" s="17">
        <f t="shared" si="104"/>
        <v>2394.7069828706044</v>
      </c>
      <c r="AK296" s="19">
        <f t="shared" si="105"/>
        <v>1.3158159319864495</v>
      </c>
      <c r="AL296" s="17">
        <f t="shared" si="106"/>
        <v>2348.4771327358917</v>
      </c>
      <c r="AM296" s="19">
        <f t="shared" si="107"/>
        <v>4.2484171198884617</v>
      </c>
    </row>
    <row r="297" spans="1:39">
      <c r="A297" s="13" t="s">
        <v>300</v>
      </c>
      <c r="B297" s="13" t="s">
        <v>270</v>
      </c>
      <c r="C297" s="13" t="s">
        <v>68</v>
      </c>
      <c r="D297" s="14">
        <v>9.6999999999999993</v>
      </c>
      <c r="E297" s="14">
        <v>1</v>
      </c>
      <c r="F297" s="15">
        <v>137</v>
      </c>
      <c r="G297" s="15">
        <v>22.2</v>
      </c>
      <c r="H297" s="15">
        <v>27.400000000000002</v>
      </c>
      <c r="I297" s="15">
        <v>8.804995009999999</v>
      </c>
      <c r="J297" s="16">
        <v>46.669133949191689</v>
      </c>
      <c r="K297" s="16">
        <v>20</v>
      </c>
      <c r="L297" s="16">
        <v>11.777764103488165</v>
      </c>
      <c r="M297" s="17">
        <v>0</v>
      </c>
      <c r="N297" s="16">
        <v>31.777764103488167</v>
      </c>
      <c r="O297" s="16">
        <v>26.669133949191689</v>
      </c>
      <c r="P297" s="16">
        <f t="shared" si="98"/>
        <v>58.446898052679856</v>
      </c>
      <c r="Q297" s="16">
        <v>35.796369023231399</v>
      </c>
      <c r="R297" s="16">
        <v>0</v>
      </c>
      <c r="S297" s="16">
        <f t="shared" si="99"/>
        <v>35.796369023231399</v>
      </c>
      <c r="T297" s="18">
        <v>0.66</v>
      </c>
      <c r="U297" s="19">
        <f t="shared" si="100"/>
        <v>0.84069703471843871</v>
      </c>
      <c r="V297" s="19">
        <f t="shared" si="101"/>
        <v>1.1264596497933634</v>
      </c>
      <c r="W297" s="16">
        <v>0.32104609056111966</v>
      </c>
      <c r="X297" s="16">
        <v>0.11717010604420423</v>
      </c>
      <c r="Y297" s="16">
        <v>1.8914406275356286</v>
      </c>
      <c r="AA297" s="13" t="s">
        <v>300</v>
      </c>
      <c r="AB297" s="15">
        <v>577.90252752934805</v>
      </c>
      <c r="AC297" s="19">
        <v>9.7087527537305878</v>
      </c>
      <c r="AD297" s="19">
        <v>57.202395276466241</v>
      </c>
      <c r="AE297" s="19">
        <v>9.7087527537305878</v>
      </c>
      <c r="AF297" s="19">
        <v>57.202395276466241</v>
      </c>
      <c r="AG297" s="19">
        <v>156.73456305751751</v>
      </c>
      <c r="AH297" s="17">
        <f t="shared" si="102"/>
        <v>20686.812134898686</v>
      </c>
      <c r="AI297" s="17">
        <f t="shared" si="103"/>
        <v>24606.738552167</v>
      </c>
      <c r="AJ297" s="17">
        <f t="shared" si="104"/>
        <v>-3919.9264172683143</v>
      </c>
      <c r="AK297" s="19">
        <f t="shared" si="105"/>
        <v>0.84069703471843871</v>
      </c>
      <c r="AL297" s="17">
        <f t="shared" si="106"/>
        <v>18364.4501946372</v>
      </c>
      <c r="AM297" s="19">
        <f t="shared" si="107"/>
        <v>1.1264596497933634</v>
      </c>
    </row>
    <row r="298" spans="1:39">
      <c r="A298" s="13" t="s">
        <v>351</v>
      </c>
      <c r="B298" s="13" t="s">
        <v>270</v>
      </c>
      <c r="C298" s="13" t="s">
        <v>68</v>
      </c>
      <c r="D298" s="14">
        <v>8.5</v>
      </c>
      <c r="E298" s="14">
        <v>1</v>
      </c>
      <c r="F298" s="15">
        <v>52.77</v>
      </c>
      <c r="G298" s="15">
        <v>6.6331999999999995</v>
      </c>
      <c r="H298" s="15">
        <v>10.554000000000002</v>
      </c>
      <c r="I298" s="15">
        <v>1.4894365200000002</v>
      </c>
      <c r="J298" s="16">
        <v>36.885177161263371</v>
      </c>
      <c r="K298" s="16">
        <v>12</v>
      </c>
      <c r="L298" s="16">
        <v>6.12</v>
      </c>
      <c r="M298" s="17">
        <v>0</v>
      </c>
      <c r="N298" s="16">
        <v>18.12</v>
      </c>
      <c r="O298" s="16">
        <v>24.885177161263371</v>
      </c>
      <c r="P298" s="16">
        <f t="shared" si="98"/>
        <v>43.005177161263376</v>
      </c>
      <c r="Q298" s="16">
        <v>11.612798734146116</v>
      </c>
      <c r="R298" s="16">
        <v>0</v>
      </c>
      <c r="S298" s="16">
        <f t="shared" si="99"/>
        <v>11.612798734146116</v>
      </c>
      <c r="T298" s="18">
        <v>0.66</v>
      </c>
      <c r="U298" s="19">
        <f t="shared" si="100"/>
        <v>0.38119472304799934</v>
      </c>
      <c r="V298" s="19">
        <f t="shared" si="101"/>
        <v>0.64088293234801963</v>
      </c>
      <c r="W298" s="16">
        <v>0.47526487156959019</v>
      </c>
      <c r="X298" s="16">
        <v>0.190105948627836</v>
      </c>
      <c r="Y298" s="16">
        <v>3.6095864878051453</v>
      </c>
      <c r="AA298" s="13" t="s">
        <v>351</v>
      </c>
      <c r="AB298" s="15">
        <v>17956.638608318601</v>
      </c>
      <c r="AC298" s="19">
        <v>90.137188405088239</v>
      </c>
      <c r="AD298" s="19">
        <v>684.62253463194145</v>
      </c>
      <c r="AE298" s="19">
        <v>90.137188405088239</v>
      </c>
      <c r="AF298" s="19">
        <v>684.62253463194145</v>
      </c>
      <c r="AG298" s="19">
        <v>1711.5563365798541</v>
      </c>
      <c r="AH298" s="17">
        <f t="shared" si="102"/>
        <v>208526.83010020154</v>
      </c>
      <c r="AI298" s="17">
        <f t="shared" si="103"/>
        <v>547034.93383339467</v>
      </c>
      <c r="AJ298" s="17">
        <f t="shared" si="104"/>
        <v>-338508.10373319313</v>
      </c>
      <c r="AK298" s="19">
        <f t="shared" si="105"/>
        <v>0.38119472304799934</v>
      </c>
      <c r="AL298" s="17">
        <f t="shared" si="106"/>
        <v>325374.29158273304</v>
      </c>
      <c r="AM298" s="19">
        <f t="shared" si="107"/>
        <v>0.64088293234801974</v>
      </c>
    </row>
    <row r="299" spans="1:39">
      <c r="A299" s="13" t="s">
        <v>352</v>
      </c>
      <c r="B299" s="13" t="s">
        <v>270</v>
      </c>
      <c r="C299" s="13" t="s">
        <v>68</v>
      </c>
      <c r="D299" s="14">
        <v>5.5</v>
      </c>
      <c r="E299" s="14">
        <v>1</v>
      </c>
      <c r="F299" s="15">
        <v>37.473999999999997</v>
      </c>
      <c r="G299" s="15">
        <v>4.5805999999999996</v>
      </c>
      <c r="H299" s="15">
        <v>7.4947999999999997</v>
      </c>
      <c r="I299" s="15">
        <v>0.51035795999999989</v>
      </c>
      <c r="J299" s="16">
        <v>5.251968918706428</v>
      </c>
      <c r="K299" s="16">
        <v>2</v>
      </c>
      <c r="L299" s="16">
        <v>1.3630545377817089</v>
      </c>
      <c r="M299" s="17">
        <v>0</v>
      </c>
      <c r="N299" s="16">
        <v>3.3630545377817089</v>
      </c>
      <c r="O299" s="16">
        <v>3.251968918706428</v>
      </c>
      <c r="P299" s="16">
        <f t="shared" si="98"/>
        <v>6.6150234564881369</v>
      </c>
      <c r="Q299" s="16">
        <v>7.7832337561609686</v>
      </c>
      <c r="R299" s="16">
        <v>0</v>
      </c>
      <c r="S299" s="16">
        <f t="shared" si="99"/>
        <v>7.7832337561609686</v>
      </c>
      <c r="T299" s="18">
        <v>0.79</v>
      </c>
      <c r="U299" s="19">
        <f t="shared" si="100"/>
        <v>1.4120243934491421</v>
      </c>
      <c r="V299" s="19">
        <f t="shared" si="101"/>
        <v>2.3143346825695064</v>
      </c>
      <c r="W299" s="16">
        <v>0.10377322607011211</v>
      </c>
      <c r="X299" s="16">
        <v>5.4617487405322164E-2</v>
      </c>
      <c r="Y299" s="16">
        <v>0.81049574026271176</v>
      </c>
      <c r="AA299" s="13" t="s">
        <v>352</v>
      </c>
      <c r="AB299" s="15">
        <v>42000</v>
      </c>
      <c r="AC299" s="19">
        <v>174.26520755280001</v>
      </c>
      <c r="AD299" s="19">
        <v>1361.1360992040002</v>
      </c>
      <c r="AE299" s="19">
        <v>174.26520755280001</v>
      </c>
      <c r="AF299" s="19">
        <v>1361.1360992040002</v>
      </c>
      <c r="AG299" s="19">
        <v>2586.1585884876004</v>
      </c>
      <c r="AH299" s="17">
        <f t="shared" si="102"/>
        <v>326895.81775876071</v>
      </c>
      <c r="AI299" s="17">
        <f t="shared" si="103"/>
        <v>231508.61930951106</v>
      </c>
      <c r="AJ299" s="17">
        <f t="shared" si="104"/>
        <v>95387.198449249641</v>
      </c>
      <c r="AK299" s="19">
        <f t="shared" si="105"/>
        <v>1.4120243934491421</v>
      </c>
      <c r="AL299" s="17">
        <f t="shared" si="106"/>
        <v>141248.29058683178</v>
      </c>
      <c r="AM299" s="19">
        <f t="shared" si="107"/>
        <v>2.3143346825695064</v>
      </c>
    </row>
    <row r="300" spans="1:39">
      <c r="A300" s="13" t="s">
        <v>353</v>
      </c>
      <c r="B300" s="13" t="s">
        <v>270</v>
      </c>
      <c r="C300" s="13" t="s">
        <v>68</v>
      </c>
      <c r="D300" s="14">
        <v>5.0999999999999996</v>
      </c>
      <c r="E300" s="14">
        <v>1</v>
      </c>
      <c r="F300" s="15">
        <v>36.9</v>
      </c>
      <c r="G300" s="15">
        <v>4.5125099999999998</v>
      </c>
      <c r="H300" s="15">
        <v>7.38</v>
      </c>
      <c r="I300" s="15">
        <v>0.47296306799999993</v>
      </c>
      <c r="J300" s="16">
        <v>4.7473115016507057</v>
      </c>
      <c r="K300" s="16">
        <v>1.86</v>
      </c>
      <c r="L300" s="16">
        <v>1.2737742676298218</v>
      </c>
      <c r="M300" s="17">
        <v>0</v>
      </c>
      <c r="N300" s="16">
        <v>3.1337742676298221</v>
      </c>
      <c r="O300" s="16">
        <v>2.8873115016507054</v>
      </c>
      <c r="P300" s="16">
        <f t="shared" si="98"/>
        <v>6.0210857692805275</v>
      </c>
      <c r="Q300" s="16">
        <v>7.3775655405025011</v>
      </c>
      <c r="R300" s="16">
        <v>0</v>
      </c>
      <c r="S300" s="16">
        <f t="shared" si="99"/>
        <v>7.3775655405025011</v>
      </c>
      <c r="T300" s="18">
        <v>0.79</v>
      </c>
      <c r="U300" s="19">
        <f t="shared" si="100"/>
        <v>1.4684205329814444</v>
      </c>
      <c r="V300" s="19">
        <f t="shared" si="101"/>
        <v>2.3542109004814824</v>
      </c>
      <c r="W300" s="16">
        <v>9.8202558865213618E-2</v>
      </c>
      <c r="X300" s="16">
        <v>5.3957449925941557E-2</v>
      </c>
      <c r="Y300" s="16">
        <v>0.76663515056833076</v>
      </c>
      <c r="AA300" s="13" t="s">
        <v>353</v>
      </c>
      <c r="AB300" s="15">
        <v>12557.421939592361</v>
      </c>
      <c r="AC300" s="19">
        <v>51.328396039900468</v>
      </c>
      <c r="AD300" s="19">
        <v>400.72742220026902</v>
      </c>
      <c r="AE300" s="19">
        <v>51.328396039900468</v>
      </c>
      <c r="AF300" s="19">
        <v>400.72742220026902</v>
      </c>
      <c r="AG300" s="19">
        <v>729.32390840448954</v>
      </c>
      <c r="AH300" s="17">
        <f t="shared" si="102"/>
        <v>92643.203379086684</v>
      </c>
      <c r="AI300" s="17">
        <f t="shared" si="103"/>
        <v>63090.375882300032</v>
      </c>
      <c r="AJ300" s="17">
        <f t="shared" si="104"/>
        <v>29552.827496786653</v>
      </c>
      <c r="AK300" s="19">
        <f t="shared" si="105"/>
        <v>1.4684205329814446</v>
      </c>
      <c r="AL300" s="17">
        <f t="shared" si="106"/>
        <v>39352.125742064709</v>
      </c>
      <c r="AM300" s="19">
        <f t="shared" si="107"/>
        <v>2.3542109004814824</v>
      </c>
    </row>
    <row r="301" spans="1:39">
      <c r="A301" s="13" t="s">
        <v>354</v>
      </c>
      <c r="B301" s="13" t="s">
        <v>270</v>
      </c>
      <c r="C301" s="13" t="s">
        <v>68</v>
      </c>
      <c r="D301" s="14">
        <v>6</v>
      </c>
      <c r="E301" s="14">
        <v>1</v>
      </c>
      <c r="F301" s="15">
        <v>41.245199999999997</v>
      </c>
      <c r="G301" s="15">
        <v>4.8696599999999997</v>
      </c>
      <c r="H301" s="15">
        <v>8.249039999999999</v>
      </c>
      <c r="I301" s="15">
        <v>0.3739683800000001</v>
      </c>
      <c r="J301" s="16">
        <v>17.157075328041476</v>
      </c>
      <c r="K301" s="16">
        <v>6</v>
      </c>
      <c r="L301" s="16">
        <v>3.06</v>
      </c>
      <c r="M301" s="17">
        <v>0</v>
      </c>
      <c r="N301" s="16">
        <v>9.06</v>
      </c>
      <c r="O301" s="16">
        <v>11.157075328041476</v>
      </c>
      <c r="P301" s="16">
        <f t="shared" si="98"/>
        <v>20.217075328041474</v>
      </c>
      <c r="Q301" s="16">
        <v>7.4034344050988654</v>
      </c>
      <c r="R301" s="16">
        <v>0</v>
      </c>
      <c r="S301" s="16">
        <f t="shared" si="99"/>
        <v>7.4034344050988654</v>
      </c>
      <c r="T301" s="18">
        <v>0.66</v>
      </c>
      <c r="U301" s="19">
        <f t="shared" si="100"/>
        <v>0.51471109605654641</v>
      </c>
      <c r="V301" s="19">
        <f t="shared" si="101"/>
        <v>0.81715611535307564</v>
      </c>
      <c r="W301" s="16">
        <v>0.30403207249240244</v>
      </c>
      <c r="X301" s="16">
        <v>0.15201603624620122</v>
      </c>
      <c r="Y301" s="16">
        <v>2.4583963860833293</v>
      </c>
      <c r="AA301" s="13" t="s">
        <v>354</v>
      </c>
      <c r="AB301" s="15">
        <v>9098.2725701248801</v>
      </c>
      <c r="AC301" s="19">
        <v>33.528448420365649</v>
      </c>
      <c r="AD301" s="19">
        <v>271.12615240237352</v>
      </c>
      <c r="AE301" s="19">
        <v>33.528448420365649</v>
      </c>
      <c r="AF301" s="19">
        <v>271.12615240237352</v>
      </c>
      <c r="AG301" s="19">
        <v>542.25230480474704</v>
      </c>
      <c r="AH301" s="17">
        <f t="shared" si="102"/>
        <v>67358.464172629814</v>
      </c>
      <c r="AI301" s="17">
        <f t="shared" si="103"/>
        <v>130866.54763943497</v>
      </c>
      <c r="AJ301" s="17">
        <f t="shared" si="104"/>
        <v>-63508.083466805154</v>
      </c>
      <c r="AK301" s="19">
        <f t="shared" si="105"/>
        <v>0.51471109605654641</v>
      </c>
      <c r="AL301" s="17">
        <f t="shared" si="106"/>
        <v>82430.349485331419</v>
      </c>
      <c r="AM301" s="19">
        <f t="shared" si="107"/>
        <v>0.81715611535307553</v>
      </c>
    </row>
    <row r="302" spans="1:39">
      <c r="A302" s="13" t="s">
        <v>305</v>
      </c>
      <c r="B302" s="13" t="s">
        <v>270</v>
      </c>
      <c r="C302" s="13" t="s">
        <v>63</v>
      </c>
      <c r="D302" s="14">
        <v>10</v>
      </c>
      <c r="E302" s="14" t="s">
        <v>3</v>
      </c>
      <c r="F302" s="15">
        <v>43.0944</v>
      </c>
      <c r="G302" s="15">
        <v>0</v>
      </c>
      <c r="H302" s="15" t="s">
        <v>3</v>
      </c>
      <c r="I302" s="15" t="s">
        <v>3</v>
      </c>
      <c r="J302" s="16">
        <v>25.70378640776698</v>
      </c>
      <c r="K302" s="16">
        <v>5</v>
      </c>
      <c r="L302" s="16">
        <v>4.5857360589227394</v>
      </c>
      <c r="M302" s="17">
        <v>0</v>
      </c>
      <c r="N302" s="16">
        <v>9.5857360589227394</v>
      </c>
      <c r="O302" s="16">
        <v>20.70378640776698</v>
      </c>
      <c r="P302" s="16">
        <f t="shared" si="98"/>
        <v>30.289522466689718</v>
      </c>
      <c r="Q302" s="16">
        <v>46.186853305883794</v>
      </c>
      <c r="R302" s="16">
        <v>0</v>
      </c>
      <c r="S302" s="16">
        <f t="shared" si="99"/>
        <v>46.186853305883794</v>
      </c>
      <c r="T302" s="18">
        <v>1</v>
      </c>
      <c r="U302" s="19">
        <f t="shared" si="100"/>
        <v>1.5248458722542371</v>
      </c>
      <c r="V302" s="19">
        <f t="shared" si="101"/>
        <v>4.818289698566387</v>
      </c>
      <c r="W302" s="16">
        <v>0.20319507615434773</v>
      </c>
      <c r="X302" s="16">
        <v>2.0319507615434773E-2</v>
      </c>
      <c r="Y302" s="16" t="s">
        <v>3</v>
      </c>
      <c r="AA302" s="13" t="s">
        <v>305</v>
      </c>
      <c r="AB302" s="15">
        <v>12.81854035185248</v>
      </c>
      <c r="AC302" s="19">
        <v>0</v>
      </c>
      <c r="AD302" s="19">
        <v>0.60472027715446264</v>
      </c>
      <c r="AE302" s="19">
        <v>0</v>
      </c>
      <c r="AF302" s="19">
        <v>0.60472027715446264</v>
      </c>
      <c r="AG302" s="19">
        <v>6.0472027715446268</v>
      </c>
      <c r="AH302" s="17">
        <f t="shared" si="102"/>
        <v>592.04804282656255</v>
      </c>
      <c r="AI302" s="17">
        <f t="shared" si="103"/>
        <v>388.26746597760439</v>
      </c>
      <c r="AJ302" s="17">
        <f t="shared" si="104"/>
        <v>203.78057684895816</v>
      </c>
      <c r="AK302" s="19">
        <f t="shared" si="105"/>
        <v>1.5248458722542373</v>
      </c>
      <c r="AL302" s="17">
        <f t="shared" si="106"/>
        <v>122.8751444735085</v>
      </c>
      <c r="AM302" s="19">
        <f t="shared" si="107"/>
        <v>4.818289698566387</v>
      </c>
    </row>
    <row r="303" spans="1:39">
      <c r="A303" s="13" t="s">
        <v>355</v>
      </c>
      <c r="B303" s="13" t="s">
        <v>270</v>
      </c>
      <c r="C303" s="13" t="s">
        <v>63</v>
      </c>
      <c r="D303" s="14">
        <v>4</v>
      </c>
      <c r="E303" s="14" t="s">
        <v>3</v>
      </c>
      <c r="F303" s="15">
        <v>33</v>
      </c>
      <c r="G303" s="15">
        <v>4.295858</v>
      </c>
      <c r="H303" s="15" t="s">
        <v>3</v>
      </c>
      <c r="I303" s="15" t="s">
        <v>3</v>
      </c>
      <c r="J303" s="16">
        <v>65.261100000000013</v>
      </c>
      <c r="K303" s="16">
        <v>5</v>
      </c>
      <c r="L303" s="16">
        <v>2.5499999999999998</v>
      </c>
      <c r="M303" s="17">
        <v>0</v>
      </c>
      <c r="N303" s="16">
        <v>7.55</v>
      </c>
      <c r="O303" s="16">
        <v>60.261100000000013</v>
      </c>
      <c r="P303" s="16">
        <f t="shared" si="98"/>
        <v>67.81110000000001</v>
      </c>
      <c r="Q303" s="16">
        <v>14.994049511790239</v>
      </c>
      <c r="R303" s="16">
        <v>0</v>
      </c>
      <c r="S303" s="16">
        <f t="shared" si="99"/>
        <v>14.994049511790239</v>
      </c>
      <c r="T303" s="18">
        <v>0.79</v>
      </c>
      <c r="U303" s="19">
        <f t="shared" si="100"/>
        <v>0.27712222241364004</v>
      </c>
      <c r="V303" s="19">
        <f t="shared" si="101"/>
        <v>1.9859668227536742</v>
      </c>
      <c r="W303" s="16">
        <v>0.26455408515535095</v>
      </c>
      <c r="X303" s="16">
        <v>6.6138521288837737E-2</v>
      </c>
      <c r="Y303" s="16">
        <v>1.9401541164252825</v>
      </c>
      <c r="AA303" s="13" t="s">
        <v>355</v>
      </c>
      <c r="AB303" s="15">
        <v>1878.8587044358881</v>
      </c>
      <c r="AC303" s="19">
        <v>7.3111057741698984</v>
      </c>
      <c r="AD303" s="19">
        <v>53.620427281057353</v>
      </c>
      <c r="AE303" s="19">
        <v>7.3111057741698984</v>
      </c>
      <c r="AF303" s="19">
        <v>53.620427281057353</v>
      </c>
      <c r="AG303" s="19">
        <v>214.48170912422941</v>
      </c>
      <c r="AH303" s="17">
        <f t="shared" si="102"/>
        <v>28171.700439969769</v>
      </c>
      <c r="AI303" s="17">
        <f t="shared" si="103"/>
        <v>101658.03447519967</v>
      </c>
      <c r="AJ303" s="17">
        <f t="shared" si="104"/>
        <v>-73486.334035229898</v>
      </c>
      <c r="AK303" s="19">
        <f t="shared" si="105"/>
        <v>0.27712222241364004</v>
      </c>
      <c r="AL303" s="17">
        <f t="shared" si="106"/>
        <v>14185.383218490955</v>
      </c>
      <c r="AM303" s="19">
        <f t="shared" si="107"/>
        <v>1.985966822753674</v>
      </c>
    </row>
    <row r="304" spans="1:39">
      <c r="A304" s="13" t="s">
        <v>306</v>
      </c>
      <c r="B304" s="13" t="s">
        <v>270</v>
      </c>
      <c r="C304" s="13" t="s">
        <v>63</v>
      </c>
      <c r="D304" s="14">
        <v>10</v>
      </c>
      <c r="E304" s="14" t="s">
        <v>3</v>
      </c>
      <c r="F304" s="15">
        <v>159</v>
      </c>
      <c r="G304" s="15">
        <v>0</v>
      </c>
      <c r="H304" s="15" t="s">
        <v>3</v>
      </c>
      <c r="I304" s="15" t="s">
        <v>3</v>
      </c>
      <c r="J304" s="16">
        <v>41.988003355704819</v>
      </c>
      <c r="K304" s="16">
        <v>5</v>
      </c>
      <c r="L304" s="16">
        <v>10.060999883249691</v>
      </c>
      <c r="M304" s="17">
        <v>0</v>
      </c>
      <c r="N304" s="16">
        <v>15.060999883249691</v>
      </c>
      <c r="O304" s="16">
        <v>36.988003355704819</v>
      </c>
      <c r="P304" s="16">
        <f t="shared" si="98"/>
        <v>52.049003238954512</v>
      </c>
      <c r="Q304" s="16">
        <v>170.40983690770773</v>
      </c>
      <c r="R304" s="16">
        <v>0</v>
      </c>
      <c r="S304" s="16">
        <f t="shared" si="99"/>
        <v>170.40983690770773</v>
      </c>
      <c r="T304" s="18">
        <v>1</v>
      </c>
      <c r="U304" s="19">
        <f t="shared" si="100"/>
        <v>3.2740269035578691</v>
      </c>
      <c r="V304" s="19">
        <f t="shared" si="101"/>
        <v>11.314643000378181</v>
      </c>
      <c r="W304" s="16">
        <v>8.6529706876406237E-2</v>
      </c>
      <c r="X304" s="16">
        <v>8.6529706876406244E-3</v>
      </c>
      <c r="Y304" s="16" t="s">
        <v>3</v>
      </c>
      <c r="AA304" s="13" t="s">
        <v>306</v>
      </c>
      <c r="AB304" s="15">
        <v>3500</v>
      </c>
      <c r="AC304" s="19">
        <v>0</v>
      </c>
      <c r="AD304" s="19">
        <v>609.20055000000002</v>
      </c>
      <c r="AE304" s="19">
        <v>0</v>
      </c>
      <c r="AF304" s="19">
        <v>609.20055000000002</v>
      </c>
      <c r="AG304" s="19">
        <v>6092.0055000000002</v>
      </c>
      <c r="AH304" s="17">
        <f t="shared" si="102"/>
        <v>596434.42917697702</v>
      </c>
      <c r="AI304" s="17">
        <f t="shared" si="103"/>
        <v>182171.5113363408</v>
      </c>
      <c r="AJ304" s="17">
        <f t="shared" si="104"/>
        <v>414262.91784063622</v>
      </c>
      <c r="AK304" s="19">
        <f t="shared" si="105"/>
        <v>3.2740269035578686</v>
      </c>
      <c r="AL304" s="17">
        <f t="shared" si="106"/>
        <v>52713.499591373919</v>
      </c>
      <c r="AM304" s="19">
        <f t="shared" si="107"/>
        <v>11.314643000378181</v>
      </c>
    </row>
    <row r="305" spans="1:39">
      <c r="A305" s="13" t="s">
        <v>356</v>
      </c>
      <c r="B305" s="13" t="s">
        <v>66</v>
      </c>
      <c r="C305" s="13" t="s">
        <v>63</v>
      </c>
      <c r="D305" s="14">
        <v>4</v>
      </c>
      <c r="E305" s="14" t="s">
        <v>3</v>
      </c>
      <c r="F305" s="15">
        <v>53.7</v>
      </c>
      <c r="G305" s="15">
        <v>0</v>
      </c>
      <c r="H305" s="15" t="s">
        <v>3</v>
      </c>
      <c r="I305" s="15" t="s">
        <v>3</v>
      </c>
      <c r="J305" s="16">
        <v>25.8</v>
      </c>
      <c r="K305" s="16">
        <v>5</v>
      </c>
      <c r="L305" s="16">
        <v>3.7921780191853189</v>
      </c>
      <c r="M305" s="17">
        <v>0</v>
      </c>
      <c r="N305" s="16">
        <v>8.792178019185318</v>
      </c>
      <c r="O305" s="16">
        <v>20.8</v>
      </c>
      <c r="P305" s="16">
        <f t="shared" si="98"/>
        <v>29.592178019185319</v>
      </c>
      <c r="Q305" s="16">
        <v>28.182579809617167</v>
      </c>
      <c r="R305" s="16">
        <v>0</v>
      </c>
      <c r="S305" s="16">
        <f t="shared" si="99"/>
        <v>28.182579809617167</v>
      </c>
      <c r="T305" s="18">
        <v>1</v>
      </c>
      <c r="U305" s="19">
        <f t="shared" si="100"/>
        <v>0.9523658512511558</v>
      </c>
      <c r="V305" s="19">
        <f t="shared" si="101"/>
        <v>3.2054150573521443</v>
      </c>
      <c r="W305" s="16">
        <v>0.14956526295206307</v>
      </c>
      <c r="X305" s="16">
        <v>3.7391315738015768E-2</v>
      </c>
      <c r="Y305" s="16" t="s">
        <v>3</v>
      </c>
      <c r="AA305" s="13" t="s">
        <v>356</v>
      </c>
      <c r="AB305" s="15">
        <v>500</v>
      </c>
      <c r="AC305" s="19">
        <v>0</v>
      </c>
      <c r="AD305" s="19">
        <v>29.392695</v>
      </c>
      <c r="AE305" s="19">
        <v>0</v>
      </c>
      <c r="AF305" s="19">
        <v>29.392695</v>
      </c>
      <c r="AG305" s="19">
        <v>117.57078</v>
      </c>
      <c r="AH305" s="17">
        <f t="shared" si="102"/>
        <v>14091.289904808584</v>
      </c>
      <c r="AI305" s="17">
        <f t="shared" si="103"/>
        <v>14796.089009592659</v>
      </c>
      <c r="AJ305" s="17">
        <f t="shared" si="104"/>
        <v>-704.7991047840751</v>
      </c>
      <c r="AK305" s="19">
        <f t="shared" si="105"/>
        <v>0.9523658512511558</v>
      </c>
      <c r="AL305" s="17">
        <f t="shared" si="106"/>
        <v>4396.0890095926588</v>
      </c>
      <c r="AM305" s="19">
        <f t="shared" si="107"/>
        <v>3.2054150573521443</v>
      </c>
    </row>
    <row r="306" spans="1:39">
      <c r="A306" s="13" t="s">
        <v>357</v>
      </c>
      <c r="B306" s="13" t="s">
        <v>62</v>
      </c>
      <c r="C306" s="13" t="s">
        <v>63</v>
      </c>
      <c r="D306" s="14">
        <v>10</v>
      </c>
      <c r="E306" s="14" t="s">
        <v>3</v>
      </c>
      <c r="F306" s="15">
        <v>221</v>
      </c>
      <c r="G306" s="15">
        <v>0</v>
      </c>
      <c r="H306" s="15" t="s">
        <v>3</v>
      </c>
      <c r="I306" s="15" t="s">
        <v>3</v>
      </c>
      <c r="J306" s="16">
        <v>14.890447497697268</v>
      </c>
      <c r="K306" s="16">
        <v>17.5</v>
      </c>
      <c r="L306" s="16">
        <v>19.36481744778731</v>
      </c>
      <c r="M306" s="17">
        <v>0</v>
      </c>
      <c r="N306" s="16">
        <v>36.86481744778731</v>
      </c>
      <c r="O306" s="16">
        <v>-2.6095525023027317</v>
      </c>
      <c r="P306" s="16">
        <f t="shared" si="98"/>
        <v>34.255264945484576</v>
      </c>
      <c r="Q306" s="16">
        <v>236.85895570190829</v>
      </c>
      <c r="R306" s="16">
        <v>0</v>
      </c>
      <c r="S306" s="16">
        <f t="shared" si="99"/>
        <v>236.85895570190829</v>
      </c>
      <c r="T306" s="18">
        <v>1</v>
      </c>
      <c r="U306" s="19">
        <f t="shared" si="100"/>
        <v>6.9145270392407312</v>
      </c>
      <c r="V306" s="19">
        <f t="shared" si="101"/>
        <v>6.4250679129871822</v>
      </c>
      <c r="W306" s="16">
        <v>0.15238013908847831</v>
      </c>
      <c r="X306" s="16">
        <v>1.5238013908847832E-2</v>
      </c>
      <c r="Y306" s="16" t="s">
        <v>3</v>
      </c>
      <c r="AA306" s="13" t="s">
        <v>357</v>
      </c>
      <c r="AB306" s="15">
        <v>6000</v>
      </c>
      <c r="AC306" s="19">
        <v>0</v>
      </c>
      <c r="AD306" s="19">
        <v>1451.5722000000001</v>
      </c>
      <c r="AE306" s="19">
        <v>0</v>
      </c>
      <c r="AF306" s="19">
        <v>1451.5722000000001</v>
      </c>
      <c r="AG306" s="19">
        <v>14515.722</v>
      </c>
      <c r="AH306" s="17">
        <f t="shared" si="102"/>
        <v>1421153.7342114497</v>
      </c>
      <c r="AI306" s="17">
        <f t="shared" si="103"/>
        <v>205531.58967290746</v>
      </c>
      <c r="AJ306" s="17">
        <f t="shared" si="104"/>
        <v>1215622.1445385423</v>
      </c>
      <c r="AK306" s="19">
        <f t="shared" si="105"/>
        <v>6.9145270392407312</v>
      </c>
      <c r="AL306" s="17">
        <f t="shared" si="106"/>
        <v>221188.90468672386</v>
      </c>
      <c r="AM306" s="19">
        <f t="shared" si="107"/>
        <v>6.4250679129871822</v>
      </c>
    </row>
    <row r="307" spans="1:39">
      <c r="A307" s="13" t="s">
        <v>358</v>
      </c>
      <c r="B307" s="13" t="s">
        <v>66</v>
      </c>
      <c r="C307" s="13" t="s">
        <v>63</v>
      </c>
      <c r="D307" s="14">
        <v>9</v>
      </c>
      <c r="E307" s="14" t="s">
        <v>3</v>
      </c>
      <c r="F307" s="15">
        <v>435</v>
      </c>
      <c r="G307" s="15">
        <v>74.399999999999991</v>
      </c>
      <c r="H307" s="15" t="s">
        <v>3</v>
      </c>
      <c r="I307" s="15" t="s">
        <v>3</v>
      </c>
      <c r="J307" s="16">
        <v>211.4564189189193</v>
      </c>
      <c r="K307" s="16">
        <v>60</v>
      </c>
      <c r="L307" s="16">
        <v>52.699367692204738</v>
      </c>
      <c r="M307" s="17">
        <v>0</v>
      </c>
      <c r="N307" s="16">
        <v>112.69936769220473</v>
      </c>
      <c r="O307" s="16">
        <v>151.4564189189193</v>
      </c>
      <c r="P307" s="16">
        <f t="shared" si="98"/>
        <v>264.15578661112403</v>
      </c>
      <c r="Q307" s="16">
        <v>501.39125319260523</v>
      </c>
      <c r="R307" s="16">
        <v>0</v>
      </c>
      <c r="S307" s="16">
        <f t="shared" si="99"/>
        <v>501.39125319260523</v>
      </c>
      <c r="T307" s="18">
        <v>1</v>
      </c>
      <c r="U307" s="19">
        <f t="shared" si="100"/>
        <v>1.8980892284246134</v>
      </c>
      <c r="V307" s="19">
        <f t="shared" si="101"/>
        <v>4.4489269412936183</v>
      </c>
      <c r="W307" s="16">
        <v>0.23666867215362994</v>
      </c>
      <c r="X307" s="16">
        <v>2.6296519128181102E-2</v>
      </c>
      <c r="Y307" s="16">
        <v>1.3210365398437065</v>
      </c>
      <c r="AA307" s="13" t="s">
        <v>358</v>
      </c>
      <c r="AB307" s="15">
        <v>2766</v>
      </c>
      <c r="AC307" s="19">
        <v>235.95927263999999</v>
      </c>
      <c r="AD307" s="19">
        <v>1317.1539869999999</v>
      </c>
      <c r="AE307" s="19">
        <v>235.95927263999999</v>
      </c>
      <c r="AF307" s="19">
        <v>1317.1539869999999</v>
      </c>
      <c r="AG307" s="19">
        <v>11854.385882999999</v>
      </c>
      <c r="AH307" s="17">
        <f t="shared" si="102"/>
        <v>1386848.2063307462</v>
      </c>
      <c r="AI307" s="17">
        <f t="shared" si="103"/>
        <v>730654.90576636908</v>
      </c>
      <c r="AJ307" s="17">
        <f t="shared" si="104"/>
        <v>656193.3005643771</v>
      </c>
      <c r="AK307" s="19">
        <f t="shared" si="105"/>
        <v>1.8980892284246136</v>
      </c>
      <c r="AL307" s="17">
        <f t="shared" si="106"/>
        <v>311726.45103663829</v>
      </c>
      <c r="AM307" s="19">
        <f t="shared" si="107"/>
        <v>4.4489269412936183</v>
      </c>
    </row>
    <row r="308" spans="1:39">
      <c r="A308" s="13" t="s">
        <v>359</v>
      </c>
      <c r="B308" s="13" t="s">
        <v>62</v>
      </c>
      <c r="C308" s="13" t="s">
        <v>63</v>
      </c>
      <c r="D308" s="14">
        <v>18</v>
      </c>
      <c r="E308" s="14" t="s">
        <v>3</v>
      </c>
      <c r="F308" s="15">
        <v>21.495412844036686</v>
      </c>
      <c r="G308" s="15">
        <v>100.9174311926605</v>
      </c>
      <c r="H308" s="15" t="s">
        <v>3</v>
      </c>
      <c r="I308" s="15" t="s">
        <v>3</v>
      </c>
      <c r="J308" s="16">
        <v>43</v>
      </c>
      <c r="K308" s="16">
        <v>5</v>
      </c>
      <c r="L308" s="16">
        <v>12.909130049552644</v>
      </c>
      <c r="M308" s="17">
        <v>0</v>
      </c>
      <c r="N308" s="16">
        <v>17.909130049552644</v>
      </c>
      <c r="O308" s="16">
        <v>38</v>
      </c>
      <c r="P308" s="16">
        <f t="shared" si="98"/>
        <v>55.909130049552644</v>
      </c>
      <c r="Q308" s="16">
        <v>235.02831709354666</v>
      </c>
      <c r="R308" s="16">
        <v>0</v>
      </c>
      <c r="S308" s="16">
        <f t="shared" si="99"/>
        <v>235.02831709354666</v>
      </c>
      <c r="T308" s="18">
        <v>1</v>
      </c>
      <c r="U308" s="19">
        <f t="shared" si="100"/>
        <v>4.2037555741833126</v>
      </c>
      <c r="V308" s="19">
        <f t="shared" si="101"/>
        <v>13.123379887423258</v>
      </c>
      <c r="W308" s="16">
        <v>0.76109216505720534</v>
      </c>
      <c r="X308" s="16">
        <v>4.2282898058733615E-2</v>
      </c>
      <c r="Y308" s="16">
        <v>0.1547656547697655</v>
      </c>
      <c r="AA308" s="13" t="s">
        <v>359</v>
      </c>
      <c r="AB308" s="15">
        <v>2.4000000000000004</v>
      </c>
      <c r="AC308" s="19">
        <v>0.27770862385321093</v>
      </c>
      <c r="AD308" s="19">
        <v>5.6474468256880711E-2</v>
      </c>
      <c r="AE308" s="19">
        <v>0.27770862385321093</v>
      </c>
      <c r="AF308" s="19">
        <v>5.6474468256880711E-2</v>
      </c>
      <c r="AG308" s="19">
        <v>1.0165404286238531</v>
      </c>
      <c r="AH308" s="17">
        <f t="shared" si="102"/>
        <v>564.0679610245121</v>
      </c>
      <c r="AI308" s="17">
        <f t="shared" si="103"/>
        <v>134.18191211892636</v>
      </c>
      <c r="AJ308" s="17">
        <f t="shared" si="104"/>
        <v>429.88604890558577</v>
      </c>
      <c r="AK308" s="19">
        <f t="shared" si="105"/>
        <v>4.2037555741833126</v>
      </c>
      <c r="AL308" s="17">
        <f t="shared" si="106"/>
        <v>42.981912118926353</v>
      </c>
      <c r="AM308" s="19">
        <f t="shared" si="107"/>
        <v>13.123379887423258</v>
      </c>
    </row>
    <row r="309" spans="1:39">
      <c r="A309" s="13" t="s">
        <v>360</v>
      </c>
      <c r="B309" s="13" t="s">
        <v>66</v>
      </c>
      <c r="C309" s="13" t="s">
        <v>63</v>
      </c>
      <c r="D309" s="14">
        <v>4</v>
      </c>
      <c r="E309" s="14" t="s">
        <v>3</v>
      </c>
      <c r="F309" s="15">
        <v>53.8</v>
      </c>
      <c r="G309" s="15">
        <v>0</v>
      </c>
      <c r="H309" s="15" t="s">
        <v>3</v>
      </c>
      <c r="I309" s="15" t="s">
        <v>3</v>
      </c>
      <c r="J309" s="16">
        <v>25.8</v>
      </c>
      <c r="K309" s="16">
        <v>10</v>
      </c>
      <c r="L309" s="16">
        <v>6.3444911998541924</v>
      </c>
      <c r="M309" s="17">
        <v>0</v>
      </c>
      <c r="N309" s="16">
        <v>16.344491199854193</v>
      </c>
      <c r="O309" s="16">
        <v>15.8</v>
      </c>
      <c r="P309" s="16">
        <f t="shared" si="98"/>
        <v>32.144491199854194</v>
      </c>
      <c r="Q309" s="16">
        <v>28.235061336264497</v>
      </c>
      <c r="R309" s="16">
        <v>0</v>
      </c>
      <c r="S309" s="16">
        <f t="shared" si="99"/>
        <v>28.235061336264497</v>
      </c>
      <c r="T309" s="18">
        <v>1</v>
      </c>
      <c r="U309" s="19">
        <f t="shared" si="100"/>
        <v>0.87837947599533228</v>
      </c>
      <c r="V309" s="19">
        <f t="shared" si="101"/>
        <v>1.7274971114742548</v>
      </c>
      <c r="W309" s="16">
        <v>0.27752216935068413</v>
      </c>
      <c r="X309" s="16">
        <v>6.9380542337671033E-2</v>
      </c>
      <c r="Y309" s="16" t="s">
        <v>3</v>
      </c>
      <c r="AA309" s="13" t="s">
        <v>360</v>
      </c>
      <c r="AB309" s="15">
        <v>37</v>
      </c>
      <c r="AC309" s="19">
        <v>0</v>
      </c>
      <c r="AD309" s="19">
        <v>2.1791098200000003</v>
      </c>
      <c r="AE309" s="19">
        <v>0</v>
      </c>
      <c r="AF309" s="19">
        <v>2.1791098200000003</v>
      </c>
      <c r="AG309" s="19">
        <v>8.7164392800000012</v>
      </c>
      <c r="AH309" s="17">
        <f t="shared" si="102"/>
        <v>1044.6972694417864</v>
      </c>
      <c r="AI309" s="17">
        <f t="shared" si="103"/>
        <v>1189.3461743946052</v>
      </c>
      <c r="AJ309" s="17">
        <f t="shared" si="104"/>
        <v>-144.64890495281884</v>
      </c>
      <c r="AK309" s="19">
        <f t="shared" si="105"/>
        <v>0.87837947599533228</v>
      </c>
      <c r="AL309" s="17">
        <f t="shared" si="106"/>
        <v>604.74617439460519</v>
      </c>
      <c r="AM309" s="19">
        <f t="shared" si="107"/>
        <v>1.7274971114742548</v>
      </c>
    </row>
    <row r="310" spans="1:39">
      <c r="A310" s="13" t="s">
        <v>225</v>
      </c>
      <c r="B310" s="13" t="s">
        <v>62</v>
      </c>
      <c r="C310" s="13" t="s">
        <v>63</v>
      </c>
      <c r="D310" s="14">
        <v>10</v>
      </c>
      <c r="E310" s="14" t="s">
        <v>3</v>
      </c>
      <c r="F310" s="15">
        <v>348</v>
      </c>
      <c r="G310" s="15">
        <v>0</v>
      </c>
      <c r="H310" s="15" t="s">
        <v>3</v>
      </c>
      <c r="I310" s="15" t="s">
        <v>3</v>
      </c>
      <c r="J310" s="16">
        <v>151</v>
      </c>
      <c r="K310" s="16">
        <v>30</v>
      </c>
      <c r="L310" s="16">
        <v>31.739169555791783</v>
      </c>
      <c r="M310" s="17">
        <v>0</v>
      </c>
      <c r="N310" s="16">
        <v>61.739169555791783</v>
      </c>
      <c r="O310" s="16">
        <v>121</v>
      </c>
      <c r="P310" s="16">
        <f t="shared" si="98"/>
        <v>182.73916955579179</v>
      </c>
      <c r="Q310" s="16">
        <v>372.97247323196416</v>
      </c>
      <c r="R310" s="16">
        <v>0</v>
      </c>
      <c r="S310" s="16">
        <f t="shared" si="99"/>
        <v>372.97247323196416</v>
      </c>
      <c r="T310" s="18">
        <v>1</v>
      </c>
      <c r="U310" s="19">
        <f t="shared" si="100"/>
        <v>2.0410100042514014</v>
      </c>
      <c r="V310" s="19">
        <f t="shared" si="101"/>
        <v>6.0410996117289919</v>
      </c>
      <c r="W310" s="16">
        <v>0.16206532008395341</v>
      </c>
      <c r="X310" s="16">
        <v>1.6206532008395343E-2</v>
      </c>
      <c r="Y310" s="16" t="s">
        <v>3</v>
      </c>
      <c r="AA310" s="13" t="s">
        <v>225</v>
      </c>
      <c r="AB310" s="15">
        <v>150</v>
      </c>
      <c r="AC310" s="19">
        <v>0</v>
      </c>
      <c r="AD310" s="19">
        <v>57.143340000000002</v>
      </c>
      <c r="AE310" s="19">
        <v>0</v>
      </c>
      <c r="AF310" s="19">
        <v>57.143340000000002</v>
      </c>
      <c r="AG310" s="19">
        <v>571.43340000000001</v>
      </c>
      <c r="AH310" s="17">
        <f t="shared" si="102"/>
        <v>55945.870984794623</v>
      </c>
      <c r="AI310" s="17">
        <f t="shared" si="103"/>
        <v>27410.875433368768</v>
      </c>
      <c r="AJ310" s="17">
        <f t="shared" si="104"/>
        <v>28534.995551425855</v>
      </c>
      <c r="AK310" s="19">
        <f t="shared" si="105"/>
        <v>2.0410100042514014</v>
      </c>
      <c r="AL310" s="17">
        <f t="shared" si="106"/>
        <v>9260.8754333687666</v>
      </c>
      <c r="AM310" s="19">
        <f t="shared" si="107"/>
        <v>6.0410996117289928</v>
      </c>
    </row>
    <row r="311" spans="1:39">
      <c r="A311" s="13" t="s">
        <v>226</v>
      </c>
      <c r="B311" s="13" t="s">
        <v>62</v>
      </c>
      <c r="C311" s="13" t="s">
        <v>63</v>
      </c>
      <c r="D311" s="14">
        <v>10</v>
      </c>
      <c r="E311" s="14" t="s">
        <v>3</v>
      </c>
      <c r="F311" s="15">
        <v>207.81906430000001</v>
      </c>
      <c r="G311" s="15">
        <v>0</v>
      </c>
      <c r="H311" s="15" t="s">
        <v>3</v>
      </c>
      <c r="I311" s="15" t="s">
        <v>3</v>
      </c>
      <c r="J311" s="16">
        <v>166</v>
      </c>
      <c r="K311" s="16">
        <v>30</v>
      </c>
      <c r="L311" s="16">
        <v>25.117163318832461</v>
      </c>
      <c r="M311" s="17">
        <v>0</v>
      </c>
      <c r="N311" s="16">
        <v>55.117163318832461</v>
      </c>
      <c r="O311" s="16">
        <v>136</v>
      </c>
      <c r="P311" s="16">
        <f t="shared" si="98"/>
        <v>191.11716331883247</v>
      </c>
      <c r="Q311" s="16">
        <v>222.73215631242411</v>
      </c>
      <c r="R311" s="16">
        <v>0</v>
      </c>
      <c r="S311" s="16">
        <f t="shared" si="99"/>
        <v>222.73215631242411</v>
      </c>
      <c r="T311" s="18">
        <v>1</v>
      </c>
      <c r="U311" s="19">
        <f t="shared" si="100"/>
        <v>1.1654220502469981</v>
      </c>
      <c r="V311" s="19">
        <f t="shared" si="101"/>
        <v>4.0410671177687565</v>
      </c>
      <c r="W311" s="16">
        <v>0.24227579342321892</v>
      </c>
      <c r="X311" s="16">
        <v>2.4227579342321892E-2</v>
      </c>
      <c r="Y311" s="16" t="s">
        <v>3</v>
      </c>
      <c r="AA311" s="13" t="s">
        <v>226</v>
      </c>
      <c r="AB311" s="15">
        <v>8.5714285714285605</v>
      </c>
      <c r="AC311" s="19">
        <v>0</v>
      </c>
      <c r="AD311" s="19">
        <v>1.9499959687646549</v>
      </c>
      <c r="AE311" s="19">
        <v>0</v>
      </c>
      <c r="AF311" s="19">
        <v>1.9499959687646549</v>
      </c>
      <c r="AG311" s="19">
        <v>19.499959687646548</v>
      </c>
      <c r="AH311" s="17">
        <f t="shared" si="102"/>
        <v>1909.1327683922043</v>
      </c>
      <c r="AI311" s="17">
        <f t="shared" si="103"/>
        <v>1638.147114161419</v>
      </c>
      <c r="AJ311" s="17">
        <f t="shared" si="104"/>
        <v>270.98565423078526</v>
      </c>
      <c r="AK311" s="19">
        <f t="shared" si="105"/>
        <v>1.1654220502469981</v>
      </c>
      <c r="AL311" s="17">
        <f t="shared" si="106"/>
        <v>472.4328284471348</v>
      </c>
      <c r="AM311" s="19">
        <f t="shared" si="107"/>
        <v>4.0410671177687565</v>
      </c>
    </row>
    <row r="313" spans="1:39">
      <c r="A313" s="7" t="s">
        <v>361</v>
      </c>
      <c r="AA313" s="8" t="s">
        <v>362</v>
      </c>
    </row>
    <row r="314" spans="1:39" ht="57" thickBot="1">
      <c r="A314" s="10" t="s">
        <v>24</v>
      </c>
      <c r="B314" s="10" t="s">
        <v>25</v>
      </c>
      <c r="C314" s="10" t="s">
        <v>26</v>
      </c>
      <c r="D314" s="11" t="s">
        <v>27</v>
      </c>
      <c r="E314" s="11" t="s">
        <v>28</v>
      </c>
      <c r="F314" s="11" t="s">
        <v>29</v>
      </c>
      <c r="G314" s="11" t="s">
        <v>30</v>
      </c>
      <c r="H314" s="11" t="s">
        <v>31</v>
      </c>
      <c r="I314" s="11" t="s">
        <v>32</v>
      </c>
      <c r="J314" s="11" t="s">
        <v>33</v>
      </c>
      <c r="K314" s="11" t="s">
        <v>34</v>
      </c>
      <c r="L314" s="11" t="s">
        <v>35</v>
      </c>
      <c r="M314" s="11" t="s">
        <v>36</v>
      </c>
      <c r="N314" s="11" t="s">
        <v>37</v>
      </c>
      <c r="O314" s="11" t="s">
        <v>38</v>
      </c>
      <c r="P314" s="11" t="s">
        <v>39</v>
      </c>
      <c r="Q314" s="11" t="s">
        <v>40</v>
      </c>
      <c r="R314" s="11" t="s">
        <v>41</v>
      </c>
      <c r="S314" s="11" t="s">
        <v>42</v>
      </c>
      <c r="T314" s="11" t="s">
        <v>43</v>
      </c>
      <c r="U314" s="11" t="s">
        <v>44</v>
      </c>
      <c r="V314" s="11" t="s">
        <v>45</v>
      </c>
      <c r="W314" s="11" t="s">
        <v>46</v>
      </c>
      <c r="X314" s="11" t="s">
        <v>47</v>
      </c>
      <c r="Y314" s="11" t="s">
        <v>48</v>
      </c>
      <c r="AA314" s="10" t="s">
        <v>24</v>
      </c>
      <c r="AB314" s="12" t="s">
        <v>49</v>
      </c>
      <c r="AC314" s="11" t="s">
        <v>50</v>
      </c>
      <c r="AD314" s="11" t="s">
        <v>51</v>
      </c>
      <c r="AE314" s="11" t="s">
        <v>52</v>
      </c>
      <c r="AF314" s="11" t="s">
        <v>53</v>
      </c>
      <c r="AG314" s="11" t="s">
        <v>54</v>
      </c>
      <c r="AH314" s="11" t="s">
        <v>55</v>
      </c>
      <c r="AI314" s="11" t="s">
        <v>56</v>
      </c>
      <c r="AJ314" s="11" t="s">
        <v>57</v>
      </c>
      <c r="AK314" s="11" t="s">
        <v>58</v>
      </c>
      <c r="AL314" s="11" t="s">
        <v>59</v>
      </c>
      <c r="AM314" s="11" t="s">
        <v>60</v>
      </c>
    </row>
    <row r="315" spans="1:39">
      <c r="A315" s="13" t="s">
        <v>72</v>
      </c>
      <c r="B315" s="13" t="s">
        <v>66</v>
      </c>
      <c r="C315" s="13" t="s">
        <v>68</v>
      </c>
      <c r="D315" s="14">
        <v>5</v>
      </c>
      <c r="E315" s="14">
        <v>1.6666666666666667</v>
      </c>
      <c r="F315" s="15">
        <v>252</v>
      </c>
      <c r="G315" s="15">
        <v>34.799999999999997</v>
      </c>
      <c r="H315" s="15">
        <v>252</v>
      </c>
      <c r="I315" s="15">
        <v>34.799999999999997</v>
      </c>
      <c r="J315" s="16">
        <v>0</v>
      </c>
      <c r="K315" s="16">
        <v>0</v>
      </c>
      <c r="L315" s="16">
        <v>953.51316628781206</v>
      </c>
      <c r="M315" s="17">
        <v>772.84</v>
      </c>
      <c r="N315" s="16">
        <v>953.51316628781206</v>
      </c>
      <c r="O315" s="16">
        <v>0</v>
      </c>
      <c r="P315" s="16">
        <f t="shared" ref="P315:P321" si="108">N315+O315</f>
        <v>953.51316628781206</v>
      </c>
      <c r="Q315" s="16">
        <v>175.55034825045212</v>
      </c>
      <c r="R315" s="16">
        <v>0</v>
      </c>
      <c r="S315" s="16">
        <f t="shared" ref="S315:S321" si="109">SUM(R315,Q315)</f>
        <v>175.55034825045212</v>
      </c>
      <c r="T315" s="18">
        <v>1</v>
      </c>
      <c r="U315" s="19">
        <f t="shared" ref="U315:U321" si="110">MAX(Q315/(L315+(J315*T315)),0)</f>
        <v>0.18410899236336642</v>
      </c>
      <c r="V315" s="19">
        <f t="shared" ref="V315:V321" si="111">MAX(Q315/N315,0)</f>
        <v>0.18410899236336642</v>
      </c>
      <c r="W315" s="16">
        <v>3.4564852277933182</v>
      </c>
      <c r="X315" s="16">
        <v>0.69129704555866367</v>
      </c>
      <c r="Y315" s="16">
        <v>23.895368744816118</v>
      </c>
      <c r="AA315" s="13" t="s">
        <v>72</v>
      </c>
      <c r="AB315" s="15">
        <v>33.640008072993645</v>
      </c>
      <c r="AC315" s="19">
        <v>1.3422928373260092</v>
      </c>
      <c r="AD315" s="19">
        <v>9.2800806430515479</v>
      </c>
      <c r="AE315" s="19">
        <v>1.3422928373260092</v>
      </c>
      <c r="AF315" s="19">
        <v>9.2800806430515479</v>
      </c>
      <c r="AG315" s="19">
        <v>46.400403215257739</v>
      </c>
      <c r="AH315" s="17">
        <f t="shared" ref="AH315:AH321" si="112">AB315*Q315</f>
        <v>5905.5151323620548</v>
      </c>
      <c r="AI315" s="17">
        <f t="shared" ref="AI315:AI321" si="113">AB315*(L315+(J315*T315))</f>
        <v>32076.190611627728</v>
      </c>
      <c r="AJ315" s="17">
        <f t="shared" ref="AJ315:AJ321" si="114">AH315-AI315</f>
        <v>-26170.675479265672</v>
      </c>
      <c r="AK315" s="19">
        <f t="shared" ref="AK315:AK321" si="115">IF(AB315=0,"N/A",MAX(AH315/AI315,0))</f>
        <v>0.18410899236336642</v>
      </c>
      <c r="AL315" s="17">
        <f t="shared" ref="AL315:AL321" si="116">AB315*N315</f>
        <v>32076.190611627728</v>
      </c>
      <c r="AM315" s="19">
        <f t="shared" ref="AM315:AM321" si="117">IF(AB315=0,"N/A",MAX(AH315/AL315,0))</f>
        <v>0.18410899236336642</v>
      </c>
    </row>
    <row r="316" spans="1:39">
      <c r="A316" s="13" t="s">
        <v>363</v>
      </c>
      <c r="B316" s="13" t="s">
        <v>295</v>
      </c>
      <c r="C316" s="13" t="s">
        <v>68</v>
      </c>
      <c r="D316" s="14">
        <v>20</v>
      </c>
      <c r="E316" s="14">
        <v>6.666666666666667</v>
      </c>
      <c r="F316" s="15">
        <v>805</v>
      </c>
      <c r="G316" s="15">
        <v>130.41</v>
      </c>
      <c r="H316" s="15">
        <v>805</v>
      </c>
      <c r="I316" s="15">
        <v>130.41</v>
      </c>
      <c r="J316" s="16">
        <v>0</v>
      </c>
      <c r="K316" s="16">
        <v>0</v>
      </c>
      <c r="L316" s="16">
        <v>1468.3485097580958</v>
      </c>
      <c r="M316" s="17">
        <v>900</v>
      </c>
      <c r="N316" s="16">
        <v>1468.3485097580958</v>
      </c>
      <c r="O316" s="16">
        <v>0</v>
      </c>
      <c r="P316" s="16">
        <f t="shared" si="108"/>
        <v>1468.3485097580958</v>
      </c>
      <c r="Q316" s="16">
        <v>1678.3293836915327</v>
      </c>
      <c r="R316" s="16">
        <v>0</v>
      </c>
      <c r="S316" s="16">
        <f t="shared" si="109"/>
        <v>1678.3293836915327</v>
      </c>
      <c r="T316" s="18">
        <v>1</v>
      </c>
      <c r="U316" s="19">
        <f t="shared" si="110"/>
        <v>1.1430047924848783</v>
      </c>
      <c r="V316" s="19">
        <f t="shared" si="111"/>
        <v>1.1430047924848783</v>
      </c>
      <c r="W316" s="16">
        <v>1.6662563523776652</v>
      </c>
      <c r="X316" s="16">
        <v>8.3312817618883261E-2</v>
      </c>
      <c r="Y316" s="16">
        <v>9.8193906553181147</v>
      </c>
      <c r="AA316" s="13" t="s">
        <v>363</v>
      </c>
      <c r="AB316" s="15">
        <v>0.90975094407480339</v>
      </c>
      <c r="AC316" s="19">
        <v>0.13603333559921729</v>
      </c>
      <c r="AD316" s="19">
        <v>0.80170300857534327</v>
      </c>
      <c r="AE316" s="19">
        <v>0.13603333559921729</v>
      </c>
      <c r="AF316" s="19">
        <v>0.80170300857534327</v>
      </c>
      <c r="AG316" s="19">
        <v>16.034060171506866</v>
      </c>
      <c r="AH316" s="17">
        <f t="shared" si="112"/>
        <v>1526.8617412818548</v>
      </c>
      <c r="AI316" s="17">
        <f t="shared" si="113"/>
        <v>1335.8314429832583</v>
      </c>
      <c r="AJ316" s="17">
        <f t="shared" si="114"/>
        <v>191.03029829859656</v>
      </c>
      <c r="AK316" s="19">
        <f t="shared" si="115"/>
        <v>1.1430047924848785</v>
      </c>
      <c r="AL316" s="17">
        <f t="shared" si="116"/>
        <v>1335.8314429832583</v>
      </c>
      <c r="AM316" s="19">
        <f t="shared" si="117"/>
        <v>1.1430047924848785</v>
      </c>
    </row>
    <row r="317" spans="1:39">
      <c r="A317" s="13" t="s">
        <v>73</v>
      </c>
      <c r="B317" s="13" t="s">
        <v>74</v>
      </c>
      <c r="C317" s="13" t="s">
        <v>68</v>
      </c>
      <c r="D317" s="14">
        <v>4</v>
      </c>
      <c r="E317" s="14">
        <v>1.3333333333333333</v>
      </c>
      <c r="F317" s="15">
        <v>1358</v>
      </c>
      <c r="G317" s="15">
        <v>193.06200000000001</v>
      </c>
      <c r="H317" s="15">
        <v>1358</v>
      </c>
      <c r="I317" s="15">
        <v>193.06200000000001</v>
      </c>
      <c r="J317" s="16">
        <v>0</v>
      </c>
      <c r="K317" s="16">
        <v>0</v>
      </c>
      <c r="L317" s="16">
        <v>944.92105242930177</v>
      </c>
      <c r="M317" s="17">
        <v>642.80999999999995</v>
      </c>
      <c r="N317" s="16">
        <v>944.92105242930177</v>
      </c>
      <c r="O317" s="16">
        <v>0</v>
      </c>
      <c r="P317" s="16">
        <f t="shared" si="108"/>
        <v>944.92105242930177</v>
      </c>
      <c r="Q317" s="16">
        <v>787.34260917952417</v>
      </c>
      <c r="R317" s="16">
        <v>0</v>
      </c>
      <c r="S317" s="16">
        <f t="shared" si="109"/>
        <v>787.34260917952417</v>
      </c>
      <c r="T317" s="18">
        <v>1</v>
      </c>
      <c r="U317" s="19">
        <f t="shared" si="110"/>
        <v>0.83323639277095318</v>
      </c>
      <c r="V317" s="19">
        <f t="shared" si="111"/>
        <v>0.83323639277095318</v>
      </c>
      <c r="W317" s="16">
        <v>0.63562988320630864</v>
      </c>
      <c r="X317" s="16">
        <v>0.15890747080157716</v>
      </c>
      <c r="Y317" s="16">
        <v>4.2683990108027166</v>
      </c>
      <c r="AA317" s="13" t="s">
        <v>73</v>
      </c>
      <c r="AB317" s="15">
        <v>19.687999999999999</v>
      </c>
      <c r="AC317" s="19">
        <v>4.3582319385696007</v>
      </c>
      <c r="AD317" s="19">
        <v>29.268231988800004</v>
      </c>
      <c r="AE317" s="19">
        <v>4.3582319385696007</v>
      </c>
      <c r="AF317" s="19">
        <v>29.268231988800004</v>
      </c>
      <c r="AG317" s="19">
        <v>117.07292795520002</v>
      </c>
      <c r="AH317" s="17">
        <f t="shared" si="112"/>
        <v>15501.201289526471</v>
      </c>
      <c r="AI317" s="17">
        <f t="shared" si="113"/>
        <v>18603.605680228091</v>
      </c>
      <c r="AJ317" s="17">
        <f t="shared" si="114"/>
        <v>-3102.4043907016203</v>
      </c>
      <c r="AK317" s="19">
        <f t="shared" si="115"/>
        <v>0.83323639277095329</v>
      </c>
      <c r="AL317" s="17">
        <f t="shared" si="116"/>
        <v>18603.605680228091</v>
      </c>
      <c r="AM317" s="19">
        <f t="shared" si="117"/>
        <v>0.83323639277095329</v>
      </c>
    </row>
    <row r="318" spans="1:39">
      <c r="A318" s="13" t="s">
        <v>75</v>
      </c>
      <c r="B318" s="13" t="s">
        <v>74</v>
      </c>
      <c r="C318" s="13" t="s">
        <v>68</v>
      </c>
      <c r="D318" s="14">
        <v>5</v>
      </c>
      <c r="E318" s="14">
        <v>1.6666666666666667</v>
      </c>
      <c r="F318" s="15">
        <v>678</v>
      </c>
      <c r="G318" s="15">
        <v>97.29</v>
      </c>
      <c r="H318" s="15">
        <v>678</v>
      </c>
      <c r="I318" s="15">
        <v>97.29</v>
      </c>
      <c r="J318" s="16">
        <v>0</v>
      </c>
      <c r="K318" s="16">
        <v>0</v>
      </c>
      <c r="L318" s="16">
        <v>1138.9863919394722</v>
      </c>
      <c r="M318" s="17">
        <v>870.11</v>
      </c>
      <c r="N318" s="16">
        <v>1138.9863919394722</v>
      </c>
      <c r="O318" s="16">
        <v>0</v>
      </c>
      <c r="P318" s="16">
        <f t="shared" si="108"/>
        <v>1138.9863919394722</v>
      </c>
      <c r="Q318" s="16">
        <v>474.15186451758802</v>
      </c>
      <c r="R318" s="16">
        <v>0</v>
      </c>
      <c r="S318" s="16">
        <f t="shared" si="109"/>
        <v>474.15186451758802</v>
      </c>
      <c r="T318" s="18">
        <v>1</v>
      </c>
      <c r="U318" s="19">
        <f t="shared" si="110"/>
        <v>0.4162928265632741</v>
      </c>
      <c r="V318" s="19">
        <f t="shared" si="111"/>
        <v>0.4162928265632741</v>
      </c>
      <c r="W318" s="16">
        <v>1.5346077714405719</v>
      </c>
      <c r="X318" s="16">
        <v>0.30692155428811441</v>
      </c>
      <c r="Y318" s="16">
        <v>10.209785511464833</v>
      </c>
      <c r="AA318" s="13" t="s">
        <v>75</v>
      </c>
      <c r="AB318" s="15">
        <v>5.7779999999999996</v>
      </c>
      <c r="AC318" s="19">
        <v>0.64455158149200009</v>
      </c>
      <c r="AD318" s="19">
        <v>4.2884697347999996</v>
      </c>
      <c r="AE318" s="19">
        <v>0.64455158149200009</v>
      </c>
      <c r="AF318" s="19">
        <v>4.2884697347999996</v>
      </c>
      <c r="AG318" s="19">
        <v>21.442348673999998</v>
      </c>
      <c r="AH318" s="17">
        <f t="shared" si="112"/>
        <v>2739.6494731826233</v>
      </c>
      <c r="AI318" s="17">
        <f t="shared" si="113"/>
        <v>6581.0633726262704</v>
      </c>
      <c r="AJ318" s="17">
        <f t="shared" si="114"/>
        <v>-3841.4138994436471</v>
      </c>
      <c r="AK318" s="19">
        <f t="shared" si="115"/>
        <v>0.41629282656327404</v>
      </c>
      <c r="AL318" s="17">
        <f t="shared" si="116"/>
        <v>6581.0633726262704</v>
      </c>
      <c r="AM318" s="19">
        <f t="shared" si="117"/>
        <v>0.41629282656327404</v>
      </c>
    </row>
    <row r="319" spans="1:39">
      <c r="A319" s="13" t="s">
        <v>364</v>
      </c>
      <c r="B319" s="13" t="s">
        <v>62</v>
      </c>
      <c r="C319" s="13" t="s">
        <v>68</v>
      </c>
      <c r="D319" s="14">
        <v>20</v>
      </c>
      <c r="E319" s="14">
        <v>6.666666666666667</v>
      </c>
      <c r="F319" s="15">
        <v>3667</v>
      </c>
      <c r="G319" s="15">
        <v>1037.761</v>
      </c>
      <c r="H319" s="15">
        <v>3667</v>
      </c>
      <c r="I319" s="15">
        <v>1037.761</v>
      </c>
      <c r="J319" s="16">
        <v>0</v>
      </c>
      <c r="K319" s="16">
        <v>0</v>
      </c>
      <c r="L319" s="16">
        <v>9299.5769286677896</v>
      </c>
      <c r="M319" s="17">
        <v>6103.3548000000001</v>
      </c>
      <c r="N319" s="16">
        <v>9299.5769286677896</v>
      </c>
      <c r="O319" s="16">
        <v>0</v>
      </c>
      <c r="P319" s="16">
        <f t="shared" si="108"/>
        <v>9299.5769286677896</v>
      </c>
      <c r="Q319" s="16">
        <v>8602.1713644818901</v>
      </c>
      <c r="R319" s="16">
        <v>0</v>
      </c>
      <c r="S319" s="16">
        <f t="shared" si="109"/>
        <v>8602.1713644818901</v>
      </c>
      <c r="T319" s="18">
        <v>1</v>
      </c>
      <c r="U319" s="19">
        <f t="shared" si="110"/>
        <v>0.92500674282977235</v>
      </c>
      <c r="V319" s="19">
        <f t="shared" si="111"/>
        <v>0.92500674282977235</v>
      </c>
      <c r="W319" s="16">
        <v>2.3166521746217685</v>
      </c>
      <c r="X319" s="16">
        <v>0.11583260873108842</v>
      </c>
      <c r="Y319" s="16">
        <v>7.8150566840449578</v>
      </c>
      <c r="AA319" s="13" t="s">
        <v>364</v>
      </c>
      <c r="AB319" s="15">
        <v>118.04625</v>
      </c>
      <c r="AC319" s="19">
        <v>140.46285071207026</v>
      </c>
      <c r="AD319" s="19">
        <v>473.86891795162501</v>
      </c>
      <c r="AE319" s="19">
        <v>140.46285071207026</v>
      </c>
      <c r="AF319" s="19">
        <v>473.86891795162501</v>
      </c>
      <c r="AG319" s="19">
        <v>9477.3783590325002</v>
      </c>
      <c r="AH319" s="17">
        <f t="shared" si="112"/>
        <v>1015454.0714344704</v>
      </c>
      <c r="AI319" s="17">
        <f t="shared" si="113"/>
        <v>1097780.18301575</v>
      </c>
      <c r="AJ319" s="17">
        <f t="shared" si="114"/>
        <v>-82326.111581279663</v>
      </c>
      <c r="AK319" s="19">
        <f t="shared" si="115"/>
        <v>0.92500674282977235</v>
      </c>
      <c r="AL319" s="17">
        <f t="shared" si="116"/>
        <v>1097780.18301575</v>
      </c>
      <c r="AM319" s="19">
        <f t="shared" si="117"/>
        <v>0.92500674282977235</v>
      </c>
    </row>
    <row r="320" spans="1:39">
      <c r="A320" s="13" t="s">
        <v>365</v>
      </c>
      <c r="B320" s="13" t="s">
        <v>66</v>
      </c>
      <c r="C320" s="13" t="s">
        <v>68</v>
      </c>
      <c r="D320" s="14">
        <v>5</v>
      </c>
      <c r="E320" s="14">
        <v>1.6666666666666667</v>
      </c>
      <c r="F320" s="15">
        <v>636</v>
      </c>
      <c r="G320" s="15">
        <v>213</v>
      </c>
      <c r="H320" s="15">
        <v>636</v>
      </c>
      <c r="I320" s="15">
        <v>213</v>
      </c>
      <c r="J320" s="16">
        <v>0</v>
      </c>
      <c r="K320" s="16">
        <v>0</v>
      </c>
      <c r="L320" s="16">
        <v>586.99911590463864</v>
      </c>
      <c r="M320" s="17">
        <v>392.63</v>
      </c>
      <c r="N320" s="16">
        <v>586.99911590463864</v>
      </c>
      <c r="O320" s="16">
        <v>0</v>
      </c>
      <c r="P320" s="16">
        <f t="shared" si="108"/>
        <v>586.99911590463864</v>
      </c>
      <c r="Q320" s="16">
        <v>505.88469578683646</v>
      </c>
      <c r="R320" s="16">
        <v>0</v>
      </c>
      <c r="S320" s="16">
        <f t="shared" si="109"/>
        <v>505.88469578683646</v>
      </c>
      <c r="T320" s="18">
        <v>1</v>
      </c>
      <c r="U320" s="19">
        <f t="shared" si="110"/>
        <v>0.8618150898016349</v>
      </c>
      <c r="V320" s="19">
        <f t="shared" si="111"/>
        <v>0.8618150898016349</v>
      </c>
      <c r="W320" s="16">
        <v>0.84311901317435123</v>
      </c>
      <c r="X320" s="16">
        <v>0.16862380263487023</v>
      </c>
      <c r="Y320" s="16">
        <v>2.4033893379363165</v>
      </c>
      <c r="AA320" s="13" t="s">
        <v>365</v>
      </c>
      <c r="AB320" s="15">
        <v>35</v>
      </c>
      <c r="AC320" s="19">
        <v>8.5479030000000016</v>
      </c>
      <c r="AD320" s="19">
        <v>24.368022</v>
      </c>
      <c r="AE320" s="19">
        <v>8.5479030000000016</v>
      </c>
      <c r="AF320" s="19">
        <v>24.368022</v>
      </c>
      <c r="AG320" s="19">
        <v>121.84011</v>
      </c>
      <c r="AH320" s="17">
        <f t="shared" si="112"/>
        <v>17705.964352539275</v>
      </c>
      <c r="AI320" s="17">
        <f t="shared" si="113"/>
        <v>20544.969056662354</v>
      </c>
      <c r="AJ320" s="17">
        <f t="shared" si="114"/>
        <v>-2839.0047041230791</v>
      </c>
      <c r="AK320" s="19">
        <f t="shared" si="115"/>
        <v>0.86181508980163479</v>
      </c>
      <c r="AL320" s="17">
        <f t="shared" si="116"/>
        <v>20544.969056662354</v>
      </c>
      <c r="AM320" s="19">
        <f t="shared" si="117"/>
        <v>0.86181508980163479</v>
      </c>
    </row>
    <row r="321" spans="1:39">
      <c r="A321" s="13" t="s">
        <v>366</v>
      </c>
      <c r="B321" s="13" t="s">
        <v>66</v>
      </c>
      <c r="C321" s="13" t="s">
        <v>68</v>
      </c>
      <c r="D321" s="14">
        <v>11</v>
      </c>
      <c r="E321" s="14">
        <v>3.6666666666666665</v>
      </c>
      <c r="F321" s="15">
        <v>165</v>
      </c>
      <c r="G321" s="15">
        <v>22.770000000000003</v>
      </c>
      <c r="H321" s="15">
        <v>165</v>
      </c>
      <c r="I321" s="15">
        <v>22.770000000000003</v>
      </c>
      <c r="J321" s="16">
        <v>0</v>
      </c>
      <c r="K321" s="16">
        <v>0</v>
      </c>
      <c r="L321" s="16">
        <v>1245.603787771649</v>
      </c>
      <c r="M321" s="17">
        <v>1003.06</v>
      </c>
      <c r="N321" s="16">
        <v>1245.603787771649</v>
      </c>
      <c r="O321" s="16">
        <v>0</v>
      </c>
      <c r="P321" s="16">
        <f t="shared" si="108"/>
        <v>1245.603787771649</v>
      </c>
      <c r="Q321" s="16">
        <v>219.47987749350099</v>
      </c>
      <c r="R321" s="16">
        <v>0</v>
      </c>
      <c r="S321" s="16">
        <f t="shared" si="109"/>
        <v>219.47987749350099</v>
      </c>
      <c r="T321" s="18">
        <v>1</v>
      </c>
      <c r="U321" s="19">
        <f t="shared" si="110"/>
        <v>0.17620360474829999</v>
      </c>
      <c r="V321" s="19">
        <f t="shared" si="111"/>
        <v>0.17620360474829999</v>
      </c>
      <c r="W321" s="16">
        <v>6.8961155159357661</v>
      </c>
      <c r="X321" s="16">
        <v>0.62691959235779682</v>
      </c>
      <c r="Y321" s="16">
        <v>47.707117405167097</v>
      </c>
      <c r="AA321" s="13" t="s">
        <v>366</v>
      </c>
      <c r="AB321" s="15">
        <v>35</v>
      </c>
      <c r="AC321" s="19">
        <v>0.91378287000000014</v>
      </c>
      <c r="AD321" s="19">
        <v>6.3218924999999997</v>
      </c>
      <c r="AE321" s="19">
        <v>0.91378287000000014</v>
      </c>
      <c r="AF321" s="19">
        <v>6.3218924999999997</v>
      </c>
      <c r="AG321" s="19">
        <v>69.540817500000003</v>
      </c>
      <c r="AH321" s="17">
        <f t="shared" si="112"/>
        <v>7681.7957122725347</v>
      </c>
      <c r="AI321" s="17">
        <f t="shared" si="113"/>
        <v>43596.132572007715</v>
      </c>
      <c r="AJ321" s="17">
        <f t="shared" si="114"/>
        <v>-35914.33685973518</v>
      </c>
      <c r="AK321" s="19">
        <f t="shared" si="115"/>
        <v>0.17620360474829999</v>
      </c>
      <c r="AL321" s="17">
        <f t="shared" si="116"/>
        <v>43596.132572007715</v>
      </c>
      <c r="AM321" s="19">
        <f t="shared" si="117"/>
        <v>0.17620360474829999</v>
      </c>
    </row>
    <row r="323" spans="1:39">
      <c r="A323" s="7" t="s">
        <v>367</v>
      </c>
      <c r="AA323" s="8"/>
    </row>
    <row r="324" spans="1:39" ht="57" thickBot="1">
      <c r="A324" s="10" t="s">
        <v>24</v>
      </c>
      <c r="B324" s="10" t="s">
        <v>25</v>
      </c>
      <c r="C324" s="10" t="s">
        <v>26</v>
      </c>
      <c r="D324" s="11" t="s">
        <v>27</v>
      </c>
      <c r="E324" s="11" t="s">
        <v>28</v>
      </c>
      <c r="F324" s="11" t="s">
        <v>29</v>
      </c>
      <c r="G324" s="11" t="s">
        <v>30</v>
      </c>
      <c r="H324" s="11" t="s">
        <v>31</v>
      </c>
      <c r="I324" s="11" t="s">
        <v>32</v>
      </c>
      <c r="J324" s="11" t="s">
        <v>33</v>
      </c>
      <c r="K324" s="11" t="s">
        <v>34</v>
      </c>
      <c r="L324" s="11" t="s">
        <v>35</v>
      </c>
      <c r="M324" s="11" t="s">
        <v>36</v>
      </c>
      <c r="N324" s="11" t="s">
        <v>37</v>
      </c>
      <c r="O324" s="11" t="s">
        <v>38</v>
      </c>
      <c r="P324" s="11" t="s">
        <v>39</v>
      </c>
      <c r="Q324" s="11" t="s">
        <v>40</v>
      </c>
      <c r="R324" s="11" t="s">
        <v>41</v>
      </c>
      <c r="S324" s="11" t="s">
        <v>42</v>
      </c>
      <c r="T324" s="11" t="s">
        <v>43</v>
      </c>
      <c r="U324" s="11" t="s">
        <v>44</v>
      </c>
      <c r="V324" s="11" t="s">
        <v>45</v>
      </c>
      <c r="W324" s="11" t="s">
        <v>46</v>
      </c>
      <c r="X324" s="11" t="s">
        <v>47</v>
      </c>
      <c r="Y324" s="11" t="s">
        <v>48</v>
      </c>
      <c r="AA324" s="10" t="s">
        <v>24</v>
      </c>
      <c r="AB324" s="12" t="s">
        <v>49</v>
      </c>
      <c r="AC324" s="11" t="s">
        <v>50</v>
      </c>
      <c r="AD324" s="11" t="s">
        <v>51</v>
      </c>
      <c r="AE324" s="11" t="s">
        <v>52</v>
      </c>
      <c r="AF324" s="11" t="s">
        <v>53</v>
      </c>
      <c r="AG324" s="11" t="s">
        <v>54</v>
      </c>
      <c r="AH324" s="11" t="s">
        <v>55</v>
      </c>
      <c r="AI324" s="11" t="s">
        <v>56</v>
      </c>
      <c r="AJ324" s="11" t="s">
        <v>57</v>
      </c>
      <c r="AK324" s="11" t="s">
        <v>58</v>
      </c>
      <c r="AL324" s="11" t="s">
        <v>59</v>
      </c>
      <c r="AM324" s="11" t="s">
        <v>60</v>
      </c>
    </row>
    <row r="325" spans="1:39">
      <c r="A325" s="13" t="s">
        <v>368</v>
      </c>
      <c r="B325" s="13" t="s">
        <v>62</v>
      </c>
      <c r="C325" s="13" t="s">
        <v>63</v>
      </c>
      <c r="D325" s="14">
        <v>30</v>
      </c>
      <c r="E325" s="14" t="s">
        <v>3</v>
      </c>
      <c r="F325" s="15">
        <v>0</v>
      </c>
      <c r="G325" s="15">
        <v>2700</v>
      </c>
      <c r="H325" s="15" t="s">
        <v>3</v>
      </c>
      <c r="I325" s="15" t="s">
        <v>3</v>
      </c>
      <c r="J325" s="16">
        <v>1490</v>
      </c>
      <c r="K325" s="16">
        <v>162.364824</v>
      </c>
      <c r="L325" s="16">
        <v>349.37578960110841</v>
      </c>
      <c r="M325" s="17">
        <v>0</v>
      </c>
      <c r="N325" s="16">
        <v>511.74061360110841</v>
      </c>
      <c r="O325" s="16">
        <v>1327.635176</v>
      </c>
      <c r="P325" s="16">
        <f t="shared" ref="P325:P332" si="118">N325+O325</f>
        <v>1839.3757896011084</v>
      </c>
      <c r="Q325" s="16">
        <v>6700.361303600861</v>
      </c>
      <c r="R325" s="16">
        <v>0</v>
      </c>
      <c r="S325" s="16">
        <f t="shared" ref="S325:S332" si="119">SUM(R325,Q325)</f>
        <v>6700.361303600861</v>
      </c>
      <c r="T325" s="18">
        <v>0.88</v>
      </c>
      <c r="U325" s="19">
        <f t="shared" ref="U325:U332" si="120">MAX(Q325/(L325+(J325*T325)),0)</f>
        <v>4.0349626590728347</v>
      </c>
      <c r="V325" s="19">
        <f t="shared" ref="V325:V332" si="121">MAX(Q325/N325,0)</f>
        <v>13.093276409020095</v>
      </c>
      <c r="W325" s="16" t="s">
        <v>3</v>
      </c>
      <c r="X325" s="16" t="s">
        <v>3</v>
      </c>
      <c r="Y325" s="16">
        <v>0.18783206612858866</v>
      </c>
      <c r="AA325" s="13" t="s">
        <v>368</v>
      </c>
      <c r="AB325" s="15">
        <v>6.7444668008048403</v>
      </c>
      <c r="AC325" s="19">
        <v>18.374096585915531</v>
      </c>
      <c r="AD325" s="19">
        <v>0</v>
      </c>
      <c r="AE325" s="19">
        <v>18.374096585915531</v>
      </c>
      <c r="AF325" s="19">
        <v>0</v>
      </c>
      <c r="AG325" s="19">
        <v>0</v>
      </c>
      <c r="AH325" s="17">
        <f t="shared" ref="AH325:AH332" si="122">AB325*Q325</f>
        <v>45190.364365533445</v>
      </c>
      <c r="AI325" s="17">
        <f t="shared" ref="AI325:AI332" si="123">AB325*(L325+(J325*T325))</f>
        <v>11199.69828318496</v>
      </c>
      <c r="AJ325" s="17">
        <f t="shared" ref="AJ325:AJ332" si="124">AH325-AI325</f>
        <v>33990.666082348485</v>
      </c>
      <c r="AK325" s="19">
        <f t="shared" ref="AK325:AK332" si="125">IF(AB325=0,"N/A",MAX(AH325/AI325,0))</f>
        <v>4.0349626590728347</v>
      </c>
      <c r="AL325" s="17">
        <f t="shared" ref="AL325:AL332" si="126">AB325*N325</f>
        <v>3451.4175790561735</v>
      </c>
      <c r="AM325" s="19">
        <f t="shared" ref="AM325:AM332" si="127">IF(AB325=0,"N/A",MAX(AH325/AL325,0))</f>
        <v>13.093276409020095</v>
      </c>
    </row>
    <row r="326" spans="1:39">
      <c r="A326" s="13" t="s">
        <v>369</v>
      </c>
      <c r="B326" s="13" t="s">
        <v>62</v>
      </c>
      <c r="C326" s="13" t="s">
        <v>63</v>
      </c>
      <c r="D326" s="14">
        <v>30</v>
      </c>
      <c r="E326" s="14" t="s">
        <v>3</v>
      </c>
      <c r="F326" s="15">
        <v>386</v>
      </c>
      <c r="G326" s="15">
        <v>2800</v>
      </c>
      <c r="H326" s="15" t="s">
        <v>3</v>
      </c>
      <c r="I326" s="15" t="s">
        <v>3</v>
      </c>
      <c r="J326" s="16">
        <v>1490</v>
      </c>
      <c r="K326" s="16">
        <v>162.364824</v>
      </c>
      <c r="L326" s="16">
        <v>398.87933244497441</v>
      </c>
      <c r="M326" s="17">
        <v>0</v>
      </c>
      <c r="N326" s="16">
        <v>561.24415644497435</v>
      </c>
      <c r="O326" s="16">
        <v>1327.635176</v>
      </c>
      <c r="P326" s="16">
        <f t="shared" si="118"/>
        <v>1888.8793324449744</v>
      </c>
      <c r="Q326" s="16">
        <v>7667.7273362426768</v>
      </c>
      <c r="R326" s="16">
        <v>0</v>
      </c>
      <c r="S326" s="16">
        <f t="shared" si="119"/>
        <v>7667.7273362426768</v>
      </c>
      <c r="T326" s="18">
        <v>0.88</v>
      </c>
      <c r="U326" s="19">
        <f t="shared" si="120"/>
        <v>4.483843053807214</v>
      </c>
      <c r="V326" s="19">
        <f t="shared" si="121"/>
        <v>13.662017231166375</v>
      </c>
      <c r="W326" s="16">
        <v>1.5093515570904499</v>
      </c>
      <c r="X326" s="16">
        <v>5.0311718569681654E-2</v>
      </c>
      <c r="Y326" s="16">
        <v>0.19864489806642133</v>
      </c>
      <c r="AA326" s="13" t="s">
        <v>369</v>
      </c>
      <c r="AB326" s="15">
        <v>34.565392354124747</v>
      </c>
      <c r="AC326" s="19">
        <v>97.654920743661975</v>
      </c>
      <c r="AD326" s="19">
        <v>12.853061508217305</v>
      </c>
      <c r="AE326" s="19">
        <v>97.654920743661975</v>
      </c>
      <c r="AF326" s="19">
        <v>12.853061508217305</v>
      </c>
      <c r="AG326" s="19">
        <v>385.59184524651926</v>
      </c>
      <c r="AH326" s="17">
        <f t="shared" si="122"/>
        <v>265038.00384167593</v>
      </c>
      <c r="AI326" s="17">
        <f t="shared" si="123"/>
        <v>59109.56308264027</v>
      </c>
      <c r="AJ326" s="17">
        <f t="shared" si="124"/>
        <v>205928.44075903567</v>
      </c>
      <c r="AK326" s="19">
        <f t="shared" si="125"/>
        <v>4.483843053807214</v>
      </c>
      <c r="AL326" s="17">
        <f t="shared" si="126"/>
        <v>19399.624473980308</v>
      </c>
      <c r="AM326" s="19">
        <f t="shared" si="127"/>
        <v>13.662017231166377</v>
      </c>
    </row>
    <row r="327" spans="1:39">
      <c r="A327" s="13" t="s">
        <v>370</v>
      </c>
      <c r="B327" s="13" t="s">
        <v>62</v>
      </c>
      <c r="C327" s="13" t="s">
        <v>63</v>
      </c>
      <c r="D327" s="14">
        <v>30</v>
      </c>
      <c r="E327" s="14" t="s">
        <v>3</v>
      </c>
      <c r="F327" s="15">
        <v>351</v>
      </c>
      <c r="G327" s="15">
        <v>2800</v>
      </c>
      <c r="H327" s="15" t="s">
        <v>3</v>
      </c>
      <c r="I327" s="15" t="s">
        <v>3</v>
      </c>
      <c r="J327" s="16">
        <v>3175</v>
      </c>
      <c r="K327" s="16">
        <v>1162.364824</v>
      </c>
      <c r="L327" s="16">
        <v>435.54216049093344</v>
      </c>
      <c r="M327" s="17">
        <v>0</v>
      </c>
      <c r="N327" s="16">
        <v>1597.9069844909334</v>
      </c>
      <c r="O327" s="16">
        <v>2012.635176</v>
      </c>
      <c r="P327" s="16">
        <f t="shared" si="118"/>
        <v>3610.5421604909334</v>
      </c>
      <c r="Q327" s="16">
        <v>7602.5144927173942</v>
      </c>
      <c r="R327" s="16">
        <v>0</v>
      </c>
      <c r="S327" s="16">
        <f t="shared" si="119"/>
        <v>7602.5144927173942</v>
      </c>
      <c r="T327" s="18">
        <v>0.88</v>
      </c>
      <c r="U327" s="19">
        <f t="shared" si="120"/>
        <v>2.3540533347803425</v>
      </c>
      <c r="V327" s="19">
        <f t="shared" si="121"/>
        <v>4.7577953951677792</v>
      </c>
      <c r="W327" s="16">
        <v>4.7257447239460877</v>
      </c>
      <c r="X327" s="16">
        <v>0.15752482413153626</v>
      </c>
      <c r="Y327" s="16">
        <v>0.56555790632083724</v>
      </c>
      <c r="AA327" s="13" t="s">
        <v>370</v>
      </c>
      <c r="AB327" s="15">
        <v>94.844064386318152</v>
      </c>
      <c r="AC327" s="19">
        <v>267.95557521126835</v>
      </c>
      <c r="AD327" s="19">
        <v>32.069712264990024</v>
      </c>
      <c r="AE327" s="19">
        <v>267.95557521126835</v>
      </c>
      <c r="AF327" s="19">
        <v>32.069712264990024</v>
      </c>
      <c r="AG327" s="19">
        <v>962.09136794970073</v>
      </c>
      <c r="AH327" s="17">
        <f t="shared" si="122"/>
        <v>721053.37404520542</v>
      </c>
      <c r="AI327" s="17">
        <f t="shared" si="123"/>
        <v>306302.90460793109</v>
      </c>
      <c r="AJ327" s="17">
        <f t="shared" si="124"/>
        <v>414750.46943727433</v>
      </c>
      <c r="AK327" s="19">
        <f t="shared" si="125"/>
        <v>2.354053334780343</v>
      </c>
      <c r="AL327" s="17">
        <f t="shared" si="126"/>
        <v>151551.99292040558</v>
      </c>
      <c r="AM327" s="19">
        <f t="shared" si="127"/>
        <v>4.7577953951677783</v>
      </c>
    </row>
    <row r="328" spans="1:39">
      <c r="A328" s="13" t="s">
        <v>371</v>
      </c>
      <c r="B328" s="13" t="s">
        <v>62</v>
      </c>
      <c r="C328" s="13" t="s">
        <v>63</v>
      </c>
      <c r="D328" s="14">
        <v>30</v>
      </c>
      <c r="E328" s="14" t="s">
        <v>3</v>
      </c>
      <c r="F328" s="15">
        <v>803</v>
      </c>
      <c r="G328" s="15">
        <v>2900</v>
      </c>
      <c r="H328" s="15" t="s">
        <v>3</v>
      </c>
      <c r="I328" s="15" t="s">
        <v>3</v>
      </c>
      <c r="J328" s="16">
        <v>3175</v>
      </c>
      <c r="K328" s="16">
        <v>1162.364824</v>
      </c>
      <c r="L328" s="16">
        <v>491.33865616241985</v>
      </c>
      <c r="M328" s="17">
        <v>0</v>
      </c>
      <c r="N328" s="16">
        <v>1653.70348016242</v>
      </c>
      <c r="O328" s="16">
        <v>2012.635176</v>
      </c>
      <c r="P328" s="16">
        <f t="shared" si="118"/>
        <v>3666.3386561624202</v>
      </c>
      <c r="Q328" s="16">
        <v>8692.8533160068891</v>
      </c>
      <c r="R328" s="16">
        <v>0</v>
      </c>
      <c r="S328" s="16">
        <f t="shared" si="119"/>
        <v>8692.8533160068891</v>
      </c>
      <c r="T328" s="18">
        <v>0.88</v>
      </c>
      <c r="U328" s="19">
        <f t="shared" si="120"/>
        <v>2.6459535000148047</v>
      </c>
      <c r="V328" s="19">
        <f t="shared" si="121"/>
        <v>5.2565973406266959</v>
      </c>
      <c r="W328" s="16">
        <v>2.1378044395001283</v>
      </c>
      <c r="X328" s="16">
        <v>7.1260147983337629E-2</v>
      </c>
      <c r="Y328" s="16">
        <v>0.56512335621067655</v>
      </c>
      <c r="AA328" s="13" t="s">
        <v>371</v>
      </c>
      <c r="AB328" s="15">
        <v>236.05633802816911</v>
      </c>
      <c r="AC328" s="19">
        <v>690.72992721126798</v>
      </c>
      <c r="AD328" s="19">
        <v>182.60345946591556</v>
      </c>
      <c r="AE328" s="19">
        <v>690.72992721126798</v>
      </c>
      <c r="AF328" s="19">
        <v>182.60345946591556</v>
      </c>
      <c r="AG328" s="19">
        <v>5478.1037839774654</v>
      </c>
      <c r="AH328" s="17">
        <f t="shared" si="122"/>
        <v>2052003.1207926129</v>
      </c>
      <c r="AI328" s="17">
        <f t="shared" si="123"/>
        <v>775525.01235608698</v>
      </c>
      <c r="AJ328" s="17">
        <f t="shared" si="124"/>
        <v>1276478.1084365258</v>
      </c>
      <c r="AK328" s="19">
        <f t="shared" si="125"/>
        <v>2.6459535000148047</v>
      </c>
      <c r="AL328" s="17">
        <f t="shared" si="126"/>
        <v>390367.18771157984</v>
      </c>
      <c r="AM328" s="19">
        <f t="shared" si="127"/>
        <v>5.2565973406266959</v>
      </c>
    </row>
    <row r="329" spans="1:39">
      <c r="A329" s="13" t="s">
        <v>372</v>
      </c>
      <c r="B329" s="13" t="s">
        <v>62</v>
      </c>
      <c r="C329" s="13" t="s">
        <v>63</v>
      </c>
      <c r="D329" s="14">
        <v>30</v>
      </c>
      <c r="E329" s="14" t="s">
        <v>3</v>
      </c>
      <c r="F329" s="15">
        <v>3017</v>
      </c>
      <c r="G329" s="15">
        <v>3500</v>
      </c>
      <c r="H329" s="15" t="s">
        <v>3</v>
      </c>
      <c r="I329" s="15" t="s">
        <v>3</v>
      </c>
      <c r="J329" s="16">
        <v>4805</v>
      </c>
      <c r="K329" s="16">
        <v>2216.4864320000001</v>
      </c>
      <c r="L329" s="16">
        <v>820.79930499384056</v>
      </c>
      <c r="M329" s="17">
        <v>0</v>
      </c>
      <c r="N329" s="16">
        <v>3037.2857369938406</v>
      </c>
      <c r="O329" s="16">
        <v>2588.5135679999999</v>
      </c>
      <c r="P329" s="16">
        <f t="shared" si="118"/>
        <v>5625.7993049938405</v>
      </c>
      <c r="Q329" s="16">
        <v>14307.000653584124</v>
      </c>
      <c r="R329" s="16">
        <v>0</v>
      </c>
      <c r="S329" s="16">
        <f t="shared" si="119"/>
        <v>14307.000653584124</v>
      </c>
      <c r="T329" s="18">
        <v>0.88</v>
      </c>
      <c r="U329" s="19">
        <f t="shared" si="120"/>
        <v>2.8335187005658469</v>
      </c>
      <c r="V329" s="19">
        <f t="shared" si="121"/>
        <v>4.7104559440444698</v>
      </c>
      <c r="W329" s="16">
        <v>1.0450479558049361</v>
      </c>
      <c r="X329" s="16">
        <v>3.4834931860164536E-2</v>
      </c>
      <c r="Y329" s="16">
        <v>0.86000548416634037</v>
      </c>
      <c r="AA329" s="13" t="s">
        <v>372</v>
      </c>
      <c r="AB329" s="15">
        <v>12.224346076458728</v>
      </c>
      <c r="AC329" s="19">
        <v>43.170620450704142</v>
      </c>
      <c r="AD329" s="19">
        <v>35.528652550816837</v>
      </c>
      <c r="AE329" s="19">
        <v>43.170620450704142</v>
      </c>
      <c r="AF329" s="19">
        <v>35.528652550816837</v>
      </c>
      <c r="AG329" s="19">
        <v>1065.8595765245052</v>
      </c>
      <c r="AH329" s="17">
        <f t="shared" si="122"/>
        <v>174893.72730553354</v>
      </c>
      <c r="AI329" s="17">
        <f t="shared" si="123"/>
        <v>61723.159713259585</v>
      </c>
      <c r="AJ329" s="17">
        <f t="shared" si="124"/>
        <v>113170.56759227396</v>
      </c>
      <c r="AK329" s="19">
        <f t="shared" si="125"/>
        <v>2.8335187005658469</v>
      </c>
      <c r="AL329" s="17">
        <f t="shared" si="126"/>
        <v>37128.831982104712</v>
      </c>
      <c r="AM329" s="19">
        <f t="shared" si="127"/>
        <v>4.7104559440444698</v>
      </c>
    </row>
    <row r="330" spans="1:39">
      <c r="A330" s="13" t="s">
        <v>373</v>
      </c>
      <c r="B330" s="13" t="s">
        <v>62</v>
      </c>
      <c r="C330" s="13" t="s">
        <v>63</v>
      </c>
      <c r="D330" s="14">
        <v>30</v>
      </c>
      <c r="E330" s="14" t="s">
        <v>3</v>
      </c>
      <c r="F330" s="15">
        <v>4996</v>
      </c>
      <c r="G330" s="15">
        <v>4100</v>
      </c>
      <c r="H330" s="15" t="s">
        <v>3</v>
      </c>
      <c r="I330" s="15" t="s">
        <v>3</v>
      </c>
      <c r="J330" s="16">
        <v>4805</v>
      </c>
      <c r="K330" s="16">
        <v>5216.4864319999997</v>
      </c>
      <c r="L330" s="16">
        <v>1205.688363528129</v>
      </c>
      <c r="M330" s="17">
        <v>0</v>
      </c>
      <c r="N330" s="16">
        <v>6422.1747955281289</v>
      </c>
      <c r="O330" s="16">
        <v>-411.4864319999997</v>
      </c>
      <c r="P330" s="16">
        <f t="shared" si="118"/>
        <v>6010.6883635281292</v>
      </c>
      <c r="Q330" s="16">
        <v>19483.290327491603</v>
      </c>
      <c r="R330" s="16">
        <v>0</v>
      </c>
      <c r="S330" s="16">
        <f t="shared" si="119"/>
        <v>19483.290327491603</v>
      </c>
      <c r="T330" s="18">
        <v>0.88</v>
      </c>
      <c r="U330" s="19">
        <f t="shared" si="120"/>
        <v>3.5853834211193996</v>
      </c>
      <c r="V330" s="19">
        <f t="shared" si="121"/>
        <v>3.0337527314046566</v>
      </c>
      <c r="W330" s="16">
        <v>1.3343985815277097</v>
      </c>
      <c r="X330" s="16">
        <v>4.4479952717590344E-2</v>
      </c>
      <c r="Y330" s="16">
        <v>1.5523222392405989</v>
      </c>
      <c r="AA330" s="13" t="s">
        <v>373</v>
      </c>
      <c r="AB330" s="15">
        <v>11.381287726358117</v>
      </c>
      <c r="AC330" s="19">
        <v>47.083622501408321</v>
      </c>
      <c r="AD330" s="19">
        <v>54.77616494902199</v>
      </c>
      <c r="AE330" s="19">
        <v>47.083622501408321</v>
      </c>
      <c r="AF330" s="19">
        <v>54.77616494902199</v>
      </c>
      <c r="AG330" s="19">
        <v>1643.2849484706592</v>
      </c>
      <c r="AH330" s="17">
        <f t="shared" si="122"/>
        <v>221744.933073352</v>
      </c>
      <c r="AI330" s="17">
        <f t="shared" si="123"/>
        <v>61846.923195768162</v>
      </c>
      <c r="AJ330" s="17">
        <f t="shared" si="124"/>
        <v>159898.00987758383</v>
      </c>
      <c r="AK330" s="19">
        <f t="shared" si="125"/>
        <v>3.5853834211193996</v>
      </c>
      <c r="AL330" s="17">
        <f t="shared" si="126"/>
        <v>73092.61917687075</v>
      </c>
      <c r="AM330" s="19">
        <f t="shared" si="127"/>
        <v>3.0337527314046562</v>
      </c>
    </row>
    <row r="331" spans="1:39">
      <c r="A331" s="13" t="s">
        <v>374</v>
      </c>
      <c r="B331" s="13" t="s">
        <v>62</v>
      </c>
      <c r="C331" s="13" t="s">
        <v>63</v>
      </c>
      <c r="D331" s="14">
        <v>36</v>
      </c>
      <c r="E331" s="14" t="s">
        <v>3</v>
      </c>
      <c r="F331" s="15">
        <v>4067</v>
      </c>
      <c r="G331" s="15">
        <v>3800</v>
      </c>
      <c r="H331" s="15" t="s">
        <v>3</v>
      </c>
      <c r="I331" s="15" t="s">
        <v>3</v>
      </c>
      <c r="J331" s="16">
        <v>10920</v>
      </c>
      <c r="K331" s="16">
        <v>3324.729648</v>
      </c>
      <c r="L331" s="16">
        <v>1081.6443536429947</v>
      </c>
      <c r="M331" s="17">
        <v>0</v>
      </c>
      <c r="N331" s="16">
        <v>4406.3740016429947</v>
      </c>
      <c r="O331" s="16">
        <v>7595.2703519999995</v>
      </c>
      <c r="P331" s="16">
        <f t="shared" si="118"/>
        <v>12001.644353642994</v>
      </c>
      <c r="Q331" s="16">
        <v>18538.002195918813</v>
      </c>
      <c r="R331" s="16">
        <v>0</v>
      </c>
      <c r="S331" s="16">
        <f t="shared" si="119"/>
        <v>18538.002195918813</v>
      </c>
      <c r="T331" s="18">
        <v>0.88</v>
      </c>
      <c r="U331" s="19">
        <f t="shared" si="120"/>
        <v>1.7339424282826414</v>
      </c>
      <c r="V331" s="19">
        <f t="shared" si="121"/>
        <v>4.2070877753469382</v>
      </c>
      <c r="W331" s="16">
        <v>1.1246905946143224</v>
      </c>
      <c r="X331" s="16">
        <v>3.1241405405953378E-2</v>
      </c>
      <c r="Y331" s="16">
        <v>1.1491623106557582</v>
      </c>
      <c r="AA331" s="13" t="s">
        <v>374</v>
      </c>
      <c r="AB331" s="15">
        <v>10.959758551307839</v>
      </c>
      <c r="AC331" s="19">
        <v>42.022239414084481</v>
      </c>
      <c r="AD331" s="19">
        <v>42.939101162704198</v>
      </c>
      <c r="AE331" s="19">
        <v>42.022239414084481</v>
      </c>
      <c r="AF331" s="19">
        <v>42.939101162704198</v>
      </c>
      <c r="AG331" s="19">
        <v>1545.8076418573521</v>
      </c>
      <c r="AH331" s="17">
        <f t="shared" si="122"/>
        <v>203172.02809088471</v>
      </c>
      <c r="AI331" s="17">
        <f t="shared" si="123"/>
        <v>117173.45672896046</v>
      </c>
      <c r="AJ331" s="17">
        <f t="shared" si="124"/>
        <v>85998.571361924245</v>
      </c>
      <c r="AK331" s="19">
        <f t="shared" si="125"/>
        <v>1.7339424282826414</v>
      </c>
      <c r="AL331" s="17">
        <f t="shared" si="126"/>
        <v>48292.795144767355</v>
      </c>
      <c r="AM331" s="19">
        <f t="shared" si="127"/>
        <v>4.2070877753469382</v>
      </c>
    </row>
    <row r="332" spans="1:39">
      <c r="A332" s="13" t="s">
        <v>375</v>
      </c>
      <c r="B332" s="13" t="s">
        <v>62</v>
      </c>
      <c r="C332" s="13" t="s">
        <v>63</v>
      </c>
      <c r="D332" s="14">
        <v>36</v>
      </c>
      <c r="E332" s="14" t="s">
        <v>3</v>
      </c>
      <c r="F332" s="15">
        <v>5193</v>
      </c>
      <c r="G332" s="15">
        <v>4100</v>
      </c>
      <c r="H332" s="15" t="s">
        <v>3</v>
      </c>
      <c r="I332" s="15" t="s">
        <v>3</v>
      </c>
      <c r="J332" s="16">
        <v>10920</v>
      </c>
      <c r="K332" s="16">
        <v>7324.7296480000005</v>
      </c>
      <c r="L332" s="16">
        <v>1399.2216323497914</v>
      </c>
      <c r="M332" s="17">
        <v>0</v>
      </c>
      <c r="N332" s="16">
        <v>8723.9512803497928</v>
      </c>
      <c r="O332" s="16">
        <v>3595.2703519999995</v>
      </c>
      <c r="P332" s="16">
        <f t="shared" si="118"/>
        <v>12319.221632349792</v>
      </c>
      <c r="Q332" s="16">
        <v>21617.274873792936</v>
      </c>
      <c r="R332" s="16">
        <v>0</v>
      </c>
      <c r="S332" s="16">
        <f t="shared" si="119"/>
        <v>21617.274873792936</v>
      </c>
      <c r="T332" s="18">
        <v>0.88</v>
      </c>
      <c r="U332" s="19">
        <f t="shared" si="120"/>
        <v>1.9636320394427911</v>
      </c>
      <c r="V332" s="19">
        <f t="shared" si="121"/>
        <v>2.4779224664498787</v>
      </c>
      <c r="W332" s="16">
        <v>1.743896831092453</v>
      </c>
      <c r="X332" s="16">
        <v>4.8441578641457053E-2</v>
      </c>
      <c r="Y332" s="16">
        <v>2.1086912171821104</v>
      </c>
      <c r="AA332" s="13" t="s">
        <v>375</v>
      </c>
      <c r="AB332" s="15">
        <v>12.224346076458728</v>
      </c>
      <c r="AC332" s="19">
        <v>50.57129824225342</v>
      </c>
      <c r="AD332" s="19">
        <v>61.153560721376138</v>
      </c>
      <c r="AE332" s="19">
        <v>50.57129824225342</v>
      </c>
      <c r="AF332" s="19">
        <v>61.153560721376138</v>
      </c>
      <c r="AG332" s="19">
        <v>2201.5281859695397</v>
      </c>
      <c r="AH332" s="17">
        <f t="shared" si="122"/>
        <v>264257.04928718053</v>
      </c>
      <c r="AI332" s="17">
        <f t="shared" si="123"/>
        <v>134575.64552784915</v>
      </c>
      <c r="AJ332" s="17">
        <f t="shared" si="124"/>
        <v>129681.40375933138</v>
      </c>
      <c r="AK332" s="19">
        <f t="shared" si="125"/>
        <v>1.9636320394427909</v>
      </c>
      <c r="AL332" s="17">
        <f t="shared" si="126"/>
        <v>106644.59960516109</v>
      </c>
      <c r="AM332" s="19">
        <f t="shared" si="127"/>
        <v>2.4779224664498787</v>
      </c>
    </row>
    <row r="333" spans="1:39">
      <c r="T333" s="20"/>
    </row>
    <row r="334" spans="1:39">
      <c r="A334" s="7" t="s">
        <v>376</v>
      </c>
      <c r="AA334" s="8" t="s">
        <v>377</v>
      </c>
    </row>
    <row r="335" spans="1:39" ht="57" thickBot="1">
      <c r="A335" s="10" t="s">
        <v>24</v>
      </c>
      <c r="B335" s="10" t="s">
        <v>25</v>
      </c>
      <c r="C335" s="10" t="s">
        <v>26</v>
      </c>
      <c r="D335" s="11" t="s">
        <v>27</v>
      </c>
      <c r="E335" s="11" t="s">
        <v>28</v>
      </c>
      <c r="F335" s="11" t="s">
        <v>29</v>
      </c>
      <c r="G335" s="11" t="s">
        <v>30</v>
      </c>
      <c r="H335" s="11" t="s">
        <v>31</v>
      </c>
      <c r="I335" s="11" t="s">
        <v>32</v>
      </c>
      <c r="J335" s="11" t="s">
        <v>33</v>
      </c>
      <c r="K335" s="11" t="s">
        <v>34</v>
      </c>
      <c r="L335" s="11" t="s">
        <v>35</v>
      </c>
      <c r="M335" s="11" t="s">
        <v>36</v>
      </c>
      <c r="N335" s="11" t="s">
        <v>37</v>
      </c>
      <c r="O335" s="11" t="s">
        <v>38</v>
      </c>
      <c r="P335" s="11" t="s">
        <v>39</v>
      </c>
      <c r="Q335" s="11" t="s">
        <v>40</v>
      </c>
      <c r="R335" s="11" t="s">
        <v>41</v>
      </c>
      <c r="S335" s="11" t="s">
        <v>42</v>
      </c>
      <c r="T335" s="11" t="s">
        <v>43</v>
      </c>
      <c r="U335" s="11" t="s">
        <v>44</v>
      </c>
      <c r="V335" s="11" t="s">
        <v>45</v>
      </c>
      <c r="W335" s="11" t="s">
        <v>46</v>
      </c>
      <c r="X335" s="11" t="s">
        <v>47</v>
      </c>
      <c r="Y335" s="11" t="s">
        <v>48</v>
      </c>
      <c r="AA335" s="10" t="s">
        <v>24</v>
      </c>
      <c r="AB335" s="12" t="s">
        <v>49</v>
      </c>
      <c r="AC335" s="11" t="s">
        <v>50</v>
      </c>
      <c r="AD335" s="11" t="s">
        <v>51</v>
      </c>
      <c r="AE335" s="11" t="s">
        <v>52</v>
      </c>
      <c r="AF335" s="11" t="s">
        <v>53</v>
      </c>
      <c r="AG335" s="11" t="s">
        <v>54</v>
      </c>
      <c r="AH335" s="11" t="s">
        <v>55</v>
      </c>
      <c r="AI335" s="11" t="s">
        <v>56</v>
      </c>
      <c r="AJ335" s="11" t="s">
        <v>57</v>
      </c>
      <c r="AK335" s="11" t="s">
        <v>58</v>
      </c>
      <c r="AL335" s="11" t="s">
        <v>59</v>
      </c>
      <c r="AM335" s="11" t="s">
        <v>60</v>
      </c>
    </row>
    <row r="336" spans="1:39">
      <c r="A336" s="13" t="s">
        <v>378</v>
      </c>
      <c r="B336" s="13" t="s">
        <v>66</v>
      </c>
      <c r="C336" s="13" t="s">
        <v>63</v>
      </c>
      <c r="D336" s="14">
        <v>1</v>
      </c>
      <c r="E336" s="14" t="s">
        <v>3</v>
      </c>
      <c r="F336" s="15">
        <v>207</v>
      </c>
      <c r="G336" s="15">
        <v>0</v>
      </c>
      <c r="H336" s="15" t="s">
        <v>3</v>
      </c>
      <c r="I336" s="15" t="s">
        <v>3</v>
      </c>
      <c r="J336" s="16">
        <v>11.51</v>
      </c>
      <c r="K336" s="16">
        <v>11.505688572353513</v>
      </c>
      <c r="L336" s="16">
        <v>18.522602150203717</v>
      </c>
      <c r="M336" s="17">
        <v>0</v>
      </c>
      <c r="N336" s="16">
        <v>30.02829072255723</v>
      </c>
      <c r="O336" s="16">
        <v>4.3114276464866208E-3</v>
      </c>
      <c r="P336" s="16">
        <f t="shared" ref="P336" si="128">N336+O336</f>
        <v>30.032602150203715</v>
      </c>
      <c r="Q336" s="16">
        <v>28.447399210728026</v>
      </c>
      <c r="R336" s="16">
        <v>0</v>
      </c>
      <c r="S336" s="16">
        <f>SUM(R336,Q336)</f>
        <v>28.447399210728026</v>
      </c>
      <c r="T336" s="18">
        <v>1</v>
      </c>
      <c r="U336" s="19">
        <f>MAX(Q336/(L336+(J336*T336)),0)</f>
        <v>0.94721726304142662</v>
      </c>
      <c r="V336" s="19">
        <f>MAX(Q336/N336,0)</f>
        <v>0.94735326341297077</v>
      </c>
      <c r="W336" s="16">
        <v>0.13251615253650256</v>
      </c>
      <c r="X336" s="16">
        <v>0.13251615253650256</v>
      </c>
      <c r="Y336" s="16" t="s">
        <v>3</v>
      </c>
      <c r="AA336" s="13" t="s">
        <v>378</v>
      </c>
      <c r="AB336" s="15">
        <v>38195.310681818148</v>
      </c>
      <c r="AC336" s="19">
        <v>0</v>
      </c>
      <c r="AD336" s="19">
        <v>8655.1681669009704</v>
      </c>
      <c r="AE336" s="19">
        <v>0</v>
      </c>
      <c r="AF336" s="19">
        <v>8655.1681669009704</v>
      </c>
      <c r="AG336" s="19">
        <v>8655.1681669009704</v>
      </c>
      <c r="AH336" s="17">
        <f>AB336*Q336</f>
        <v>1086557.2509434654</v>
      </c>
      <c r="AI336" s="17">
        <f>AB336*(L336+(J336*T336))</f>
        <v>1147104.5697104707</v>
      </c>
      <c r="AJ336" s="17">
        <f>AH336-AI336</f>
        <v>-60547.318767005345</v>
      </c>
      <c r="AK336" s="19">
        <f>IF(AB336=0,"N/A",MAX(AH336/AI336,0))</f>
        <v>0.94721726304142662</v>
      </c>
      <c r="AL336" s="17">
        <f t="shared" ref="AL336" si="129">AB336*N336</f>
        <v>1146939.8933920308</v>
      </c>
      <c r="AM336" s="19">
        <f>IF(AB336=0,"N/A",MAX(AH336/AL336,0))</f>
        <v>0.94735326341297088</v>
      </c>
    </row>
    <row r="338" spans="1:39">
      <c r="A338" s="7" t="s">
        <v>379</v>
      </c>
      <c r="AA338" s="8" t="s">
        <v>380</v>
      </c>
    </row>
    <row r="339" spans="1:39" ht="57" thickBot="1">
      <c r="A339" s="10" t="s">
        <v>24</v>
      </c>
      <c r="B339" s="10" t="s">
        <v>25</v>
      </c>
      <c r="C339" s="10" t="s">
        <v>26</v>
      </c>
      <c r="D339" s="11" t="s">
        <v>27</v>
      </c>
      <c r="E339" s="11" t="s">
        <v>28</v>
      </c>
      <c r="F339" s="11" t="s">
        <v>29</v>
      </c>
      <c r="G339" s="11" t="s">
        <v>30</v>
      </c>
      <c r="H339" s="11" t="s">
        <v>31</v>
      </c>
      <c r="I339" s="11" t="s">
        <v>32</v>
      </c>
      <c r="J339" s="11" t="s">
        <v>33</v>
      </c>
      <c r="K339" s="11" t="s">
        <v>34</v>
      </c>
      <c r="L339" s="11" t="s">
        <v>35</v>
      </c>
      <c r="M339" s="11" t="s">
        <v>36</v>
      </c>
      <c r="N339" s="11" t="s">
        <v>37</v>
      </c>
      <c r="O339" s="11" t="s">
        <v>38</v>
      </c>
      <c r="P339" s="11" t="s">
        <v>39</v>
      </c>
      <c r="Q339" s="11" t="s">
        <v>40</v>
      </c>
      <c r="R339" s="11" t="s">
        <v>41</v>
      </c>
      <c r="S339" s="11" t="s">
        <v>42</v>
      </c>
      <c r="T339" s="11" t="s">
        <v>43</v>
      </c>
      <c r="U339" s="11" t="s">
        <v>44</v>
      </c>
      <c r="V339" s="11" t="s">
        <v>45</v>
      </c>
      <c r="W339" s="11" t="s">
        <v>46</v>
      </c>
      <c r="X339" s="11" t="s">
        <v>47</v>
      </c>
      <c r="Y339" s="11" t="s">
        <v>48</v>
      </c>
      <c r="AA339" s="10" t="s">
        <v>24</v>
      </c>
      <c r="AB339" s="12" t="s">
        <v>49</v>
      </c>
      <c r="AC339" s="11" t="s">
        <v>50</v>
      </c>
      <c r="AD339" s="11" t="s">
        <v>51</v>
      </c>
      <c r="AE339" s="11" t="s">
        <v>52</v>
      </c>
      <c r="AF339" s="11" t="s">
        <v>53</v>
      </c>
      <c r="AG339" s="11" t="s">
        <v>54</v>
      </c>
      <c r="AH339" s="11" t="s">
        <v>55</v>
      </c>
      <c r="AI339" s="11" t="s">
        <v>56</v>
      </c>
      <c r="AJ339" s="11" t="s">
        <v>57</v>
      </c>
      <c r="AK339" s="11" t="s">
        <v>58</v>
      </c>
      <c r="AL339" s="11" t="s">
        <v>59</v>
      </c>
      <c r="AM339" s="11" t="s">
        <v>60</v>
      </c>
    </row>
    <row r="340" spans="1:39">
      <c r="A340" s="13" t="s">
        <v>381</v>
      </c>
      <c r="B340" s="13" t="s">
        <v>382</v>
      </c>
      <c r="C340" s="13" t="s">
        <v>63</v>
      </c>
      <c r="D340" s="14">
        <v>1.88</v>
      </c>
      <c r="E340" s="14" t="s">
        <v>3</v>
      </c>
      <c r="F340" s="15">
        <v>1000000</v>
      </c>
      <c r="G340" s="15">
        <v>108018.86792452831</v>
      </c>
      <c r="H340" s="15" t="s">
        <v>3</v>
      </c>
      <c r="I340" s="15" t="s">
        <v>3</v>
      </c>
      <c r="J340" s="16">
        <v>158840</v>
      </c>
      <c r="K340" s="16">
        <v>212845.6</v>
      </c>
      <c r="L340" s="16">
        <v>157003.30387040001</v>
      </c>
      <c r="M340" s="17">
        <v>0</v>
      </c>
      <c r="N340" s="16">
        <v>369848.90387040004</v>
      </c>
      <c r="O340" s="16">
        <v>-54005.600000000006</v>
      </c>
      <c r="P340" s="16">
        <f t="shared" ref="P340" si="130">N340+O340</f>
        <v>315843.30387040006</v>
      </c>
      <c r="Q340" s="16">
        <v>275440.68092887197</v>
      </c>
      <c r="R340" s="16">
        <v>0</v>
      </c>
      <c r="S340" s="16">
        <f>SUM(R340,Q340)</f>
        <v>275440.68092887197</v>
      </c>
      <c r="T340" s="18">
        <v>1</v>
      </c>
      <c r="U340" s="19">
        <f>MAX(Q340/(L340+(J340*T340)),0)</f>
        <v>0.87208016618865392</v>
      </c>
      <c r="V340" s="19">
        <f>MAX(Q340/N340,0)</f>
        <v>0.74473840005049752</v>
      </c>
      <c r="W340" s="16">
        <v>0.34802781854204651</v>
      </c>
      <c r="X340" s="16">
        <v>0.18512118007555664</v>
      </c>
      <c r="Y340" s="16">
        <v>3.203085314803535</v>
      </c>
      <c r="AA340" s="13" t="s">
        <v>381</v>
      </c>
      <c r="AB340" s="15">
        <v>2.5</v>
      </c>
      <c r="AC340" s="19">
        <v>288.6804245283019</v>
      </c>
      <c r="AD340" s="19">
        <v>2656.75</v>
      </c>
      <c r="AE340" s="19">
        <v>288.6804245283019</v>
      </c>
      <c r="AF340" s="19">
        <v>2656.75</v>
      </c>
      <c r="AG340" s="19">
        <v>4994.6899999999996</v>
      </c>
      <c r="AH340" s="17">
        <f>AB340*Q340</f>
        <v>688601.70232217992</v>
      </c>
      <c r="AI340" s="17">
        <f>AB340*(L340+(J340*T340))</f>
        <v>789608.25967599999</v>
      </c>
      <c r="AJ340" s="17">
        <f>AH340-AI340</f>
        <v>-101006.55735382007</v>
      </c>
      <c r="AK340" s="19">
        <f>IF(AB340=0,"N/A",MAX(AH340/AI340,0))</f>
        <v>0.87208016618865403</v>
      </c>
      <c r="AL340" s="17">
        <f t="shared" ref="AL340" si="131">AB340*N340</f>
        <v>924622.2596760001</v>
      </c>
      <c r="AM340" s="19">
        <f>IF(AB340=0,"N/A",MAX(AH340/AL340,0))</f>
        <v>0.74473840005049752</v>
      </c>
    </row>
    <row r="342" spans="1:39">
      <c r="A342" s="7" t="s">
        <v>383</v>
      </c>
      <c r="AA342" s="8" t="s">
        <v>384</v>
      </c>
    </row>
    <row r="343" spans="1:39" ht="57" thickBot="1">
      <c r="A343" s="10" t="s">
        <v>24</v>
      </c>
      <c r="B343" s="10" t="s">
        <v>25</v>
      </c>
      <c r="C343" s="10" t="s">
        <v>26</v>
      </c>
      <c r="D343" s="11" t="s">
        <v>27</v>
      </c>
      <c r="E343" s="11" t="s">
        <v>28</v>
      </c>
      <c r="F343" s="11" t="s">
        <v>29</v>
      </c>
      <c r="G343" s="11" t="s">
        <v>30</v>
      </c>
      <c r="H343" s="11" t="s">
        <v>31</v>
      </c>
      <c r="I343" s="11" t="s">
        <v>32</v>
      </c>
      <c r="J343" s="11" t="s">
        <v>33</v>
      </c>
      <c r="K343" s="11" t="s">
        <v>34</v>
      </c>
      <c r="L343" s="11" t="s">
        <v>35</v>
      </c>
      <c r="M343" s="11" t="s">
        <v>36</v>
      </c>
      <c r="N343" s="11" t="s">
        <v>37</v>
      </c>
      <c r="O343" s="11" t="s">
        <v>38</v>
      </c>
      <c r="P343" s="11" t="s">
        <v>39</v>
      </c>
      <c r="Q343" s="11" t="s">
        <v>40</v>
      </c>
      <c r="R343" s="11" t="s">
        <v>41</v>
      </c>
      <c r="S343" s="11" t="s">
        <v>42</v>
      </c>
      <c r="T343" s="11" t="s">
        <v>43</v>
      </c>
      <c r="U343" s="11" t="s">
        <v>44</v>
      </c>
      <c r="V343" s="11" t="s">
        <v>45</v>
      </c>
      <c r="W343" s="11" t="s">
        <v>46</v>
      </c>
      <c r="X343" s="11" t="s">
        <v>47</v>
      </c>
      <c r="Y343" s="11" t="s">
        <v>48</v>
      </c>
      <c r="AA343" s="10" t="s">
        <v>24</v>
      </c>
      <c r="AB343" s="12" t="s">
        <v>49</v>
      </c>
      <c r="AC343" s="11" t="s">
        <v>50</v>
      </c>
      <c r="AD343" s="11" t="s">
        <v>51</v>
      </c>
      <c r="AE343" s="11" t="s">
        <v>52</v>
      </c>
      <c r="AF343" s="11" t="s">
        <v>53</v>
      </c>
      <c r="AG343" s="11" t="s">
        <v>54</v>
      </c>
      <c r="AH343" s="11" t="s">
        <v>55</v>
      </c>
      <c r="AI343" s="11" t="s">
        <v>56</v>
      </c>
      <c r="AJ343" s="11" t="s">
        <v>57</v>
      </c>
      <c r="AK343" s="11" t="s">
        <v>58</v>
      </c>
      <c r="AL343" s="11" t="s">
        <v>59</v>
      </c>
      <c r="AM343" s="11" t="s">
        <v>60</v>
      </c>
    </row>
    <row r="344" spans="1:39">
      <c r="A344" s="13" t="s">
        <v>105</v>
      </c>
      <c r="B344" s="13" t="s">
        <v>103</v>
      </c>
      <c r="C344" s="13" t="s">
        <v>63</v>
      </c>
      <c r="D344" s="14">
        <v>18</v>
      </c>
      <c r="E344" s="14" t="s">
        <v>3</v>
      </c>
      <c r="F344" s="15">
        <v>9688.7569999999996</v>
      </c>
      <c r="G344" s="15">
        <v>3510.8929269245796</v>
      </c>
      <c r="H344" s="15" t="s">
        <v>3</v>
      </c>
      <c r="I344" s="15" t="s">
        <v>3</v>
      </c>
      <c r="J344" s="16">
        <v>6884.08</v>
      </c>
      <c r="K344" s="16">
        <v>1479.3798239999999</v>
      </c>
      <c r="L344" s="16">
        <v>2101.5978137490292</v>
      </c>
      <c r="M344" s="17">
        <v>0</v>
      </c>
      <c r="N344" s="16">
        <v>3580.9776377490289</v>
      </c>
      <c r="O344" s="16">
        <v>5404.7001760000003</v>
      </c>
      <c r="P344" s="16">
        <f t="shared" ref="P344:P400" si="132">N344+O344</f>
        <v>8985.6778137490292</v>
      </c>
      <c r="Q344" s="16">
        <v>20370.743478217719</v>
      </c>
      <c r="R344" s="16">
        <v>0</v>
      </c>
      <c r="S344" s="16">
        <f t="shared" ref="S344:S400" si="133">SUM(R344,Q344)</f>
        <v>20370.743478217719</v>
      </c>
      <c r="T344" s="18">
        <v>0.93</v>
      </c>
      <c r="U344" s="19">
        <f t="shared" ref="U344:U400" si="134">MAX(Q344/(L344+(J344*T344)),0)</f>
        <v>2.395489325960019</v>
      </c>
      <c r="V344" s="19">
        <f t="shared" ref="V344:V400" si="135">MAX(Q344/N344,0)</f>
        <v>5.6885983490873153</v>
      </c>
      <c r="W344" s="16">
        <v>0.37397297581390276</v>
      </c>
      <c r="X344" s="16">
        <v>2.0776276434105706E-2</v>
      </c>
      <c r="Y344" s="16">
        <v>1.0259941096078278</v>
      </c>
      <c r="AA344" s="13" t="s">
        <v>105</v>
      </c>
      <c r="AB344" s="15">
        <v>165.9560723514212</v>
      </c>
      <c r="AC344" s="19">
        <v>579.25712777529759</v>
      </c>
      <c r="AD344" s="19">
        <v>1589.113220401031</v>
      </c>
      <c r="AE344" s="19">
        <v>579.25712777529759</v>
      </c>
      <c r="AF344" s="19">
        <v>1589.113220401031</v>
      </c>
      <c r="AG344" s="19">
        <v>28604.037967218563</v>
      </c>
      <c r="AH344" s="17">
        <f t="shared" ref="AH344:AH400" si="136">AB344*Q344</f>
        <v>3380648.5785233411</v>
      </c>
      <c r="AI344" s="17">
        <f t="shared" ref="AI344:AI400" si="137">AB344*(L344+(J344*T344))</f>
        <v>1411255.9558863861</v>
      </c>
      <c r="AJ344" s="17">
        <f t="shared" ref="AJ344:AJ400" si="138">AH344-AI344</f>
        <v>1969392.622636955</v>
      </c>
      <c r="AK344" s="19">
        <f t="shared" ref="AK344:AK400" si="139">IF(AB344=0,"N/A",MAX(AH344/AI344,0))</f>
        <v>2.395489325960019</v>
      </c>
      <c r="AL344" s="17">
        <f t="shared" ref="AL344:AL400" si="140">AB344*N344</f>
        <v>594284.98393909924</v>
      </c>
      <c r="AM344" s="19">
        <f t="shared" ref="AM344:AM400" si="141">IF(AB344=0,"N/A",MAX(AH344/AL344,0))</f>
        <v>5.6885983490873144</v>
      </c>
    </row>
    <row r="345" spans="1:39">
      <c r="A345" s="13" t="s">
        <v>385</v>
      </c>
      <c r="B345" s="13" t="s">
        <v>100</v>
      </c>
      <c r="C345" s="13" t="s">
        <v>68</v>
      </c>
      <c r="D345" s="14">
        <v>11.6</v>
      </c>
      <c r="E345" s="14">
        <v>1</v>
      </c>
      <c r="F345" s="15">
        <v>243.18644839999999</v>
      </c>
      <c r="G345" s="15">
        <v>52.549205239999999</v>
      </c>
      <c r="H345" s="15">
        <v>243.18644839999999</v>
      </c>
      <c r="I345" s="15">
        <v>52.549205239999999</v>
      </c>
      <c r="J345" s="16">
        <v>63.068058928489293</v>
      </c>
      <c r="K345" s="16">
        <v>19.725064320000001</v>
      </c>
      <c r="L345" s="16">
        <v>33.215186304667071</v>
      </c>
      <c r="M345" s="17">
        <v>0</v>
      </c>
      <c r="N345" s="16">
        <v>52.940250624667073</v>
      </c>
      <c r="O345" s="16">
        <v>43.342994608489292</v>
      </c>
      <c r="P345" s="16">
        <f t="shared" si="132"/>
        <v>96.283245233156364</v>
      </c>
      <c r="Q345" s="16">
        <v>325.35933276997258</v>
      </c>
      <c r="R345" s="16">
        <v>0</v>
      </c>
      <c r="S345" s="16">
        <f t="shared" si="133"/>
        <v>325.35933276997258</v>
      </c>
      <c r="T345" s="18">
        <v>0.93</v>
      </c>
      <c r="U345" s="19">
        <f t="shared" si="134"/>
        <v>3.5415773597792271</v>
      </c>
      <c r="V345" s="19">
        <f t="shared" si="135"/>
        <v>6.1457837643551709</v>
      </c>
      <c r="W345" s="16">
        <v>0.22026895817791636</v>
      </c>
      <c r="X345" s="16">
        <v>1.8988703291199688E-2</v>
      </c>
      <c r="Y345" s="16">
        <v>1.0133994964366342</v>
      </c>
      <c r="AA345" s="13" t="s">
        <v>385</v>
      </c>
      <c r="AB345" s="15">
        <v>93.64664082687338</v>
      </c>
      <c r="AC345" s="19">
        <v>4.8923667891681495</v>
      </c>
      <c r="AD345" s="19">
        <v>22.507393447160485</v>
      </c>
      <c r="AE345" s="19">
        <v>4.8923667891681495</v>
      </c>
      <c r="AF345" s="19">
        <v>22.507393447160485</v>
      </c>
      <c r="AG345" s="19">
        <v>261.08576398706157</v>
      </c>
      <c r="AH345" s="17">
        <f t="shared" si="136"/>
        <v>30468.808575580795</v>
      </c>
      <c r="AI345" s="17">
        <f t="shared" si="137"/>
        <v>8603.1746536464598</v>
      </c>
      <c r="AJ345" s="17">
        <f t="shared" si="138"/>
        <v>21865.633921934335</v>
      </c>
      <c r="AK345" s="19">
        <f t="shared" si="139"/>
        <v>3.5415773597792271</v>
      </c>
      <c r="AL345" s="17">
        <f t="shared" si="140"/>
        <v>4957.6766355328564</v>
      </c>
      <c r="AM345" s="19">
        <f t="shared" si="141"/>
        <v>6.1457837643551709</v>
      </c>
    </row>
    <row r="346" spans="1:39">
      <c r="A346" s="13" t="s">
        <v>386</v>
      </c>
      <c r="B346" s="13" t="s">
        <v>100</v>
      </c>
      <c r="C346" s="13" t="s">
        <v>68</v>
      </c>
      <c r="D346" s="14">
        <v>11.6</v>
      </c>
      <c r="E346" s="14">
        <v>1</v>
      </c>
      <c r="F346" s="15">
        <v>458.73684840000004</v>
      </c>
      <c r="G346" s="15">
        <v>99.126645240000002</v>
      </c>
      <c r="H346" s="15">
        <v>458.73684840000004</v>
      </c>
      <c r="I346" s="15">
        <v>99.126645240000002</v>
      </c>
      <c r="J346" s="16">
        <v>156.99460906302221</v>
      </c>
      <c r="K346" s="16">
        <v>29.587596480000002</v>
      </c>
      <c r="L346" s="16">
        <v>61.969867002603777</v>
      </c>
      <c r="M346" s="17">
        <v>0</v>
      </c>
      <c r="N346" s="16">
        <v>91.557463482603779</v>
      </c>
      <c r="O346" s="16">
        <v>127.40701258302221</v>
      </c>
      <c r="P346" s="16">
        <f t="shared" si="132"/>
        <v>218.964476065626</v>
      </c>
      <c r="Q346" s="16">
        <v>613.74437553743269</v>
      </c>
      <c r="R346" s="16">
        <v>0</v>
      </c>
      <c r="S346" s="16">
        <f t="shared" si="133"/>
        <v>613.74437553743269</v>
      </c>
      <c r="T346" s="18">
        <v>0.93</v>
      </c>
      <c r="U346" s="19">
        <f t="shared" si="134"/>
        <v>2.9510508862573732</v>
      </c>
      <c r="V346" s="19">
        <f t="shared" si="135"/>
        <v>6.7033789730757025</v>
      </c>
      <c r="W346" s="16">
        <v>0.20194671857260943</v>
      </c>
      <c r="X346" s="16">
        <v>1.7409199876949086E-2</v>
      </c>
      <c r="Y346" s="16">
        <v>0.92910369487111466</v>
      </c>
      <c r="AA346" s="13" t="s">
        <v>386</v>
      </c>
      <c r="AB346" s="15">
        <v>22.522609819121445</v>
      </c>
      <c r="AC346" s="19">
        <v>2.2195747493265596</v>
      </c>
      <c r="AD346" s="19">
        <v>10.211180870388024</v>
      </c>
      <c r="AE346" s="19">
        <v>2.2195747493265596</v>
      </c>
      <c r="AF346" s="19">
        <v>10.211180870388024</v>
      </c>
      <c r="AG346" s="19">
        <v>118.44969809650109</v>
      </c>
      <c r="AH346" s="17">
        <f t="shared" si="136"/>
        <v>13823.125098909941</v>
      </c>
      <c r="AI346" s="17">
        <f t="shared" si="137"/>
        <v>4684.1364760202141</v>
      </c>
      <c r="AJ346" s="17">
        <f t="shared" si="138"/>
        <v>9138.9886228897267</v>
      </c>
      <c r="AK346" s="19">
        <f t="shared" si="139"/>
        <v>2.9510508862573728</v>
      </c>
      <c r="AL346" s="17">
        <f t="shared" si="140"/>
        <v>2062.113026047145</v>
      </c>
      <c r="AM346" s="19">
        <f t="shared" si="141"/>
        <v>6.7033789730757025</v>
      </c>
    </row>
    <row r="347" spans="1:39">
      <c r="A347" s="13" t="s">
        <v>387</v>
      </c>
      <c r="B347" s="13" t="s">
        <v>100</v>
      </c>
      <c r="C347" s="13" t="s">
        <v>68</v>
      </c>
      <c r="D347" s="14">
        <v>11.6</v>
      </c>
      <c r="E347" s="14">
        <v>1</v>
      </c>
      <c r="F347" s="15">
        <v>141.39691720000002</v>
      </c>
      <c r="G347" s="15">
        <v>30.553904920000004</v>
      </c>
      <c r="H347" s="15">
        <v>141.39691720000002</v>
      </c>
      <c r="I347" s="15">
        <v>30.553904920000004</v>
      </c>
      <c r="J347" s="16">
        <v>41.865229083472592</v>
      </c>
      <c r="K347" s="16">
        <v>36.984495599999995</v>
      </c>
      <c r="L347" s="16">
        <v>21.608855338258468</v>
      </c>
      <c r="M347" s="17">
        <v>0</v>
      </c>
      <c r="N347" s="16">
        <v>58.593350938258467</v>
      </c>
      <c r="O347" s="16">
        <v>4.8807334834725964</v>
      </c>
      <c r="P347" s="16">
        <f t="shared" si="132"/>
        <v>63.474084421731064</v>
      </c>
      <c r="Q347" s="16">
        <v>189.17504218924668</v>
      </c>
      <c r="R347" s="16">
        <v>0</v>
      </c>
      <c r="S347" s="16">
        <f t="shared" si="133"/>
        <v>189.17504218924668</v>
      </c>
      <c r="T347" s="18">
        <v>0.93</v>
      </c>
      <c r="U347" s="19">
        <f t="shared" si="134"/>
        <v>3.1246126296046461</v>
      </c>
      <c r="V347" s="19">
        <f t="shared" si="135"/>
        <v>3.2286093756369381</v>
      </c>
      <c r="W347" s="16">
        <v>0.4192905456994791</v>
      </c>
      <c r="X347" s="16">
        <v>3.614573669823095E-2</v>
      </c>
      <c r="Y347" s="16">
        <v>1.9290454333074247</v>
      </c>
      <c r="AA347" s="13" t="s">
        <v>387</v>
      </c>
      <c r="AB347" s="15">
        <v>521.57622739018086</v>
      </c>
      <c r="AC347" s="19">
        <v>15.843282469828853</v>
      </c>
      <c r="AD347" s="19">
        <v>72.887215413292793</v>
      </c>
      <c r="AE347" s="19">
        <v>15.843282469828853</v>
      </c>
      <c r="AF347" s="19">
        <v>72.887215413292793</v>
      </c>
      <c r="AG347" s="19">
        <v>845.49169879419674</v>
      </c>
      <c r="AH347" s="17">
        <f t="shared" si="136"/>
        <v>98669.204821445586</v>
      </c>
      <c r="AI347" s="17">
        <f t="shared" si="137"/>
        <v>31578.059912639503</v>
      </c>
      <c r="AJ347" s="17">
        <f t="shared" si="138"/>
        <v>67091.144908806076</v>
      </c>
      <c r="AK347" s="19">
        <f t="shared" si="139"/>
        <v>3.1246126296046466</v>
      </c>
      <c r="AL347" s="17">
        <f t="shared" si="140"/>
        <v>30560.898932525764</v>
      </c>
      <c r="AM347" s="19">
        <f t="shared" si="141"/>
        <v>3.2286093756369385</v>
      </c>
    </row>
    <row r="348" spans="1:39">
      <c r="A348" s="13" t="s">
        <v>140</v>
      </c>
      <c r="B348" s="13" t="s">
        <v>100</v>
      </c>
      <c r="C348" s="13" t="s">
        <v>63</v>
      </c>
      <c r="D348" s="14">
        <v>17.100000000000001</v>
      </c>
      <c r="E348" s="14" t="s">
        <v>3</v>
      </c>
      <c r="F348" s="15">
        <v>874.94879999999989</v>
      </c>
      <c r="G348" s="15">
        <v>195.76479999999998</v>
      </c>
      <c r="H348" s="15" t="s">
        <v>3</v>
      </c>
      <c r="I348" s="15" t="s">
        <v>3</v>
      </c>
      <c r="J348" s="16">
        <v>280.09800000000001</v>
      </c>
      <c r="K348" s="16">
        <v>147.93798239999998</v>
      </c>
      <c r="L348" s="16">
        <v>165.7585212694853</v>
      </c>
      <c r="M348" s="17">
        <v>0</v>
      </c>
      <c r="N348" s="16">
        <v>313.69650366948531</v>
      </c>
      <c r="O348" s="16">
        <v>132.16001760000003</v>
      </c>
      <c r="P348" s="16">
        <f t="shared" si="132"/>
        <v>445.85652126948537</v>
      </c>
      <c r="Q348" s="16">
        <v>1577.5833716965572</v>
      </c>
      <c r="R348" s="16">
        <v>0</v>
      </c>
      <c r="S348" s="16">
        <f t="shared" si="133"/>
        <v>1577.5833716965572</v>
      </c>
      <c r="T348" s="18">
        <v>0.93</v>
      </c>
      <c r="U348" s="19">
        <f t="shared" si="134"/>
        <v>3.7010782999758698</v>
      </c>
      <c r="V348" s="19">
        <f t="shared" si="135"/>
        <v>5.0290116505688545</v>
      </c>
      <c r="W348" s="16">
        <v>0.36277196153942409</v>
      </c>
      <c r="X348" s="16">
        <v>2.1214734592948776E-2</v>
      </c>
      <c r="Y348" s="16">
        <v>1.6118919133880314</v>
      </c>
      <c r="AA348" s="13" t="s">
        <v>140</v>
      </c>
      <c r="AB348" s="15">
        <v>94.832041343669246</v>
      </c>
      <c r="AC348" s="19">
        <v>18.45654296544496</v>
      </c>
      <c r="AD348" s="19">
        <v>82.003307265112539</v>
      </c>
      <c r="AE348" s="19">
        <v>18.45654296544496</v>
      </c>
      <c r="AF348" s="19">
        <v>82.003307265112539</v>
      </c>
      <c r="AG348" s="19">
        <v>1402.2565542334246</v>
      </c>
      <c r="AH348" s="17">
        <f t="shared" si="136"/>
        <v>149605.45152781304</v>
      </c>
      <c r="AI348" s="17">
        <f t="shared" si="137"/>
        <v>40422.125500232847</v>
      </c>
      <c r="AJ348" s="17">
        <f t="shared" si="138"/>
        <v>109183.32602758019</v>
      </c>
      <c r="AK348" s="19">
        <f t="shared" si="139"/>
        <v>3.7010782999758698</v>
      </c>
      <c r="AL348" s="17">
        <f t="shared" si="140"/>
        <v>29748.479805349121</v>
      </c>
      <c r="AM348" s="19">
        <f t="shared" si="141"/>
        <v>5.0290116505688554</v>
      </c>
    </row>
    <row r="349" spans="1:39">
      <c r="A349" s="13" t="s">
        <v>143</v>
      </c>
      <c r="B349" s="13" t="s">
        <v>100</v>
      </c>
      <c r="C349" s="13" t="s">
        <v>63</v>
      </c>
      <c r="D349" s="14">
        <v>17.100000000000001</v>
      </c>
      <c r="E349" s="14" t="s">
        <v>3</v>
      </c>
      <c r="F349" s="15">
        <v>2728.1268000000005</v>
      </c>
      <c r="G349" s="15">
        <v>622.86</v>
      </c>
      <c r="H349" s="15" t="s">
        <v>3</v>
      </c>
      <c r="I349" s="15" t="s">
        <v>3</v>
      </c>
      <c r="J349" s="16">
        <v>1764.3779999999999</v>
      </c>
      <c r="K349" s="16">
        <v>493.12660799999998</v>
      </c>
      <c r="L349" s="16">
        <v>521.68517404844033</v>
      </c>
      <c r="M349" s="17">
        <v>0</v>
      </c>
      <c r="N349" s="16">
        <v>1014.8117820484404</v>
      </c>
      <c r="O349" s="16">
        <v>1271.2513919999999</v>
      </c>
      <c r="P349" s="16">
        <f t="shared" si="132"/>
        <v>2286.0631740484405</v>
      </c>
      <c r="Q349" s="16">
        <v>4939.4269205688415</v>
      </c>
      <c r="R349" s="16">
        <v>0</v>
      </c>
      <c r="S349" s="16">
        <f t="shared" si="133"/>
        <v>4939.4269205688415</v>
      </c>
      <c r="T349" s="18">
        <v>0.93</v>
      </c>
      <c r="U349" s="19">
        <f t="shared" si="134"/>
        <v>2.2840681534413623</v>
      </c>
      <c r="V349" s="19">
        <f t="shared" si="135"/>
        <v>4.86733304435863</v>
      </c>
      <c r="W349" s="16">
        <v>0.37638094100270214</v>
      </c>
      <c r="X349" s="16">
        <v>2.2010581345187262E-2</v>
      </c>
      <c r="Y349" s="16">
        <v>1.6389130095102677</v>
      </c>
      <c r="AA349" s="13" t="s">
        <v>143</v>
      </c>
      <c r="AB349" s="15">
        <v>3.556201550387597</v>
      </c>
      <c r="AC349" s="19">
        <v>2.2021021561569771</v>
      </c>
      <c r="AD349" s="19">
        <v>9.5883647808272467</v>
      </c>
      <c r="AE349" s="19">
        <v>2.2021021561569771</v>
      </c>
      <c r="AF349" s="19">
        <v>9.5883647808272467</v>
      </c>
      <c r="AG349" s="19">
        <v>163.96103775214587</v>
      </c>
      <c r="AH349" s="17">
        <f t="shared" si="136"/>
        <v>17565.597672953147</v>
      </c>
      <c r="AI349" s="17">
        <f t="shared" si="137"/>
        <v>7690.4875393001712</v>
      </c>
      <c r="AJ349" s="17">
        <f t="shared" si="138"/>
        <v>9875.1101336529755</v>
      </c>
      <c r="AK349" s="19">
        <f t="shared" si="139"/>
        <v>2.2840681534413623</v>
      </c>
      <c r="AL349" s="17">
        <f t="shared" si="140"/>
        <v>3608.8752326722638</v>
      </c>
      <c r="AM349" s="19">
        <f t="shared" si="141"/>
        <v>4.8673330443586291</v>
      </c>
    </row>
    <row r="350" spans="1:39">
      <c r="A350" s="13" t="s">
        <v>146</v>
      </c>
      <c r="B350" s="13" t="s">
        <v>100</v>
      </c>
      <c r="C350" s="13" t="s">
        <v>63</v>
      </c>
      <c r="D350" s="14">
        <v>11.6</v>
      </c>
      <c r="E350" s="14" t="s">
        <v>3</v>
      </c>
      <c r="F350" s="15">
        <v>27.358319999999999</v>
      </c>
      <c r="G350" s="15">
        <v>5.9117519999999999</v>
      </c>
      <c r="H350" s="15" t="s">
        <v>3</v>
      </c>
      <c r="I350" s="15" t="s">
        <v>3</v>
      </c>
      <c r="J350" s="16">
        <v>21.672000000000001</v>
      </c>
      <c r="K350" s="16">
        <v>12.328165199999999</v>
      </c>
      <c r="L350" s="16">
        <v>4.6465069546027351</v>
      </c>
      <c r="M350" s="17">
        <v>0</v>
      </c>
      <c r="N350" s="16">
        <v>16.974672154602736</v>
      </c>
      <c r="O350" s="16">
        <v>9.3438348000000016</v>
      </c>
      <c r="P350" s="16">
        <f t="shared" si="132"/>
        <v>26.318506954602739</v>
      </c>
      <c r="Q350" s="16">
        <v>36.60271696663915</v>
      </c>
      <c r="R350" s="16">
        <v>0</v>
      </c>
      <c r="S350" s="16">
        <f t="shared" si="133"/>
        <v>36.60271696663915</v>
      </c>
      <c r="T350" s="18">
        <v>0.93</v>
      </c>
      <c r="U350" s="19">
        <f t="shared" si="134"/>
        <v>1.475828709391978</v>
      </c>
      <c r="V350" s="19">
        <f t="shared" si="135"/>
        <v>2.1563136320552858</v>
      </c>
      <c r="W350" s="16">
        <v>0.62779614562421782</v>
      </c>
      <c r="X350" s="16">
        <v>5.4120357381398095E-2</v>
      </c>
      <c r="Y350" s="16">
        <v>2.8883248148228042</v>
      </c>
      <c r="AA350" s="13" t="s">
        <v>146</v>
      </c>
      <c r="AB350" s="15">
        <v>55.713824289405686</v>
      </c>
      <c r="AC350" s="19">
        <v>0.32744610657058842</v>
      </c>
      <c r="AD350" s="19">
        <v>1.5064198313262998</v>
      </c>
      <c r="AE350" s="19">
        <v>0.32744610657058842</v>
      </c>
      <c r="AF350" s="19">
        <v>1.5064198313262998</v>
      </c>
      <c r="AG350" s="19">
        <v>17.474470043385082</v>
      </c>
      <c r="AH350" s="17">
        <f t="shared" si="136"/>
        <v>2039.277341594182</v>
      </c>
      <c r="AI350" s="17">
        <f t="shared" si="137"/>
        <v>1381.7845720282385</v>
      </c>
      <c r="AJ350" s="17">
        <f t="shared" si="138"/>
        <v>657.49276956594349</v>
      </c>
      <c r="AK350" s="19">
        <f t="shared" si="139"/>
        <v>1.4758287093919782</v>
      </c>
      <c r="AL350" s="17">
        <f t="shared" si="140"/>
        <v>945.72390179180422</v>
      </c>
      <c r="AM350" s="19">
        <f t="shared" si="141"/>
        <v>2.1563136320552858</v>
      </c>
    </row>
    <row r="351" spans="1:39">
      <c r="A351" s="13" t="s">
        <v>388</v>
      </c>
      <c r="B351" s="13" t="s">
        <v>100</v>
      </c>
      <c r="C351" s="13" t="s">
        <v>63</v>
      </c>
      <c r="D351" s="14">
        <v>11.4</v>
      </c>
      <c r="E351" s="14" t="s">
        <v>3</v>
      </c>
      <c r="F351" s="15">
        <v>1083.5244</v>
      </c>
      <c r="G351" s="15">
        <v>242.4324</v>
      </c>
      <c r="H351" s="15" t="s">
        <v>3</v>
      </c>
      <c r="I351" s="15" t="s">
        <v>3</v>
      </c>
      <c r="J351" s="16">
        <v>354.04599999999999</v>
      </c>
      <c r="K351" s="16">
        <v>197.25064319999998</v>
      </c>
      <c r="L351" s="16">
        <v>156.63327947974216</v>
      </c>
      <c r="M351" s="17">
        <v>0</v>
      </c>
      <c r="N351" s="16">
        <v>353.88392267974211</v>
      </c>
      <c r="O351" s="16">
        <v>156.79535680000001</v>
      </c>
      <c r="P351" s="16">
        <f t="shared" si="132"/>
        <v>510.67927947974215</v>
      </c>
      <c r="Q351" s="16">
        <v>1437.2213351075018</v>
      </c>
      <c r="R351" s="16">
        <v>0</v>
      </c>
      <c r="S351" s="16">
        <f t="shared" si="133"/>
        <v>1437.2213351075018</v>
      </c>
      <c r="T351" s="18">
        <v>0.93</v>
      </c>
      <c r="U351" s="19">
        <f t="shared" si="134"/>
        <v>2.9578781450632898</v>
      </c>
      <c r="V351" s="19">
        <f t="shared" si="135"/>
        <v>4.0612789759543793</v>
      </c>
      <c r="W351" s="16">
        <v>0.3304675432287304</v>
      </c>
      <c r="X351" s="16">
        <v>2.8988380984976359E-2</v>
      </c>
      <c r="Y351" s="16">
        <v>1.4683548262858559</v>
      </c>
      <c r="AA351" s="13" t="s">
        <v>388</v>
      </c>
      <c r="AB351" s="15">
        <v>55.713824289405686</v>
      </c>
      <c r="AC351" s="19">
        <v>13.428091280988024</v>
      </c>
      <c r="AD351" s="19">
        <v>59.661654805043966</v>
      </c>
      <c r="AE351" s="19">
        <v>13.428091280988024</v>
      </c>
      <c r="AF351" s="19">
        <v>59.661654805043966</v>
      </c>
      <c r="AG351" s="19">
        <v>680.14286477750113</v>
      </c>
      <c r="AH351" s="17">
        <f t="shared" si="136"/>
        <v>80073.0969291644</v>
      </c>
      <c r="AI351" s="17">
        <f t="shared" si="137"/>
        <v>27071.127680768968</v>
      </c>
      <c r="AJ351" s="17">
        <f t="shared" si="138"/>
        <v>53001.969248395428</v>
      </c>
      <c r="AK351" s="19">
        <f t="shared" si="139"/>
        <v>2.9578781450632898</v>
      </c>
      <c r="AL351" s="17">
        <f t="shared" si="140"/>
        <v>19716.22668702478</v>
      </c>
      <c r="AM351" s="19">
        <f t="shared" si="141"/>
        <v>4.0612789759543793</v>
      </c>
    </row>
    <row r="352" spans="1:39">
      <c r="A352" s="13" t="s">
        <v>389</v>
      </c>
      <c r="B352" s="13" t="s">
        <v>100</v>
      </c>
      <c r="C352" s="13" t="s">
        <v>68</v>
      </c>
      <c r="D352" s="14">
        <v>11.6</v>
      </c>
      <c r="E352" s="14">
        <v>3.8666666666666667</v>
      </c>
      <c r="F352" s="15">
        <v>136.8475</v>
      </c>
      <c r="G352" s="15">
        <v>20.978369999999998</v>
      </c>
      <c r="H352" s="15">
        <v>42.892499999999998</v>
      </c>
      <c r="I352" s="15">
        <v>6.5753099999999991</v>
      </c>
      <c r="J352" s="16">
        <v>8.5218875840589341</v>
      </c>
      <c r="K352" s="16">
        <v>3.6984495599999998</v>
      </c>
      <c r="L352" s="16">
        <v>10.212890599718282</v>
      </c>
      <c r="M352" s="17">
        <v>0</v>
      </c>
      <c r="N352" s="16">
        <v>13.911340159718282</v>
      </c>
      <c r="O352" s="16">
        <v>4.8234380240589338</v>
      </c>
      <c r="P352" s="16">
        <f t="shared" si="132"/>
        <v>18.734778183777216</v>
      </c>
      <c r="Q352" s="16">
        <v>102.2445012164863</v>
      </c>
      <c r="R352" s="16">
        <v>0</v>
      </c>
      <c r="S352" s="16">
        <f t="shared" si="133"/>
        <v>102.2445012164863</v>
      </c>
      <c r="T352" s="18">
        <v>0.93</v>
      </c>
      <c r="U352" s="19">
        <f t="shared" si="134"/>
        <v>5.6369563472857438</v>
      </c>
      <c r="V352" s="19">
        <f t="shared" si="135"/>
        <v>7.349723322311231</v>
      </c>
      <c r="W352" s="16">
        <v>0.10285816615422438</v>
      </c>
      <c r="X352" s="16">
        <v>1.6351226982757903E-2</v>
      </c>
      <c r="Y352" s="16">
        <v>0.66704951463122497</v>
      </c>
      <c r="AA352" s="13" t="s">
        <v>389</v>
      </c>
      <c r="AB352" s="15">
        <v>785.20930232558135</v>
      </c>
      <c r="AC352" s="19">
        <v>16.376377113914316</v>
      </c>
      <c r="AD352" s="19">
        <v>106.19790101222998</v>
      </c>
      <c r="AE352" s="19">
        <v>16.376377113914316</v>
      </c>
      <c r="AF352" s="19">
        <v>106.19790101222998</v>
      </c>
      <c r="AG352" s="19">
        <v>668.04291562121205</v>
      </c>
      <c r="AH352" s="17">
        <f t="shared" si="136"/>
        <v>80283.333466824261</v>
      </c>
      <c r="AI352" s="17">
        <f t="shared" si="137"/>
        <v>14242.319528601914</v>
      </c>
      <c r="AJ352" s="17">
        <f t="shared" si="138"/>
        <v>66041.013938222342</v>
      </c>
      <c r="AK352" s="19">
        <f t="shared" si="139"/>
        <v>5.6369563472857438</v>
      </c>
      <c r="AL352" s="17">
        <f t="shared" si="140"/>
        <v>10923.313701226234</v>
      </c>
      <c r="AM352" s="19">
        <f t="shared" si="141"/>
        <v>7.3497233223112302</v>
      </c>
    </row>
    <row r="353" spans="1:39">
      <c r="A353" s="13" t="s">
        <v>151</v>
      </c>
      <c r="B353" s="13" t="s">
        <v>96</v>
      </c>
      <c r="C353" s="13" t="s">
        <v>63</v>
      </c>
      <c r="D353" s="14">
        <v>12</v>
      </c>
      <c r="E353" s="14" t="s">
        <v>3</v>
      </c>
      <c r="F353" s="15">
        <v>949</v>
      </c>
      <c r="G353" s="15">
        <v>108</v>
      </c>
      <c r="H353" s="15" t="s">
        <v>3</v>
      </c>
      <c r="I353" s="15" t="s">
        <v>3</v>
      </c>
      <c r="J353" s="16">
        <v>0</v>
      </c>
      <c r="K353" s="16">
        <v>281.08216656000002</v>
      </c>
      <c r="L353" s="16">
        <v>140.69081643674491</v>
      </c>
      <c r="M353" s="17">
        <v>0</v>
      </c>
      <c r="N353" s="16">
        <v>421.77298299674493</v>
      </c>
      <c r="O353" s="16">
        <v>-281.08216656000002</v>
      </c>
      <c r="P353" s="16">
        <f t="shared" si="132"/>
        <v>140.69081643674491</v>
      </c>
      <c r="Q353" s="16">
        <v>1194.1606101476336</v>
      </c>
      <c r="R353" s="16">
        <v>0</v>
      </c>
      <c r="S353" s="16">
        <f t="shared" si="133"/>
        <v>1194.1606101476336</v>
      </c>
      <c r="T353" s="18">
        <v>0.93</v>
      </c>
      <c r="U353" s="19">
        <f t="shared" si="134"/>
        <v>8.4878362382986978</v>
      </c>
      <c r="V353" s="19">
        <f t="shared" si="135"/>
        <v>2.8312875842899823</v>
      </c>
      <c r="W353" s="16">
        <v>0.44969620200090299</v>
      </c>
      <c r="X353" s="16">
        <v>3.7474683500075261E-2</v>
      </c>
      <c r="Y353" s="16">
        <v>3.9284012902574159</v>
      </c>
      <c r="AA353" s="13" t="s">
        <v>151</v>
      </c>
      <c r="AB353" s="15">
        <v>2.3708010335917313</v>
      </c>
      <c r="AC353" s="19">
        <v>0.2545537604651163</v>
      </c>
      <c r="AD353" s="19">
        <v>2.223591214554264</v>
      </c>
      <c r="AE353" s="19">
        <v>0.2545537604651163</v>
      </c>
      <c r="AF353" s="19">
        <v>2.223591214554264</v>
      </c>
      <c r="AG353" s="19">
        <v>26.683094574651157</v>
      </c>
      <c r="AH353" s="17">
        <f t="shared" si="136"/>
        <v>2831.1172088125422</v>
      </c>
      <c r="AI353" s="17">
        <f t="shared" si="137"/>
        <v>333.54993302509939</v>
      </c>
      <c r="AJ353" s="17">
        <f t="shared" si="138"/>
        <v>2497.5672757874427</v>
      </c>
      <c r="AK353" s="19">
        <f t="shared" si="139"/>
        <v>8.4878362382986978</v>
      </c>
      <c r="AL353" s="17">
        <f t="shared" si="140"/>
        <v>999.93982402975064</v>
      </c>
      <c r="AM353" s="19">
        <f t="shared" si="141"/>
        <v>2.8312875842899818</v>
      </c>
    </row>
    <row r="354" spans="1:39">
      <c r="A354" s="13" t="s">
        <v>152</v>
      </c>
      <c r="B354" s="13" t="s">
        <v>103</v>
      </c>
      <c r="C354" s="13" t="s">
        <v>63</v>
      </c>
      <c r="D354" s="14">
        <v>25</v>
      </c>
      <c r="E354" s="14" t="s">
        <v>3</v>
      </c>
      <c r="F354" s="15">
        <v>29037.098999999998</v>
      </c>
      <c r="G354" s="15">
        <v>54081</v>
      </c>
      <c r="H354" s="15" t="s">
        <v>3</v>
      </c>
      <c r="I354" s="15" t="s">
        <v>3</v>
      </c>
      <c r="J354" s="16">
        <v>13762.98</v>
      </c>
      <c r="K354" s="16">
        <v>7396.89912</v>
      </c>
      <c r="L354" s="16">
        <v>17034.322699360229</v>
      </c>
      <c r="M354" s="17">
        <v>0</v>
      </c>
      <c r="N354" s="16">
        <v>24431.221819360231</v>
      </c>
      <c r="O354" s="16">
        <v>6366.0808799999995</v>
      </c>
      <c r="P354" s="16">
        <f t="shared" si="132"/>
        <v>30797.302699360233</v>
      </c>
      <c r="Q354" s="16">
        <v>169392.14768181453</v>
      </c>
      <c r="R354" s="16">
        <v>0</v>
      </c>
      <c r="S354" s="16">
        <f t="shared" si="133"/>
        <v>169392.14768181453</v>
      </c>
      <c r="T354" s="18">
        <v>0.93</v>
      </c>
      <c r="U354" s="19">
        <f t="shared" si="134"/>
        <v>5.6778423600238979</v>
      </c>
      <c r="V354" s="19">
        <f t="shared" si="135"/>
        <v>6.9334292379753899</v>
      </c>
      <c r="W354" s="16">
        <v>0.85133136957773869</v>
      </c>
      <c r="X354" s="16">
        <v>3.4053254783109541E-2</v>
      </c>
      <c r="Y354" s="16">
        <v>0.45442405909279243</v>
      </c>
      <c r="AA354" s="13" t="s">
        <v>152</v>
      </c>
      <c r="AB354" s="15">
        <v>2.3708010335917313</v>
      </c>
      <c r="AC354" s="19">
        <v>127.46779555290699</v>
      </c>
      <c r="AD354" s="19">
        <v>68.036499718168997</v>
      </c>
      <c r="AE354" s="19">
        <v>127.46779555290699</v>
      </c>
      <c r="AF354" s="19">
        <v>68.036499718168997</v>
      </c>
      <c r="AG354" s="19">
        <v>1700.9124929542254</v>
      </c>
      <c r="AH354" s="17">
        <f t="shared" si="136"/>
        <v>401595.0788063691</v>
      </c>
      <c r="AI354" s="17">
        <f t="shared" si="137"/>
        <v>70730.22696682949</v>
      </c>
      <c r="AJ354" s="17">
        <f t="shared" si="138"/>
        <v>330864.85183953959</v>
      </c>
      <c r="AK354" s="19">
        <f t="shared" si="139"/>
        <v>5.6778423600238979</v>
      </c>
      <c r="AL354" s="17">
        <f t="shared" si="140"/>
        <v>57921.565941248096</v>
      </c>
      <c r="AM354" s="19">
        <f t="shared" si="141"/>
        <v>6.9334292379753899</v>
      </c>
    </row>
    <row r="355" spans="1:39">
      <c r="A355" s="13" t="s">
        <v>154</v>
      </c>
      <c r="B355" s="13" t="s">
        <v>133</v>
      </c>
      <c r="C355" s="13" t="s">
        <v>63</v>
      </c>
      <c r="D355" s="14">
        <v>10</v>
      </c>
      <c r="E355" s="14" t="s">
        <v>3</v>
      </c>
      <c r="F355" s="15">
        <v>4925.5010000000002</v>
      </c>
      <c r="G355" s="15">
        <v>1214.6285466000002</v>
      </c>
      <c r="H355" s="15" t="s">
        <v>3</v>
      </c>
      <c r="I355" s="15" t="s">
        <v>3</v>
      </c>
      <c r="J355" s="16">
        <v>1012.1300000000001</v>
      </c>
      <c r="K355" s="16">
        <v>1479.3798239999999</v>
      </c>
      <c r="L355" s="16">
        <v>706.56905786686661</v>
      </c>
      <c r="M355" s="17">
        <v>0</v>
      </c>
      <c r="N355" s="16">
        <v>2185.9488818668665</v>
      </c>
      <c r="O355" s="16">
        <v>-467.24982399999976</v>
      </c>
      <c r="P355" s="16">
        <f t="shared" si="132"/>
        <v>1718.6990578668667</v>
      </c>
      <c r="Q355" s="16">
        <v>5934.1458852402493</v>
      </c>
      <c r="R355" s="16">
        <v>0</v>
      </c>
      <c r="S355" s="16">
        <f t="shared" si="133"/>
        <v>5934.1458852402493</v>
      </c>
      <c r="T355" s="18">
        <v>0.93</v>
      </c>
      <c r="U355" s="19">
        <f t="shared" si="134"/>
        <v>3.6011445440833523</v>
      </c>
      <c r="V355" s="19">
        <f t="shared" si="135"/>
        <v>2.7146773350767055</v>
      </c>
      <c r="W355" s="16">
        <v>0.44905161753541034</v>
      </c>
      <c r="X355" s="16">
        <v>4.4905161753541041E-2</v>
      </c>
      <c r="Y355" s="16">
        <v>1.810328386155331</v>
      </c>
      <c r="AA355" s="13" t="s">
        <v>154</v>
      </c>
      <c r="AB355" s="15">
        <v>3.556201550387597</v>
      </c>
      <c r="AC355" s="19">
        <v>4.2942814459070657</v>
      </c>
      <c r="AD355" s="19">
        <v>17.311328900229039</v>
      </c>
      <c r="AE355" s="19">
        <v>4.2942814459070657</v>
      </c>
      <c r="AF355" s="19">
        <v>17.311328900229039</v>
      </c>
      <c r="AG355" s="19">
        <v>173.11328900229037</v>
      </c>
      <c r="AH355" s="17">
        <f t="shared" si="136"/>
        <v>21103.018797317553</v>
      </c>
      <c r="AI355" s="17">
        <f t="shared" si="137"/>
        <v>5860.086574972288</v>
      </c>
      <c r="AJ355" s="17">
        <f t="shared" si="138"/>
        <v>15242.932222345265</v>
      </c>
      <c r="AK355" s="19">
        <f t="shared" si="139"/>
        <v>3.6011445440833523</v>
      </c>
      <c r="AL355" s="17">
        <f t="shared" si="140"/>
        <v>7773.6748027629847</v>
      </c>
      <c r="AM355" s="19">
        <f t="shared" si="141"/>
        <v>2.7146773350767055</v>
      </c>
    </row>
    <row r="356" spans="1:39">
      <c r="A356" s="13" t="s">
        <v>155</v>
      </c>
      <c r="B356" s="13" t="s">
        <v>133</v>
      </c>
      <c r="C356" s="13" t="s">
        <v>63</v>
      </c>
      <c r="D356" s="14">
        <v>10</v>
      </c>
      <c r="E356" s="14" t="s">
        <v>3</v>
      </c>
      <c r="F356" s="15">
        <v>7541.2709999999997</v>
      </c>
      <c r="G356" s="15">
        <v>1859.6774286</v>
      </c>
      <c r="H356" s="15" t="s">
        <v>3</v>
      </c>
      <c r="I356" s="15" t="s">
        <v>3</v>
      </c>
      <c r="J356" s="16">
        <v>1112.1300000000001</v>
      </c>
      <c r="K356" s="16">
        <v>1725.9431279999999</v>
      </c>
      <c r="L356" s="16">
        <v>1033.2866616057729</v>
      </c>
      <c r="M356" s="17">
        <v>0</v>
      </c>
      <c r="N356" s="16">
        <v>2759.2297896057726</v>
      </c>
      <c r="O356" s="16">
        <v>-613.81312799999978</v>
      </c>
      <c r="P356" s="16">
        <f t="shared" si="132"/>
        <v>2145.4166616057728</v>
      </c>
      <c r="Q356" s="16">
        <v>9085.5736856274343</v>
      </c>
      <c r="R356" s="16">
        <v>0</v>
      </c>
      <c r="S356" s="16">
        <f t="shared" si="133"/>
        <v>9085.5736856274343</v>
      </c>
      <c r="T356" s="18">
        <v>0.93</v>
      </c>
      <c r="U356" s="19">
        <f t="shared" si="134"/>
        <v>4.3943297691182277</v>
      </c>
      <c r="V356" s="19">
        <f t="shared" si="135"/>
        <v>3.2927934164285548</v>
      </c>
      <c r="W356" s="16">
        <v>0.37021157850986658</v>
      </c>
      <c r="X356" s="16">
        <v>3.7021157850986662E-2</v>
      </c>
      <c r="Y356" s="16">
        <v>1.49248884379519</v>
      </c>
      <c r="AA356" s="13" t="s">
        <v>155</v>
      </c>
      <c r="AB356" s="15">
        <v>3.556201550387597</v>
      </c>
      <c r="AC356" s="19">
        <v>6.5748317041976092</v>
      </c>
      <c r="AD356" s="19">
        <v>26.504800751590373</v>
      </c>
      <c r="AE356" s="19">
        <v>6.5748317041976092</v>
      </c>
      <c r="AF356" s="19">
        <v>26.504800751590373</v>
      </c>
      <c r="AG356" s="19">
        <v>265.04800751590375</v>
      </c>
      <c r="AH356" s="17">
        <f t="shared" si="136"/>
        <v>32310.131226989037</v>
      </c>
      <c r="AI356" s="17">
        <f t="shared" si="137"/>
        <v>7352.6869681135549</v>
      </c>
      <c r="AJ356" s="17">
        <f t="shared" si="138"/>
        <v>24957.444258875483</v>
      </c>
      <c r="AK356" s="19">
        <f t="shared" si="139"/>
        <v>4.3943297691182277</v>
      </c>
      <c r="AL356" s="17">
        <f t="shared" si="140"/>
        <v>9812.3772556716922</v>
      </c>
      <c r="AM356" s="19">
        <f t="shared" si="141"/>
        <v>3.2927934164285548</v>
      </c>
    </row>
    <row r="357" spans="1:39">
      <c r="A357" s="13" t="s">
        <v>156</v>
      </c>
      <c r="B357" s="13" t="s">
        <v>98</v>
      </c>
      <c r="C357" s="13" t="s">
        <v>63</v>
      </c>
      <c r="D357" s="14">
        <v>15</v>
      </c>
      <c r="E357" s="14" t="s">
        <v>3</v>
      </c>
      <c r="F357" s="15">
        <v>9800.8510000000006</v>
      </c>
      <c r="G357" s="15">
        <v>2819</v>
      </c>
      <c r="H357" s="15" t="s">
        <v>3</v>
      </c>
      <c r="I357" s="15" t="s">
        <v>3</v>
      </c>
      <c r="J357" s="16">
        <v>4625.7400000000007</v>
      </c>
      <c r="K357" s="16">
        <v>3082.0412999999999</v>
      </c>
      <c r="L357" s="16">
        <v>1927.7170584128955</v>
      </c>
      <c r="M357" s="17">
        <v>0</v>
      </c>
      <c r="N357" s="16">
        <v>5009.7583584128952</v>
      </c>
      <c r="O357" s="16">
        <v>1543.6987000000008</v>
      </c>
      <c r="P357" s="16">
        <f t="shared" si="132"/>
        <v>6553.457058412896</v>
      </c>
      <c r="Q357" s="16">
        <v>17078.64317763524</v>
      </c>
      <c r="R357" s="16">
        <v>0</v>
      </c>
      <c r="S357" s="16">
        <f t="shared" si="133"/>
        <v>17078.64317763524</v>
      </c>
      <c r="T357" s="18">
        <v>0.93</v>
      </c>
      <c r="U357" s="19">
        <f t="shared" si="134"/>
        <v>2.7415069484898424</v>
      </c>
      <c r="V357" s="19">
        <f t="shared" si="135"/>
        <v>3.4090752399175197</v>
      </c>
      <c r="W357" s="16">
        <v>0.51720137004457312</v>
      </c>
      <c r="X357" s="16">
        <v>3.4480091336304891E-2</v>
      </c>
      <c r="Y357" s="16">
        <v>1.7876502169591379</v>
      </c>
      <c r="AA357" s="13" t="s">
        <v>156</v>
      </c>
      <c r="AB357" s="15">
        <v>2.3708010335917313</v>
      </c>
      <c r="AC357" s="19">
        <v>6.6443245439922478</v>
      </c>
      <c r="AD357" s="19">
        <v>22.964263623556768</v>
      </c>
      <c r="AE357" s="19">
        <v>6.6443245439922478</v>
      </c>
      <c r="AF357" s="19">
        <v>22.964263623556768</v>
      </c>
      <c r="AG357" s="19">
        <v>344.46395435335137</v>
      </c>
      <c r="AH357" s="17">
        <f t="shared" si="136"/>
        <v>40490.064897881995</v>
      </c>
      <c r="AI357" s="17">
        <f t="shared" si="137"/>
        <v>14769.273125565458</v>
      </c>
      <c r="AJ357" s="17">
        <f t="shared" si="138"/>
        <v>25720.791772316537</v>
      </c>
      <c r="AK357" s="19">
        <f t="shared" si="139"/>
        <v>2.7415069484898424</v>
      </c>
      <c r="AL357" s="17">
        <f t="shared" si="140"/>
        <v>11877.140294170107</v>
      </c>
      <c r="AM357" s="19">
        <f t="shared" si="141"/>
        <v>3.4090752399175193</v>
      </c>
    </row>
    <row r="358" spans="1:39">
      <c r="A358" s="13" t="s">
        <v>157</v>
      </c>
      <c r="B358" s="13" t="s">
        <v>100</v>
      </c>
      <c r="C358" s="13" t="s">
        <v>63</v>
      </c>
      <c r="D358" s="14">
        <v>22.3</v>
      </c>
      <c r="E358" s="14" t="s">
        <v>3</v>
      </c>
      <c r="F358" s="15">
        <v>255.3125</v>
      </c>
      <c r="G358" s="15">
        <v>39.138749999999995</v>
      </c>
      <c r="H358" s="15" t="s">
        <v>3</v>
      </c>
      <c r="I358" s="15" t="s">
        <v>3</v>
      </c>
      <c r="J358" s="16">
        <v>172.62</v>
      </c>
      <c r="K358" s="16">
        <v>160.26614759999998</v>
      </c>
      <c r="L358" s="16">
        <v>63.010158112363591</v>
      </c>
      <c r="M358" s="17">
        <v>0</v>
      </c>
      <c r="N358" s="16">
        <v>223.27630571236358</v>
      </c>
      <c r="O358" s="16">
        <v>12.353852400000022</v>
      </c>
      <c r="P358" s="16">
        <f t="shared" si="132"/>
        <v>235.6301581123636</v>
      </c>
      <c r="Q358" s="16">
        <v>502.79930411435379</v>
      </c>
      <c r="R358" s="16">
        <v>0</v>
      </c>
      <c r="S358" s="16">
        <f t="shared" si="133"/>
        <v>502.79930411435379</v>
      </c>
      <c r="T358" s="18">
        <v>0.93</v>
      </c>
      <c r="U358" s="19">
        <f t="shared" si="134"/>
        <v>2.2491907659945869</v>
      </c>
      <c r="V358" s="19">
        <f t="shared" si="135"/>
        <v>2.2519151887172777</v>
      </c>
      <c r="W358" s="16">
        <v>0.88486544236199738</v>
      </c>
      <c r="X358" s="16">
        <v>3.9680064679910185E-2</v>
      </c>
      <c r="Y358" s="16">
        <v>5.738475474630782</v>
      </c>
      <c r="AA358" s="13" t="s">
        <v>157</v>
      </c>
      <c r="AB358" s="15">
        <v>3651.0335917312659</v>
      </c>
      <c r="AC358" s="19">
        <v>142.06380211390987</v>
      </c>
      <c r="AD358" s="19">
        <v>921.25855977604158</v>
      </c>
      <c r="AE358" s="19">
        <v>142.06380211390987</v>
      </c>
      <c r="AF358" s="19">
        <v>921.25855977604158</v>
      </c>
      <c r="AG358" s="19">
        <v>20544.065883005733</v>
      </c>
      <c r="AH358" s="17">
        <f t="shared" si="136"/>
        <v>1835737.1492206103</v>
      </c>
      <c r="AI358" s="17">
        <f t="shared" si="137"/>
        <v>816176.7231908635</v>
      </c>
      <c r="AJ358" s="17">
        <f t="shared" si="138"/>
        <v>1019560.4260297468</v>
      </c>
      <c r="AK358" s="19">
        <f t="shared" si="139"/>
        <v>2.2491907659945869</v>
      </c>
      <c r="AL358" s="17">
        <f t="shared" si="140"/>
        <v>815189.29239349894</v>
      </c>
      <c r="AM358" s="19">
        <f t="shared" si="141"/>
        <v>2.2519151887172777</v>
      </c>
    </row>
    <row r="359" spans="1:39">
      <c r="A359" s="13" t="s">
        <v>159</v>
      </c>
      <c r="B359" s="13" t="s">
        <v>100</v>
      </c>
      <c r="C359" s="13" t="s">
        <v>63</v>
      </c>
      <c r="D359" s="14">
        <v>22.3</v>
      </c>
      <c r="E359" s="14" t="s">
        <v>3</v>
      </c>
      <c r="F359" s="15">
        <v>595.71554999999978</v>
      </c>
      <c r="G359" s="15">
        <v>91.321662599999982</v>
      </c>
      <c r="H359" s="15" t="s">
        <v>3</v>
      </c>
      <c r="I359" s="15" t="s">
        <v>3</v>
      </c>
      <c r="J359" s="16">
        <v>343.14000000000004</v>
      </c>
      <c r="K359" s="16">
        <v>431.48578199999997</v>
      </c>
      <c r="L359" s="16">
        <v>152.19894038192413</v>
      </c>
      <c r="M359" s="17">
        <v>0</v>
      </c>
      <c r="N359" s="16">
        <v>583.68472238192408</v>
      </c>
      <c r="O359" s="16">
        <v>-88.345781999999929</v>
      </c>
      <c r="P359" s="16">
        <f t="shared" si="132"/>
        <v>495.33894038192415</v>
      </c>
      <c r="Q359" s="16">
        <v>1173.1715603039388</v>
      </c>
      <c r="R359" s="16">
        <v>0</v>
      </c>
      <c r="S359" s="16">
        <f t="shared" si="133"/>
        <v>1173.1715603039388</v>
      </c>
      <c r="T359" s="18">
        <v>0.93</v>
      </c>
      <c r="U359" s="19">
        <f t="shared" si="134"/>
        <v>2.4891235254169444</v>
      </c>
      <c r="V359" s="19">
        <f t="shared" si="135"/>
        <v>2.0099404958149552</v>
      </c>
      <c r="W359" s="16">
        <v>0.99139349337706317</v>
      </c>
      <c r="X359" s="16">
        <v>4.4457107326325698E-2</v>
      </c>
      <c r="Y359" s="16">
        <v>6.4293247030494962</v>
      </c>
      <c r="AA359" s="13" t="s">
        <v>159</v>
      </c>
      <c r="AB359" s="15">
        <v>109.05684754521964</v>
      </c>
      <c r="AC359" s="19">
        <v>9.901190192877797</v>
      </c>
      <c r="AD359" s="19">
        <v>64.207462291100711</v>
      </c>
      <c r="AE359" s="19">
        <v>9.901190192877797</v>
      </c>
      <c r="AF359" s="19">
        <v>64.207462291100711</v>
      </c>
      <c r="AG359" s="19">
        <v>1431.8264090915461</v>
      </c>
      <c r="AH359" s="17">
        <f t="shared" si="136"/>
        <v>127942.3919964541</v>
      </c>
      <c r="AI359" s="17">
        <f t="shared" si="137"/>
        <v>51400.579637775474</v>
      </c>
      <c r="AJ359" s="17">
        <f t="shared" si="138"/>
        <v>76541.812358678624</v>
      </c>
      <c r="AK359" s="19">
        <f t="shared" si="139"/>
        <v>2.4891235254169444</v>
      </c>
      <c r="AL359" s="17">
        <f t="shared" si="140"/>
        <v>63654.815783279344</v>
      </c>
      <c r="AM359" s="19">
        <f t="shared" si="141"/>
        <v>2.0099404958149547</v>
      </c>
    </row>
    <row r="360" spans="1:39">
      <c r="A360" s="13" t="s">
        <v>165</v>
      </c>
      <c r="B360" s="13" t="s">
        <v>98</v>
      </c>
      <c r="C360" s="13" t="s">
        <v>63</v>
      </c>
      <c r="D360" s="14">
        <v>15</v>
      </c>
      <c r="E360" s="14" t="s">
        <v>3</v>
      </c>
      <c r="F360" s="15">
        <v>16086.432000000001</v>
      </c>
      <c r="G360" s="15">
        <v>4615</v>
      </c>
      <c r="H360" s="15" t="s">
        <v>3</v>
      </c>
      <c r="I360" s="15" t="s">
        <v>3</v>
      </c>
      <c r="J360" s="16">
        <v>4426.24</v>
      </c>
      <c r="K360" s="16">
        <v>4931.2660799999994</v>
      </c>
      <c r="L360" s="16">
        <v>3150.8784147382903</v>
      </c>
      <c r="M360" s="17">
        <v>0</v>
      </c>
      <c r="N360" s="16">
        <v>8082.1444947382897</v>
      </c>
      <c r="O360" s="16">
        <v>-505.02607999999964</v>
      </c>
      <c r="P360" s="16">
        <f t="shared" si="132"/>
        <v>7577.1184147382901</v>
      </c>
      <c r="Q360" s="16">
        <v>28014.333189415094</v>
      </c>
      <c r="R360" s="16">
        <v>0</v>
      </c>
      <c r="S360" s="16">
        <f t="shared" si="133"/>
        <v>28014.333189415094</v>
      </c>
      <c r="T360" s="18">
        <v>0.93</v>
      </c>
      <c r="U360" s="19">
        <f t="shared" si="134"/>
        <v>3.8548572457411159</v>
      </c>
      <c r="V360" s="19">
        <f t="shared" si="135"/>
        <v>3.4662004877113044</v>
      </c>
      <c r="W360" s="16">
        <v>0.50836255996375923</v>
      </c>
      <c r="X360" s="16">
        <v>3.3890837330917294E-2</v>
      </c>
      <c r="Y360" s="16">
        <v>1.7616342629405446</v>
      </c>
      <c r="AA360" s="13" t="s">
        <v>165</v>
      </c>
      <c r="AB360" s="15">
        <v>2.3708010335917313</v>
      </c>
      <c r="AC360" s="19">
        <v>10.877459301356591</v>
      </c>
      <c r="AD360" s="19">
        <v>37.691937690963719</v>
      </c>
      <c r="AE360" s="19">
        <v>10.877459301356591</v>
      </c>
      <c r="AF360" s="19">
        <v>37.691937690963719</v>
      </c>
      <c r="AG360" s="19">
        <v>565.37906536445564</v>
      </c>
      <c r="AH360" s="17">
        <f t="shared" si="136"/>
        <v>66416.410080848451</v>
      </c>
      <c r="AI360" s="17">
        <f t="shared" si="137"/>
        <v>17229.278763623723</v>
      </c>
      <c r="AJ360" s="17">
        <f t="shared" si="138"/>
        <v>49187.131317224732</v>
      </c>
      <c r="AK360" s="19">
        <f t="shared" si="139"/>
        <v>3.8548572457411163</v>
      </c>
      <c r="AL360" s="17">
        <f t="shared" si="140"/>
        <v>19161.15652176326</v>
      </c>
      <c r="AM360" s="19">
        <f t="shared" si="141"/>
        <v>3.4662004877113044</v>
      </c>
    </row>
    <row r="361" spans="1:39">
      <c r="A361" s="13" t="s">
        <v>166</v>
      </c>
      <c r="B361" s="13" t="s">
        <v>100</v>
      </c>
      <c r="C361" s="13" t="s">
        <v>63</v>
      </c>
      <c r="D361" s="14">
        <v>9.5</v>
      </c>
      <c r="E361" s="14" t="s">
        <v>3</v>
      </c>
      <c r="F361" s="15">
        <v>2112.6</v>
      </c>
      <c r="G361" s="15">
        <v>379.99999999999994</v>
      </c>
      <c r="H361" s="15" t="s">
        <v>3</v>
      </c>
      <c r="I361" s="15" t="s">
        <v>3</v>
      </c>
      <c r="J361" s="16">
        <v>1300</v>
      </c>
      <c r="K361" s="16">
        <v>500.85541925999996</v>
      </c>
      <c r="L361" s="16">
        <v>267.87274424128043</v>
      </c>
      <c r="M361" s="17">
        <v>0</v>
      </c>
      <c r="N361" s="16">
        <v>768.72816350128039</v>
      </c>
      <c r="O361" s="16">
        <v>799.14458074000004</v>
      </c>
      <c r="P361" s="16">
        <f t="shared" si="132"/>
        <v>1567.8727442412805</v>
      </c>
      <c r="Q361" s="16">
        <v>2305.6246464921974</v>
      </c>
      <c r="R361" s="16">
        <v>0</v>
      </c>
      <c r="S361" s="16">
        <f t="shared" si="133"/>
        <v>2305.6246464921974</v>
      </c>
      <c r="T361" s="18">
        <v>0.93</v>
      </c>
      <c r="U361" s="19">
        <f t="shared" si="134"/>
        <v>1.5611532242587867</v>
      </c>
      <c r="V361" s="19">
        <f t="shared" si="135"/>
        <v>2.9992717269403868</v>
      </c>
      <c r="W361" s="16">
        <v>0.36818169419464009</v>
      </c>
      <c r="X361" s="16">
        <v>3.8755967809962107E-2</v>
      </c>
      <c r="Y361" s="16">
        <v>2.0349326456011538</v>
      </c>
      <c r="AA361" s="13" t="s">
        <v>166</v>
      </c>
      <c r="AB361" s="15">
        <v>47.416020671834623</v>
      </c>
      <c r="AC361" s="19">
        <v>17.913042403100771</v>
      </c>
      <c r="AD361" s="19">
        <v>99.000185455581388</v>
      </c>
      <c r="AE361" s="19">
        <v>17.913042403100771</v>
      </c>
      <c r="AF361" s="19">
        <v>99.000185455581388</v>
      </c>
      <c r="AG361" s="19">
        <v>940.50176182802329</v>
      </c>
      <c r="AH361" s="17">
        <f t="shared" si="136"/>
        <v>109323.54589956542</v>
      </c>
      <c r="AI361" s="17">
        <f t="shared" si="137"/>
        <v>70027.428570613687</v>
      </c>
      <c r="AJ361" s="17">
        <f t="shared" si="138"/>
        <v>39296.117328951732</v>
      </c>
      <c r="AK361" s="19">
        <f t="shared" si="139"/>
        <v>1.5611532242587864</v>
      </c>
      <c r="AL361" s="17">
        <f t="shared" si="140"/>
        <v>36450.030491598176</v>
      </c>
      <c r="AM361" s="19">
        <f t="shared" si="141"/>
        <v>2.9992717269403868</v>
      </c>
    </row>
    <row r="362" spans="1:39">
      <c r="A362" s="13" t="s">
        <v>176</v>
      </c>
      <c r="B362" s="13" t="s">
        <v>100</v>
      </c>
      <c r="C362" s="13" t="s">
        <v>63</v>
      </c>
      <c r="D362" s="14">
        <v>11.4</v>
      </c>
      <c r="E362" s="14" t="s">
        <v>3</v>
      </c>
      <c r="F362" s="15">
        <v>172.73048399999999</v>
      </c>
      <c r="G362" s="15">
        <v>37.324652400000005</v>
      </c>
      <c r="H362" s="15" t="s">
        <v>3</v>
      </c>
      <c r="I362" s="15" t="s">
        <v>3</v>
      </c>
      <c r="J362" s="16">
        <v>99.75</v>
      </c>
      <c r="K362" s="16">
        <v>147.93798239999998</v>
      </c>
      <c r="L362" s="16">
        <v>35.312686839320733</v>
      </c>
      <c r="M362" s="17">
        <v>0</v>
      </c>
      <c r="N362" s="16">
        <v>183.2506692393207</v>
      </c>
      <c r="O362" s="16">
        <v>-48.187982399999981</v>
      </c>
      <c r="P362" s="16">
        <f t="shared" si="132"/>
        <v>135.06268683932072</v>
      </c>
      <c r="Q362" s="16">
        <v>227.65132806811488</v>
      </c>
      <c r="R362" s="16">
        <v>0</v>
      </c>
      <c r="S362" s="16">
        <f t="shared" si="133"/>
        <v>227.65132806811488</v>
      </c>
      <c r="T362" s="18">
        <v>0.93</v>
      </c>
      <c r="U362" s="19">
        <f t="shared" si="134"/>
        <v>1.7774125232477076</v>
      </c>
      <c r="V362" s="19">
        <f t="shared" si="135"/>
        <v>1.2422946612588248</v>
      </c>
      <c r="W362" s="16">
        <v>1.0734535443861444</v>
      </c>
      <c r="X362" s="16">
        <v>9.4162591612819674E-2</v>
      </c>
      <c r="Y362" s="16">
        <v>4.9386771986743909</v>
      </c>
      <c r="AA362" s="13" t="s">
        <v>176</v>
      </c>
      <c r="AB362" s="15">
        <v>111.42764857881137</v>
      </c>
      <c r="AC362" s="19">
        <v>4.1347512911504305</v>
      </c>
      <c r="AD362" s="19">
        <v>19.021974051929366</v>
      </c>
      <c r="AE362" s="19">
        <v>4.1347512911504305</v>
      </c>
      <c r="AF362" s="19">
        <v>19.021974051929366</v>
      </c>
      <c r="AG362" s="19">
        <v>216.85050419199482</v>
      </c>
      <c r="AH362" s="17">
        <f t="shared" si="136"/>
        <v>25366.652182473601</v>
      </c>
      <c r="AI362" s="17">
        <f t="shared" si="137"/>
        <v>14271.674049040332</v>
      </c>
      <c r="AJ362" s="17">
        <f t="shared" si="138"/>
        <v>11094.978133433269</v>
      </c>
      <c r="AK362" s="19">
        <f t="shared" si="139"/>
        <v>1.7774125232477074</v>
      </c>
      <c r="AL362" s="17">
        <f t="shared" si="140"/>
        <v>20419.191173831026</v>
      </c>
      <c r="AM362" s="19">
        <f t="shared" si="141"/>
        <v>1.2422946612588248</v>
      </c>
    </row>
    <row r="363" spans="1:39">
      <c r="A363" s="13" t="s">
        <v>177</v>
      </c>
      <c r="B363" s="13" t="s">
        <v>100</v>
      </c>
      <c r="C363" s="13" t="s">
        <v>63</v>
      </c>
      <c r="D363" s="14">
        <v>11.4</v>
      </c>
      <c r="E363" s="14" t="s">
        <v>3</v>
      </c>
      <c r="F363" s="15">
        <v>69.100484000000009</v>
      </c>
      <c r="G363" s="15">
        <v>14.931652400000001</v>
      </c>
      <c r="H363" s="15" t="s">
        <v>3</v>
      </c>
      <c r="I363" s="15" t="s">
        <v>3</v>
      </c>
      <c r="J363" s="16">
        <v>100.8</v>
      </c>
      <c r="K363" s="16">
        <v>49.312660799999996</v>
      </c>
      <c r="L363" s="16">
        <v>4.4381394719999996</v>
      </c>
      <c r="M363" s="17">
        <v>0</v>
      </c>
      <c r="N363" s="16">
        <v>53.750800271999992</v>
      </c>
      <c r="O363" s="16">
        <v>51.487339200000001</v>
      </c>
      <c r="P363" s="16">
        <f t="shared" si="132"/>
        <v>105.238139472</v>
      </c>
      <c r="Q363" s="16">
        <v>91.071457616882071</v>
      </c>
      <c r="R363" s="16">
        <v>0</v>
      </c>
      <c r="S363" s="16">
        <f t="shared" si="133"/>
        <v>91.071457616882071</v>
      </c>
      <c r="T363" s="18">
        <v>0.93</v>
      </c>
      <c r="U363" s="19">
        <f t="shared" si="134"/>
        <v>0.92757662551093845</v>
      </c>
      <c r="V363" s="19">
        <f t="shared" si="135"/>
        <v>1.6943274733776057</v>
      </c>
      <c r="W363" s="16">
        <v>0.78706485508487645</v>
      </c>
      <c r="X363" s="16">
        <v>6.9040776761831263E-2</v>
      </c>
      <c r="Y363" s="16">
        <v>3.6210782236584484</v>
      </c>
      <c r="AA363" s="13" t="s">
        <v>177</v>
      </c>
      <c r="AB363" s="15">
        <v>36.747416020671835</v>
      </c>
      <c r="AC363" s="19">
        <v>0.54550072370239511</v>
      </c>
      <c r="AD363" s="19">
        <v>2.5095827731608389</v>
      </c>
      <c r="AE363" s="19">
        <v>0.54550072370239511</v>
      </c>
      <c r="AF363" s="19">
        <v>2.5095827731608389</v>
      </c>
      <c r="AG363" s="19">
        <v>28.609243614033566</v>
      </c>
      <c r="AH363" s="17">
        <f t="shared" si="136"/>
        <v>3346.6407406565481</v>
      </c>
      <c r="AI363" s="17">
        <f t="shared" si="137"/>
        <v>3607.9399249772096</v>
      </c>
      <c r="AJ363" s="17">
        <f t="shared" si="138"/>
        <v>-261.29918432066142</v>
      </c>
      <c r="AK363" s="19">
        <f t="shared" si="139"/>
        <v>0.92757662551093834</v>
      </c>
      <c r="AL363" s="17">
        <f t="shared" si="140"/>
        <v>1975.2030190392245</v>
      </c>
      <c r="AM363" s="19">
        <f t="shared" si="141"/>
        <v>1.6943274733776057</v>
      </c>
    </row>
    <row r="364" spans="1:39">
      <c r="A364" s="13" t="s">
        <v>178</v>
      </c>
      <c r="B364" s="13" t="s">
        <v>100</v>
      </c>
      <c r="C364" s="13" t="s">
        <v>68</v>
      </c>
      <c r="D364" s="14">
        <v>20.9</v>
      </c>
      <c r="E364" s="14">
        <v>6.9666666666666659</v>
      </c>
      <c r="F364" s="15">
        <v>179.90168</v>
      </c>
      <c r="G364" s="15">
        <v>38.874247999999994</v>
      </c>
      <c r="H364" s="15">
        <v>179.90168</v>
      </c>
      <c r="I364" s="15">
        <v>38.874247999999994</v>
      </c>
      <c r="J364" s="16">
        <v>138.82527518727017</v>
      </c>
      <c r="K364" s="16">
        <v>36.984495599999995</v>
      </c>
      <c r="L364" s="16">
        <v>38.480717304826513</v>
      </c>
      <c r="M364" s="17">
        <v>0</v>
      </c>
      <c r="N364" s="16">
        <v>75.465212904826501</v>
      </c>
      <c r="O364" s="16">
        <v>101.84077958727016</v>
      </c>
      <c r="P364" s="16">
        <f t="shared" si="132"/>
        <v>177.30599249209666</v>
      </c>
      <c r="Q364" s="16">
        <v>363.77522933849184</v>
      </c>
      <c r="R364" s="16">
        <v>0</v>
      </c>
      <c r="S364" s="16">
        <f t="shared" si="133"/>
        <v>363.77522933849184</v>
      </c>
      <c r="T364" s="18">
        <v>0.93</v>
      </c>
      <c r="U364" s="19">
        <f t="shared" si="134"/>
        <v>2.1706491203826399</v>
      </c>
      <c r="V364" s="19">
        <f t="shared" si="135"/>
        <v>4.8204360040336676</v>
      </c>
      <c r="W364" s="16">
        <v>0.42444190736434029</v>
      </c>
      <c r="X364" s="16">
        <v>2.0308225232743553E-2</v>
      </c>
      <c r="Y364" s="16">
        <v>1.9527454923639382</v>
      </c>
      <c r="AA364" s="13" t="s">
        <v>178</v>
      </c>
      <c r="AB364" s="15">
        <v>130.39405684754522</v>
      </c>
      <c r="AC364" s="19">
        <v>5.0394188032494807</v>
      </c>
      <c r="AD364" s="19">
        <v>23.183908042397665</v>
      </c>
      <c r="AE364" s="19">
        <v>5.0394188032494807</v>
      </c>
      <c r="AF364" s="19">
        <v>23.183908042397665</v>
      </c>
      <c r="AG364" s="19">
        <v>484.54367808611119</v>
      </c>
      <c r="AH364" s="17">
        <f t="shared" si="136"/>
        <v>47434.127934092103</v>
      </c>
      <c r="AI364" s="17">
        <f t="shared" si="137"/>
        <v>21852.508306699729</v>
      </c>
      <c r="AJ364" s="17">
        <f t="shared" si="138"/>
        <v>25581.619627392374</v>
      </c>
      <c r="AK364" s="19">
        <f t="shared" si="139"/>
        <v>2.1706491203826404</v>
      </c>
      <c r="AL364" s="17">
        <f t="shared" si="140"/>
        <v>9840.2152615240502</v>
      </c>
      <c r="AM364" s="19">
        <f t="shared" si="141"/>
        <v>4.8204360040336676</v>
      </c>
    </row>
    <row r="365" spans="1:39">
      <c r="A365" s="13" t="s">
        <v>180</v>
      </c>
      <c r="B365" s="13" t="s">
        <v>100</v>
      </c>
      <c r="C365" s="13" t="s">
        <v>68</v>
      </c>
      <c r="D365" s="14">
        <v>20.9</v>
      </c>
      <c r="E365" s="14">
        <v>6.9666666666666659</v>
      </c>
      <c r="F365" s="15">
        <v>230.02634999999998</v>
      </c>
      <c r="G365" s="15">
        <v>35.262448200000001</v>
      </c>
      <c r="H365" s="15">
        <v>230.02634999999998</v>
      </c>
      <c r="I365" s="15">
        <v>35.262448200000001</v>
      </c>
      <c r="J365" s="16">
        <v>325.31389485550301</v>
      </c>
      <c r="K365" s="16">
        <v>18.966407999999998</v>
      </c>
      <c r="L365" s="16">
        <v>43.954536542102474</v>
      </c>
      <c r="M365" s="17">
        <v>0</v>
      </c>
      <c r="N365" s="16">
        <v>62.920944542102475</v>
      </c>
      <c r="O365" s="16">
        <v>306.34748685550301</v>
      </c>
      <c r="P365" s="16">
        <f t="shared" si="132"/>
        <v>369.26843139760547</v>
      </c>
      <c r="Q365" s="16">
        <v>437.20318872656634</v>
      </c>
      <c r="R365" s="16">
        <v>0</v>
      </c>
      <c r="S365" s="16">
        <f t="shared" si="133"/>
        <v>437.20318872656634</v>
      </c>
      <c r="T365" s="18">
        <v>0.93</v>
      </c>
      <c r="U365" s="19">
        <f t="shared" si="134"/>
        <v>1.2617825598970136</v>
      </c>
      <c r="V365" s="19">
        <f t="shared" si="135"/>
        <v>6.9484524097380529</v>
      </c>
      <c r="W365" s="16">
        <v>0.27677338169244214</v>
      </c>
      <c r="X365" s="16">
        <v>1.3242745535523546E-2</v>
      </c>
      <c r="Y365" s="16">
        <v>1.7949138782424605</v>
      </c>
      <c r="AA365" s="13" t="s">
        <v>180</v>
      </c>
      <c r="AB365" s="15">
        <v>4267.4418604651164</v>
      </c>
      <c r="AC365" s="19">
        <v>149.60314654193954</v>
      </c>
      <c r="AD365" s="19">
        <v>970.14987118732483</v>
      </c>
      <c r="AE365" s="19">
        <v>149.60314654193954</v>
      </c>
      <c r="AF365" s="19">
        <v>970.14987118732483</v>
      </c>
      <c r="AG365" s="19">
        <v>20276.132307815093</v>
      </c>
      <c r="AH365" s="17">
        <f t="shared" si="136"/>
        <v>1865739.1891005796</v>
      </c>
      <c r="AI365" s="17">
        <f t="shared" si="137"/>
        <v>1478653.4926056203</v>
      </c>
      <c r="AJ365" s="17">
        <f t="shared" si="138"/>
        <v>387085.69649495929</v>
      </c>
      <c r="AK365" s="19">
        <f t="shared" si="139"/>
        <v>1.2617825598970136</v>
      </c>
      <c r="AL365" s="17">
        <f t="shared" si="140"/>
        <v>268511.47263897222</v>
      </c>
      <c r="AM365" s="19">
        <f t="shared" si="141"/>
        <v>6.948452409738052</v>
      </c>
    </row>
    <row r="366" spans="1:39">
      <c r="A366" s="13" t="s">
        <v>390</v>
      </c>
      <c r="B366" s="13" t="s">
        <v>100</v>
      </c>
      <c r="C366" s="13" t="s">
        <v>68</v>
      </c>
      <c r="D366" s="14">
        <v>11.6</v>
      </c>
      <c r="E366" s="14">
        <v>1</v>
      </c>
      <c r="F366" s="15">
        <v>243.18644839999999</v>
      </c>
      <c r="G366" s="15">
        <v>52.549205239999999</v>
      </c>
      <c r="H366" s="15">
        <v>243.18644839999999</v>
      </c>
      <c r="I366" s="15">
        <v>52.549205239999999</v>
      </c>
      <c r="J366" s="16">
        <v>11.62709094170495</v>
      </c>
      <c r="K366" s="16">
        <v>44.381394720000003</v>
      </c>
      <c r="L366" s="16">
        <v>35.434256040667073</v>
      </c>
      <c r="M366" s="17">
        <v>0</v>
      </c>
      <c r="N366" s="16">
        <v>79.815650760667069</v>
      </c>
      <c r="O366" s="16">
        <v>-32.754303778295053</v>
      </c>
      <c r="P366" s="16">
        <f t="shared" si="132"/>
        <v>47.061346982372015</v>
      </c>
      <c r="Q366" s="16">
        <v>325.35933276997258</v>
      </c>
      <c r="R366" s="16">
        <v>0</v>
      </c>
      <c r="S366" s="16">
        <f t="shared" si="133"/>
        <v>325.35933276997258</v>
      </c>
      <c r="T366" s="18">
        <v>0.93</v>
      </c>
      <c r="U366" s="19">
        <f t="shared" si="134"/>
        <v>7.0351841762759779</v>
      </c>
      <c r="V366" s="19">
        <f t="shared" si="135"/>
        <v>4.0763851408740095</v>
      </c>
      <c r="W366" s="16">
        <v>0.33208966772727883</v>
      </c>
      <c r="X366" s="16">
        <v>2.8628419631661971E-2</v>
      </c>
      <c r="Y366" s="16">
        <v>1.527857147146457</v>
      </c>
      <c r="AA366" s="13" t="s">
        <v>390</v>
      </c>
      <c r="AB366" s="15">
        <v>28.449612403100776</v>
      </c>
      <c r="AC366" s="19">
        <v>1.4862886448105772</v>
      </c>
      <c r="AD366" s="19">
        <v>6.8376891485044515</v>
      </c>
      <c r="AE366" s="19">
        <v>1.4862886448105772</v>
      </c>
      <c r="AF366" s="19">
        <v>6.8376891485044515</v>
      </c>
      <c r="AG366" s="19">
        <v>79.317194122651614</v>
      </c>
      <c r="AH366" s="17">
        <f t="shared" si="136"/>
        <v>9256.3469090372055</v>
      </c>
      <c r="AI366" s="17">
        <f t="shared" si="137"/>
        <v>1315.7220446696226</v>
      </c>
      <c r="AJ366" s="17">
        <f t="shared" si="138"/>
        <v>7940.6248643675826</v>
      </c>
      <c r="AK366" s="19">
        <f t="shared" si="139"/>
        <v>7.0351841762759788</v>
      </c>
      <c r="AL366" s="17">
        <f t="shared" si="140"/>
        <v>2270.7243278422338</v>
      </c>
      <c r="AM366" s="19">
        <f t="shared" si="141"/>
        <v>4.0763851408740095</v>
      </c>
    </row>
    <row r="367" spans="1:39">
      <c r="A367" s="13" t="s">
        <v>181</v>
      </c>
      <c r="B367" s="13" t="s">
        <v>100</v>
      </c>
      <c r="C367" s="13" t="s">
        <v>63</v>
      </c>
      <c r="D367" s="14">
        <v>11.6</v>
      </c>
      <c r="E367" s="14" t="s">
        <v>3</v>
      </c>
      <c r="F367" s="15">
        <v>468.57340799999997</v>
      </c>
      <c r="G367" s="15">
        <v>101.2521888</v>
      </c>
      <c r="H367" s="15" t="s">
        <v>3</v>
      </c>
      <c r="I367" s="15" t="s">
        <v>3</v>
      </c>
      <c r="J367" s="16">
        <v>217.98</v>
      </c>
      <c r="K367" s="16">
        <v>123.28165199999999</v>
      </c>
      <c r="L367" s="16">
        <v>71.674034235995933</v>
      </c>
      <c r="M367" s="17">
        <v>0</v>
      </c>
      <c r="N367" s="16">
        <v>194.95568623599593</v>
      </c>
      <c r="O367" s="16">
        <v>94.698347999999996</v>
      </c>
      <c r="P367" s="16">
        <f t="shared" si="132"/>
        <v>289.65403423599594</v>
      </c>
      <c r="Q367" s="16">
        <v>626.90471604680135</v>
      </c>
      <c r="R367" s="16">
        <v>0</v>
      </c>
      <c r="S367" s="16">
        <f t="shared" si="133"/>
        <v>626.90471604680135</v>
      </c>
      <c r="T367" s="18">
        <v>0.93</v>
      </c>
      <c r="U367" s="19">
        <f t="shared" si="134"/>
        <v>2.2846761929268364</v>
      </c>
      <c r="V367" s="19">
        <f t="shared" si="135"/>
        <v>3.2156267311327689</v>
      </c>
      <c r="W367" s="16">
        <v>0.42098337280720055</v>
      </c>
      <c r="X367" s="16">
        <v>3.6291670069586252E-2</v>
      </c>
      <c r="Y367" s="16">
        <v>1.9368336852368389</v>
      </c>
      <c r="AA367" s="13" t="s">
        <v>181</v>
      </c>
      <c r="AB367" s="15">
        <v>93.64664082687338</v>
      </c>
      <c r="AC367" s="19">
        <v>9.4266477209942146</v>
      </c>
      <c r="AD367" s="19">
        <v>43.367408513594036</v>
      </c>
      <c r="AE367" s="19">
        <v>9.4266477209942146</v>
      </c>
      <c r="AF367" s="19">
        <v>43.367408513594036</v>
      </c>
      <c r="AG367" s="19">
        <v>503.06193875769088</v>
      </c>
      <c r="AH367" s="17">
        <f t="shared" si="136"/>
        <v>58707.520776307851</v>
      </c>
      <c r="AI367" s="17">
        <f t="shared" si="137"/>
        <v>25696.210674432266</v>
      </c>
      <c r="AJ367" s="17">
        <f t="shared" si="138"/>
        <v>33011.310101875584</v>
      </c>
      <c r="AK367" s="19">
        <f t="shared" si="139"/>
        <v>2.2846761929268364</v>
      </c>
      <c r="AL367" s="17">
        <f t="shared" si="140"/>
        <v>18256.945126098934</v>
      </c>
      <c r="AM367" s="19">
        <f t="shared" si="141"/>
        <v>3.2156267311327689</v>
      </c>
    </row>
    <row r="368" spans="1:39">
      <c r="A368" s="13" t="s">
        <v>182</v>
      </c>
      <c r="B368" s="13" t="s">
        <v>100</v>
      </c>
      <c r="C368" s="13" t="s">
        <v>63</v>
      </c>
      <c r="D368" s="14">
        <v>11.6</v>
      </c>
      <c r="E368" s="14" t="s">
        <v>3</v>
      </c>
      <c r="F368" s="15">
        <v>50.198371999999999</v>
      </c>
      <c r="G368" s="15">
        <v>10.8471692</v>
      </c>
      <c r="H368" s="15" t="s">
        <v>3</v>
      </c>
      <c r="I368" s="15" t="s">
        <v>3</v>
      </c>
      <c r="J368" s="16">
        <v>12.6</v>
      </c>
      <c r="K368" s="16">
        <v>24.656330399999998</v>
      </c>
      <c r="L368" s="16">
        <v>8.7088776100544116</v>
      </c>
      <c r="M368" s="17">
        <v>0</v>
      </c>
      <c r="N368" s="16">
        <v>33.36520801005441</v>
      </c>
      <c r="O368" s="16">
        <v>-12.056330399999998</v>
      </c>
      <c r="P368" s="16">
        <f t="shared" si="132"/>
        <v>21.30887761005441</v>
      </c>
      <c r="Q368" s="16">
        <v>67.160439767575781</v>
      </c>
      <c r="R368" s="16">
        <v>0</v>
      </c>
      <c r="S368" s="16">
        <f t="shared" si="133"/>
        <v>67.160439767575781</v>
      </c>
      <c r="T368" s="18">
        <v>0.93</v>
      </c>
      <c r="U368" s="19">
        <f t="shared" si="134"/>
        <v>3.2878465837832413</v>
      </c>
      <c r="V368" s="19">
        <f t="shared" si="135"/>
        <v>2.0128883880279536</v>
      </c>
      <c r="W368" s="16">
        <v>0.67252878749403711</v>
      </c>
      <c r="X368" s="16">
        <v>5.7976619611554911E-2</v>
      </c>
      <c r="Y368" s="16">
        <v>3.0941279253479808</v>
      </c>
      <c r="AA368" s="13" t="s">
        <v>182</v>
      </c>
      <c r="AB368" s="15">
        <v>186.10788113695091</v>
      </c>
      <c r="AC368" s="19">
        <v>2.0069744005140637</v>
      </c>
      <c r="AD368" s="19">
        <v>9.2331103568850885</v>
      </c>
      <c r="AE368" s="19">
        <v>2.0069744005140637</v>
      </c>
      <c r="AF368" s="19">
        <v>9.2331103568850885</v>
      </c>
      <c r="AG368" s="19">
        <v>107.10408013986707</v>
      </c>
      <c r="AH368" s="17">
        <f t="shared" si="136"/>
        <v>12499.087141369344</v>
      </c>
      <c r="AI368" s="17">
        <f t="shared" si="137"/>
        <v>3801.6029102510502</v>
      </c>
      <c r="AJ368" s="17">
        <f t="shared" si="138"/>
        <v>8697.4842311182947</v>
      </c>
      <c r="AK368" s="19">
        <f t="shared" si="139"/>
        <v>3.2878465837832413</v>
      </c>
      <c r="AL368" s="17">
        <f t="shared" si="140"/>
        <v>6209.5281664448485</v>
      </c>
      <c r="AM368" s="19">
        <f t="shared" si="141"/>
        <v>2.0128883880279536</v>
      </c>
    </row>
    <row r="369" spans="1:39">
      <c r="A369" s="13" t="s">
        <v>183</v>
      </c>
      <c r="B369" s="13" t="s">
        <v>100</v>
      </c>
      <c r="C369" s="13" t="s">
        <v>63</v>
      </c>
      <c r="D369" s="14">
        <v>11.6</v>
      </c>
      <c r="E369" s="14" t="s">
        <v>3</v>
      </c>
      <c r="F369" s="15">
        <v>96.251543999999996</v>
      </c>
      <c r="G369" s="15">
        <v>20.798618399999995</v>
      </c>
      <c r="H369" s="15" t="s">
        <v>3</v>
      </c>
      <c r="I369" s="15" t="s">
        <v>3</v>
      </c>
      <c r="J369" s="16">
        <v>65.52</v>
      </c>
      <c r="K369" s="16">
        <v>36.984495599999995</v>
      </c>
      <c r="L369" s="16">
        <v>15.772315490502349</v>
      </c>
      <c r="M369" s="17">
        <v>0</v>
      </c>
      <c r="N369" s="16">
        <v>52.756811090502346</v>
      </c>
      <c r="O369" s="16">
        <v>28.535504400000001</v>
      </c>
      <c r="P369" s="16">
        <f t="shared" si="132"/>
        <v>81.292315490502347</v>
      </c>
      <c r="Q369" s="16">
        <v>128.77501332808501</v>
      </c>
      <c r="R369" s="16">
        <v>0</v>
      </c>
      <c r="S369" s="16">
        <f t="shared" si="133"/>
        <v>128.77501332808501</v>
      </c>
      <c r="T369" s="18">
        <v>0.93</v>
      </c>
      <c r="U369" s="19">
        <f t="shared" si="134"/>
        <v>1.6788146325432984</v>
      </c>
      <c r="V369" s="19">
        <f t="shared" si="135"/>
        <v>2.440917308424428</v>
      </c>
      <c r="W369" s="16">
        <v>0.5545969878984035</v>
      </c>
      <c r="X369" s="16">
        <v>4.7810085163655473E-2</v>
      </c>
      <c r="Y369" s="16">
        <v>2.5515547579225988</v>
      </c>
      <c r="AA369" s="13" t="s">
        <v>183</v>
      </c>
      <c r="AB369" s="15">
        <v>241.82170542635657</v>
      </c>
      <c r="AC369" s="19">
        <v>5.0002350525212389</v>
      </c>
      <c r="AD369" s="19">
        <v>23.003642716353717</v>
      </c>
      <c r="AE369" s="19">
        <v>5.0002350525212389</v>
      </c>
      <c r="AF369" s="19">
        <v>23.003642716353717</v>
      </c>
      <c r="AG369" s="19">
        <v>266.84225550970314</v>
      </c>
      <c r="AH369" s="17">
        <f t="shared" si="136"/>
        <v>31140.593339299314</v>
      </c>
      <c r="AI369" s="17">
        <f t="shared" si="137"/>
        <v>18549.15530020326</v>
      </c>
      <c r="AJ369" s="17">
        <f t="shared" si="138"/>
        <v>12591.438039096054</v>
      </c>
      <c r="AK369" s="19">
        <f t="shared" si="139"/>
        <v>1.6788146325432984</v>
      </c>
      <c r="AL369" s="17">
        <f t="shared" si="140"/>
        <v>12757.742030761399</v>
      </c>
      <c r="AM369" s="19">
        <f t="shared" si="141"/>
        <v>2.4409173084244284</v>
      </c>
    </row>
    <row r="370" spans="1:39">
      <c r="A370" s="13" t="s">
        <v>184</v>
      </c>
      <c r="B370" s="13" t="s">
        <v>100</v>
      </c>
      <c r="C370" s="13" t="s">
        <v>63</v>
      </c>
      <c r="D370" s="14">
        <v>11.6</v>
      </c>
      <c r="E370" s="14" t="s">
        <v>3</v>
      </c>
      <c r="F370" s="15">
        <v>175.92228800000001</v>
      </c>
      <c r="G370" s="15">
        <v>38.014356799999995</v>
      </c>
      <c r="H370" s="15" t="s">
        <v>3</v>
      </c>
      <c r="I370" s="15" t="s">
        <v>3</v>
      </c>
      <c r="J370" s="16">
        <v>217.98</v>
      </c>
      <c r="K370" s="16">
        <v>73.968991199999991</v>
      </c>
      <c r="L370" s="16">
        <v>29.401011534578799</v>
      </c>
      <c r="M370" s="17">
        <v>0</v>
      </c>
      <c r="N370" s="16">
        <v>103.37000273457879</v>
      </c>
      <c r="O370" s="16">
        <v>144.01100880000001</v>
      </c>
      <c r="P370" s="16">
        <f t="shared" si="132"/>
        <v>247.38101153457882</v>
      </c>
      <c r="Q370" s="16">
        <v>235.36656182790389</v>
      </c>
      <c r="R370" s="16">
        <v>0</v>
      </c>
      <c r="S370" s="16">
        <f t="shared" si="133"/>
        <v>235.36656182790389</v>
      </c>
      <c r="T370" s="18">
        <v>0.93</v>
      </c>
      <c r="U370" s="19">
        <f t="shared" si="134"/>
        <v>1.0139760321800804</v>
      </c>
      <c r="V370" s="19">
        <f t="shared" si="135"/>
        <v>2.2769329167210159</v>
      </c>
      <c r="W370" s="16">
        <v>0.59453898576456532</v>
      </c>
      <c r="X370" s="16">
        <v>5.1253360841772871E-2</v>
      </c>
      <c r="Y370" s="16">
        <v>2.7353173764008103</v>
      </c>
      <c r="AA370" s="13" t="s">
        <v>184</v>
      </c>
      <c r="AB370" s="15">
        <v>186.10788113695091</v>
      </c>
      <c r="AC370" s="19">
        <v>7.0335254795885103</v>
      </c>
      <c r="AD370" s="19">
        <v>32.357820276317355</v>
      </c>
      <c r="AE370" s="19">
        <v>7.0335254795885103</v>
      </c>
      <c r="AF370" s="19">
        <v>32.357820276317355</v>
      </c>
      <c r="AG370" s="19">
        <v>375.35071520528135</v>
      </c>
      <c r="AH370" s="17">
        <f t="shared" si="136"/>
        <v>43803.572112280344</v>
      </c>
      <c r="AI370" s="17">
        <f t="shared" si="137"/>
        <v>43199.810175099788</v>
      </c>
      <c r="AJ370" s="17">
        <f t="shared" si="138"/>
        <v>603.76193718055583</v>
      </c>
      <c r="AK370" s="19">
        <f t="shared" si="139"/>
        <v>1.0139760321800804</v>
      </c>
      <c r="AL370" s="17">
        <f t="shared" si="140"/>
        <v>19237.97218205328</v>
      </c>
      <c r="AM370" s="19">
        <f t="shared" si="141"/>
        <v>2.2769329167210159</v>
      </c>
    </row>
    <row r="371" spans="1:39">
      <c r="A371" s="13" t="s">
        <v>185</v>
      </c>
      <c r="B371" s="13" t="s">
        <v>100</v>
      </c>
      <c r="C371" s="13" t="s">
        <v>63</v>
      </c>
      <c r="D371" s="14">
        <v>11.6</v>
      </c>
      <c r="E371" s="14" t="s">
        <v>3</v>
      </c>
      <c r="F371" s="15">
        <v>37.306799999999996</v>
      </c>
      <c r="G371" s="15">
        <v>8.0614800000000013</v>
      </c>
      <c r="H371" s="15" t="s">
        <v>3</v>
      </c>
      <c r="I371" s="15" t="s">
        <v>3</v>
      </c>
      <c r="J371" s="16">
        <v>12.6882</v>
      </c>
      <c r="K371" s="16">
        <v>6.1640825999999995</v>
      </c>
      <c r="L371" s="16">
        <v>5.3779111884582758</v>
      </c>
      <c r="M371" s="17">
        <v>0</v>
      </c>
      <c r="N371" s="16">
        <v>11.541993788458274</v>
      </c>
      <c r="O371" s="16">
        <v>6.5241174000000006</v>
      </c>
      <c r="P371" s="16">
        <f t="shared" si="132"/>
        <v>18.066111188458276</v>
      </c>
      <c r="Q371" s="16">
        <v>49.912795863598845</v>
      </c>
      <c r="R371" s="16">
        <v>0</v>
      </c>
      <c r="S371" s="16">
        <f t="shared" si="133"/>
        <v>49.912795863598845</v>
      </c>
      <c r="T371" s="18">
        <v>0.93</v>
      </c>
      <c r="U371" s="19">
        <f t="shared" si="134"/>
        <v>2.9056338555676446</v>
      </c>
      <c r="V371" s="19">
        <f t="shared" si="135"/>
        <v>4.324451804289696</v>
      </c>
      <c r="W371" s="16">
        <v>0.31303976740321654</v>
      </c>
      <c r="X371" s="16">
        <v>2.698618684510487E-2</v>
      </c>
      <c r="Y371" s="16">
        <v>1.4402135701519192</v>
      </c>
      <c r="AA371" s="13" t="s">
        <v>185</v>
      </c>
      <c r="AB371" s="15">
        <v>373.40116279069764</v>
      </c>
      <c r="AC371" s="19">
        <v>2.9926167380000583</v>
      </c>
      <c r="AD371" s="19">
        <v>13.767570025177498</v>
      </c>
      <c r="AE371" s="19">
        <v>2.9926167380000583</v>
      </c>
      <c r="AF371" s="19">
        <v>13.767570025177498</v>
      </c>
      <c r="AG371" s="19">
        <v>159.70381229205901</v>
      </c>
      <c r="AH371" s="17">
        <f t="shared" si="136"/>
        <v>18637.496013602533</v>
      </c>
      <c r="AI371" s="17">
        <f t="shared" si="137"/>
        <v>6414.2617205158876</v>
      </c>
      <c r="AJ371" s="17">
        <f t="shared" si="138"/>
        <v>12223.234293086645</v>
      </c>
      <c r="AK371" s="19">
        <f t="shared" si="139"/>
        <v>2.9056338555676446</v>
      </c>
      <c r="AL371" s="17">
        <f t="shared" si="140"/>
        <v>4309.7939015333295</v>
      </c>
      <c r="AM371" s="19">
        <f t="shared" si="141"/>
        <v>4.3244518042896951</v>
      </c>
    </row>
    <row r="372" spans="1:39">
      <c r="A372" s="13" t="s">
        <v>186</v>
      </c>
      <c r="B372" s="13" t="s">
        <v>100</v>
      </c>
      <c r="C372" s="13" t="s">
        <v>63</v>
      </c>
      <c r="D372" s="14">
        <v>11.6</v>
      </c>
      <c r="E372" s="14" t="s">
        <v>3</v>
      </c>
      <c r="F372" s="15">
        <v>49.6736</v>
      </c>
      <c r="G372" s="15">
        <v>7.6148351999999999</v>
      </c>
      <c r="H372" s="15" t="s">
        <v>3</v>
      </c>
      <c r="I372" s="15" t="s">
        <v>3</v>
      </c>
      <c r="J372" s="16">
        <v>8.6561999999999983</v>
      </c>
      <c r="K372" s="16">
        <v>9.8625321600000007</v>
      </c>
      <c r="L372" s="16">
        <v>6.9699084317643969</v>
      </c>
      <c r="M372" s="17">
        <v>0</v>
      </c>
      <c r="N372" s="16">
        <v>16.832440591764396</v>
      </c>
      <c r="O372" s="16">
        <v>-1.2063321600000023</v>
      </c>
      <c r="P372" s="16">
        <f t="shared" si="132"/>
        <v>15.626108431764393</v>
      </c>
      <c r="Q372" s="16">
        <v>62.943101491841659</v>
      </c>
      <c r="R372" s="16">
        <v>0</v>
      </c>
      <c r="S372" s="16">
        <f t="shared" si="133"/>
        <v>62.943101491841659</v>
      </c>
      <c r="T372" s="18">
        <v>0.93</v>
      </c>
      <c r="U372" s="19">
        <f t="shared" si="134"/>
        <v>4.1905706074045792</v>
      </c>
      <c r="V372" s="19">
        <f t="shared" si="135"/>
        <v>3.7393924635407783</v>
      </c>
      <c r="W372" s="16">
        <v>0.34286892786324819</v>
      </c>
      <c r="X372" s="16">
        <v>2.9557666195107597E-2</v>
      </c>
      <c r="Y372" s="16">
        <v>2.2235526887615533</v>
      </c>
      <c r="AA372" s="13" t="s">
        <v>186</v>
      </c>
      <c r="AB372" s="15">
        <v>92935.400516795868</v>
      </c>
      <c r="AC372" s="19">
        <v>703.56193954536786</v>
      </c>
      <c r="AD372" s="19">
        <v>4562.4743917461337</v>
      </c>
      <c r="AE372" s="19">
        <v>703.56193954536786</v>
      </c>
      <c r="AF372" s="19">
        <v>4562.4743917461337</v>
      </c>
      <c r="AG372" s="19">
        <v>52924.702944255157</v>
      </c>
      <c r="AH372" s="17">
        <f t="shared" si="136"/>
        <v>5849642.3469136357</v>
      </c>
      <c r="AI372" s="17">
        <f t="shared" si="137"/>
        <v>1395905.9266481609</v>
      </c>
      <c r="AJ372" s="17">
        <f t="shared" si="138"/>
        <v>4453736.4202654753</v>
      </c>
      <c r="AK372" s="19">
        <f t="shared" si="139"/>
        <v>4.1905706074045792</v>
      </c>
      <c r="AL372" s="17">
        <f t="shared" si="140"/>
        <v>1564329.6080707966</v>
      </c>
      <c r="AM372" s="19">
        <f t="shared" si="141"/>
        <v>3.7393924635407778</v>
      </c>
    </row>
    <row r="373" spans="1:39">
      <c r="A373" s="13" t="s">
        <v>187</v>
      </c>
      <c r="B373" s="13" t="s">
        <v>100</v>
      </c>
      <c r="C373" s="13" t="s">
        <v>63</v>
      </c>
      <c r="D373" s="14">
        <v>11.6</v>
      </c>
      <c r="E373" s="14" t="s">
        <v>3</v>
      </c>
      <c r="F373" s="15">
        <v>468.57340799999997</v>
      </c>
      <c r="G373" s="15">
        <v>101.25218880000001</v>
      </c>
      <c r="H373" s="15" t="s">
        <v>3</v>
      </c>
      <c r="I373" s="15" t="s">
        <v>3</v>
      </c>
      <c r="J373" s="16">
        <v>166.32</v>
      </c>
      <c r="K373" s="16">
        <v>123.28165199999999</v>
      </c>
      <c r="L373" s="16">
        <v>71.674034235995933</v>
      </c>
      <c r="M373" s="17">
        <v>0</v>
      </c>
      <c r="N373" s="16">
        <v>194.95568623599593</v>
      </c>
      <c r="O373" s="16">
        <v>43.038347999999999</v>
      </c>
      <c r="P373" s="16">
        <f t="shared" si="132"/>
        <v>237.99403423599591</v>
      </c>
      <c r="Q373" s="16">
        <v>626.90471604680135</v>
      </c>
      <c r="R373" s="16">
        <v>0</v>
      </c>
      <c r="S373" s="16">
        <f t="shared" si="133"/>
        <v>626.90471604680135</v>
      </c>
      <c r="T373" s="18">
        <v>0.93</v>
      </c>
      <c r="U373" s="19">
        <f t="shared" si="134"/>
        <v>2.769605433434537</v>
      </c>
      <c r="V373" s="19">
        <f t="shared" si="135"/>
        <v>3.2156267311327689</v>
      </c>
      <c r="W373" s="16">
        <v>0.42098337280720055</v>
      </c>
      <c r="X373" s="16">
        <v>3.6291670069586252E-2</v>
      </c>
      <c r="Y373" s="16">
        <v>1.9368336852368386</v>
      </c>
      <c r="AA373" s="13" t="s">
        <v>187</v>
      </c>
      <c r="AB373" s="15">
        <v>42.674418604651159</v>
      </c>
      <c r="AC373" s="19">
        <v>4.2956875690606555</v>
      </c>
      <c r="AD373" s="19">
        <v>19.76236337328336</v>
      </c>
      <c r="AE373" s="19">
        <v>4.2956875690606555</v>
      </c>
      <c r="AF373" s="19">
        <v>19.76236337328336</v>
      </c>
      <c r="AG373" s="19">
        <v>229.24341513008696</v>
      </c>
      <c r="AH373" s="17">
        <f t="shared" si="136"/>
        <v>26752.794277811172</v>
      </c>
      <c r="AI373" s="17">
        <f t="shared" si="137"/>
        <v>9659.4243912337806</v>
      </c>
      <c r="AJ373" s="17">
        <f t="shared" si="138"/>
        <v>17093.369886577391</v>
      </c>
      <c r="AK373" s="19">
        <f t="shared" si="139"/>
        <v>2.769605433434537</v>
      </c>
      <c r="AL373" s="17">
        <f t="shared" si="140"/>
        <v>8319.6205637919193</v>
      </c>
      <c r="AM373" s="19">
        <f t="shared" si="141"/>
        <v>3.2156267311327689</v>
      </c>
    </row>
    <row r="374" spans="1:39">
      <c r="A374" s="13" t="s">
        <v>191</v>
      </c>
      <c r="B374" s="13" t="s">
        <v>96</v>
      </c>
      <c r="C374" s="13" t="s">
        <v>63</v>
      </c>
      <c r="D374" s="14">
        <v>20</v>
      </c>
      <c r="E374" s="14" t="s">
        <v>3</v>
      </c>
      <c r="F374" s="15">
        <v>27407.597102386215</v>
      </c>
      <c r="G374" s="15">
        <v>2837</v>
      </c>
      <c r="H374" s="15" t="s">
        <v>3</v>
      </c>
      <c r="I374" s="15" t="s">
        <v>3</v>
      </c>
      <c r="J374" s="16">
        <v>1222.2</v>
      </c>
      <c r="K374" s="16">
        <v>3698.44956</v>
      </c>
      <c r="L374" s="16">
        <v>4997.6447230102103</v>
      </c>
      <c r="M374" s="17">
        <v>0</v>
      </c>
      <c r="N374" s="16">
        <v>8696.0942830102103</v>
      </c>
      <c r="O374" s="16">
        <v>-2476.2495600000002</v>
      </c>
      <c r="P374" s="16">
        <f t="shared" si="132"/>
        <v>6219.8447230102101</v>
      </c>
      <c r="Q374" s="16">
        <v>48273.996484590178</v>
      </c>
      <c r="R374" s="16">
        <v>0</v>
      </c>
      <c r="S374" s="16">
        <f t="shared" si="133"/>
        <v>48273.996484590178</v>
      </c>
      <c r="T374" s="18">
        <v>0.93</v>
      </c>
      <c r="U374" s="19">
        <f t="shared" si="134"/>
        <v>7.8695318928251305</v>
      </c>
      <c r="V374" s="19">
        <f t="shared" si="135"/>
        <v>5.5512273571946391</v>
      </c>
      <c r="W374" s="16">
        <v>0.32104059612719649</v>
      </c>
      <c r="X374" s="16">
        <v>1.6052029806359818E-2</v>
      </c>
      <c r="Y374" s="16">
        <v>3.0833707428928978</v>
      </c>
      <c r="AA374" s="13" t="s">
        <v>191</v>
      </c>
      <c r="AB374" s="15">
        <v>2.3708010335917313</v>
      </c>
      <c r="AC374" s="19">
        <v>6.6867501707364356</v>
      </c>
      <c r="AD374" s="19">
        <v>64.218432169556252</v>
      </c>
      <c r="AE374" s="19">
        <v>6.6867501707364356</v>
      </c>
      <c r="AF374" s="19">
        <v>64.218432169556252</v>
      </c>
      <c r="AG374" s="19">
        <v>1284.3686433911257</v>
      </c>
      <c r="AH374" s="17">
        <f t="shared" si="136"/>
        <v>114448.04076126999</v>
      </c>
      <c r="AI374" s="17">
        <f t="shared" si="137"/>
        <v>14543.182786464775</v>
      </c>
      <c r="AJ374" s="17">
        <f t="shared" si="138"/>
        <v>99904.857974805214</v>
      </c>
      <c r="AK374" s="19">
        <f t="shared" si="139"/>
        <v>7.8695318928251305</v>
      </c>
      <c r="AL374" s="17">
        <f t="shared" si="140"/>
        <v>20616.709314371754</v>
      </c>
      <c r="AM374" s="19">
        <f t="shared" si="141"/>
        <v>5.5512273571946382</v>
      </c>
    </row>
    <row r="375" spans="1:39">
      <c r="A375" s="13" t="s">
        <v>192</v>
      </c>
      <c r="B375" s="13" t="s">
        <v>96</v>
      </c>
      <c r="C375" s="13" t="s">
        <v>63</v>
      </c>
      <c r="D375" s="14">
        <v>20</v>
      </c>
      <c r="E375" s="14" t="s">
        <v>3</v>
      </c>
      <c r="F375" s="15">
        <v>18811.202929884093</v>
      </c>
      <c r="G375" s="15">
        <v>1947</v>
      </c>
      <c r="H375" s="15" t="s">
        <v>3</v>
      </c>
      <c r="I375" s="15" t="s">
        <v>3</v>
      </c>
      <c r="J375" s="16">
        <v>1222.2</v>
      </c>
      <c r="K375" s="16">
        <v>2712.196344</v>
      </c>
      <c r="L375" s="16">
        <v>3446.51859002541</v>
      </c>
      <c r="M375" s="17">
        <v>0</v>
      </c>
      <c r="N375" s="16">
        <v>6158.71493402541</v>
      </c>
      <c r="O375" s="16">
        <v>-1489.9963439999999</v>
      </c>
      <c r="P375" s="16">
        <f t="shared" si="132"/>
        <v>4668.7185900254099</v>
      </c>
      <c r="Q375" s="16">
        <v>33140.580032448866</v>
      </c>
      <c r="R375" s="16">
        <v>0</v>
      </c>
      <c r="S375" s="16">
        <f t="shared" si="133"/>
        <v>33140.580032448866</v>
      </c>
      <c r="T375" s="18">
        <v>0.93</v>
      </c>
      <c r="U375" s="19">
        <f t="shared" si="134"/>
        <v>7.2309382265202764</v>
      </c>
      <c r="V375" s="19">
        <f t="shared" si="135"/>
        <v>5.3810868642994301</v>
      </c>
      <c r="W375" s="16">
        <v>0.33126855164984886</v>
      </c>
      <c r="X375" s="16">
        <v>1.6563427582492452E-2</v>
      </c>
      <c r="Y375" s="16">
        <v>3.1818887733434793</v>
      </c>
      <c r="AA375" s="13" t="s">
        <v>192</v>
      </c>
      <c r="AB375" s="15">
        <v>2.3708010335917313</v>
      </c>
      <c r="AC375" s="19">
        <v>4.5890386261627922</v>
      </c>
      <c r="AD375" s="19">
        <v>44.076317776699362</v>
      </c>
      <c r="AE375" s="19">
        <v>4.5890386261627922</v>
      </c>
      <c r="AF375" s="19">
        <v>44.076317776699362</v>
      </c>
      <c r="AG375" s="19">
        <v>881.52635553398682</v>
      </c>
      <c r="AH375" s="17">
        <f t="shared" si="136"/>
        <v>78569.721394759268</v>
      </c>
      <c r="AI375" s="17">
        <f t="shared" si="137"/>
        <v>10865.771347153264</v>
      </c>
      <c r="AJ375" s="17">
        <f t="shared" si="138"/>
        <v>67703.950047606006</v>
      </c>
      <c r="AK375" s="19">
        <f t="shared" si="139"/>
        <v>7.2309382265202773</v>
      </c>
      <c r="AL375" s="17">
        <f t="shared" si="140"/>
        <v>14601.087731184274</v>
      </c>
      <c r="AM375" s="19">
        <f t="shared" si="141"/>
        <v>5.3810868642994301</v>
      </c>
    </row>
    <row r="376" spans="1:39">
      <c r="A376" s="13" t="s">
        <v>195</v>
      </c>
      <c r="B376" s="13" t="s">
        <v>100</v>
      </c>
      <c r="C376" s="13" t="s">
        <v>63</v>
      </c>
      <c r="D376" s="14">
        <v>10</v>
      </c>
      <c r="E376" s="14" t="s">
        <v>3</v>
      </c>
      <c r="F376" s="15">
        <v>187.74961919999998</v>
      </c>
      <c r="G376" s="15">
        <v>43.982399999999998</v>
      </c>
      <c r="H376" s="15" t="s">
        <v>3</v>
      </c>
      <c r="I376" s="15" t="s">
        <v>3</v>
      </c>
      <c r="J376" s="16">
        <v>115.71000000000001</v>
      </c>
      <c r="K376" s="16">
        <v>98.625321599999992</v>
      </c>
      <c r="L376" s="16">
        <v>30.518705080906742</v>
      </c>
      <c r="M376" s="17">
        <v>0</v>
      </c>
      <c r="N376" s="16">
        <v>129.14402668090673</v>
      </c>
      <c r="O376" s="16">
        <v>17.084678400000016</v>
      </c>
      <c r="P376" s="16">
        <f t="shared" si="132"/>
        <v>146.22870508090676</v>
      </c>
      <c r="Q376" s="16">
        <v>223.96885781518068</v>
      </c>
      <c r="R376" s="16">
        <v>0</v>
      </c>
      <c r="S376" s="16">
        <f t="shared" si="133"/>
        <v>223.96885781518068</v>
      </c>
      <c r="T376" s="18">
        <v>0.93</v>
      </c>
      <c r="U376" s="19">
        <f t="shared" si="134"/>
        <v>1.6214469776568265</v>
      </c>
      <c r="V376" s="19">
        <f t="shared" si="135"/>
        <v>1.7342564234005977</v>
      </c>
      <c r="W376" s="16">
        <v>0.69598829137815232</v>
      </c>
      <c r="X376" s="16">
        <v>6.9598829137815219E-2</v>
      </c>
      <c r="Y376" s="16">
        <v>2.9536310359918221</v>
      </c>
      <c r="AA376" s="13" t="s">
        <v>195</v>
      </c>
      <c r="AB376" s="15">
        <v>9.4832041343669253</v>
      </c>
      <c r="AC376" s="19">
        <v>0.41466241904744189</v>
      </c>
      <c r="AD376" s="19">
        <v>1.7596560749800987</v>
      </c>
      <c r="AE376" s="19">
        <v>0.41466241904744189</v>
      </c>
      <c r="AF376" s="19">
        <v>1.7596560749800987</v>
      </c>
      <c r="AG376" s="19">
        <v>17.596560749800989</v>
      </c>
      <c r="AH376" s="17">
        <f t="shared" si="136"/>
        <v>2123.9423984023597</v>
      </c>
      <c r="AI376" s="17">
        <f t="shared" si="137"/>
        <v>1309.9055520592449</v>
      </c>
      <c r="AJ376" s="17">
        <f t="shared" si="138"/>
        <v>814.0368463431148</v>
      </c>
      <c r="AK376" s="19">
        <f t="shared" si="139"/>
        <v>1.6214469776568268</v>
      </c>
      <c r="AL376" s="17">
        <f t="shared" si="140"/>
        <v>1224.6991677491671</v>
      </c>
      <c r="AM376" s="19">
        <f t="shared" si="141"/>
        <v>1.7342564234005982</v>
      </c>
    </row>
    <row r="377" spans="1:39">
      <c r="A377" s="13" t="s">
        <v>196</v>
      </c>
      <c r="B377" s="13" t="s">
        <v>100</v>
      </c>
      <c r="C377" s="13" t="s">
        <v>63</v>
      </c>
      <c r="D377" s="14">
        <v>10</v>
      </c>
      <c r="E377" s="14" t="s">
        <v>3</v>
      </c>
      <c r="F377" s="15">
        <v>109.23614207999999</v>
      </c>
      <c r="G377" s="15">
        <v>25.589759999999998</v>
      </c>
      <c r="H377" s="15" t="s">
        <v>3</v>
      </c>
      <c r="I377" s="15" t="s">
        <v>3</v>
      </c>
      <c r="J377" s="16">
        <v>74.333699999999993</v>
      </c>
      <c r="K377" s="16">
        <v>49.312660799999996</v>
      </c>
      <c r="L377" s="16">
        <v>17.030096497109369</v>
      </c>
      <c r="M377" s="17">
        <v>0</v>
      </c>
      <c r="N377" s="16">
        <v>66.342757297109358</v>
      </c>
      <c r="O377" s="16">
        <v>25.021039199999997</v>
      </c>
      <c r="P377" s="16">
        <f t="shared" si="132"/>
        <v>91.363796497109348</v>
      </c>
      <c r="Q377" s="16">
        <v>130.30915363792326</v>
      </c>
      <c r="R377" s="16">
        <v>0</v>
      </c>
      <c r="S377" s="16">
        <f t="shared" si="133"/>
        <v>130.30915363792326</v>
      </c>
      <c r="T377" s="18">
        <v>0.93</v>
      </c>
      <c r="U377" s="19">
        <f t="shared" si="134"/>
        <v>1.5124012530959474</v>
      </c>
      <c r="V377" s="19">
        <f t="shared" si="135"/>
        <v>1.9641805518324607</v>
      </c>
      <c r="W377" s="16">
        <v>0.61451691078403603</v>
      </c>
      <c r="X377" s="16">
        <v>6.1451691078403599E-2</v>
      </c>
      <c r="Y377" s="16">
        <v>2.6078832680352804</v>
      </c>
      <c r="AA377" s="13" t="s">
        <v>196</v>
      </c>
      <c r="AB377" s="15">
        <v>186.10788113695091</v>
      </c>
      <c r="AC377" s="19">
        <v>4.7346908938507903</v>
      </c>
      <c r="AD377" s="19">
        <v>20.092073001590947</v>
      </c>
      <c r="AE377" s="19">
        <v>4.7346908938507903</v>
      </c>
      <c r="AF377" s="19">
        <v>20.092073001590947</v>
      </c>
      <c r="AG377" s="19">
        <v>200.92073001590947</v>
      </c>
      <c r="AH377" s="17">
        <f t="shared" si="136"/>
        <v>24251.560476303297</v>
      </c>
      <c r="AI377" s="17">
        <f t="shared" si="137"/>
        <v>16035.136460419719</v>
      </c>
      <c r="AJ377" s="17">
        <f t="shared" si="138"/>
        <v>8216.4240158835782</v>
      </c>
      <c r="AK377" s="19">
        <f t="shared" si="139"/>
        <v>1.5124012530959474</v>
      </c>
      <c r="AL377" s="17">
        <f t="shared" si="140"/>
        <v>12346.909989348011</v>
      </c>
      <c r="AM377" s="19">
        <f t="shared" si="141"/>
        <v>1.9641805518324607</v>
      </c>
    </row>
    <row r="378" spans="1:39">
      <c r="A378" s="13" t="s">
        <v>198</v>
      </c>
      <c r="B378" s="13" t="s">
        <v>120</v>
      </c>
      <c r="C378" s="13" t="s">
        <v>68</v>
      </c>
      <c r="D378" s="14">
        <v>12</v>
      </c>
      <c r="E378" s="14">
        <v>4</v>
      </c>
      <c r="F378" s="15">
        <v>54750</v>
      </c>
      <c r="G378" s="15">
        <v>6250</v>
      </c>
      <c r="H378" s="15">
        <v>54750</v>
      </c>
      <c r="I378" s="15">
        <v>6250</v>
      </c>
      <c r="J378" s="16">
        <v>49662.849510446715</v>
      </c>
      <c r="K378" s="16">
        <v>6164.0825999999997</v>
      </c>
      <c r="L378" s="16">
        <v>7214.2504696722281</v>
      </c>
      <c r="M378" s="17">
        <v>0</v>
      </c>
      <c r="N378" s="16">
        <v>13378.333069672228</v>
      </c>
      <c r="O378" s="16">
        <v>43498.766910446713</v>
      </c>
      <c r="P378" s="16">
        <f t="shared" si="132"/>
        <v>56877.099980118939</v>
      </c>
      <c r="Q378" s="16">
        <v>68916.34051117787</v>
      </c>
      <c r="R378" s="16">
        <v>0</v>
      </c>
      <c r="S378" s="16">
        <f t="shared" si="133"/>
        <v>68916.34051117787</v>
      </c>
      <c r="T378" s="18">
        <v>0.93</v>
      </c>
      <c r="U378" s="19">
        <f t="shared" si="134"/>
        <v>1.2905512445966854</v>
      </c>
      <c r="V378" s="19">
        <f t="shared" si="135"/>
        <v>5.1513398681489351</v>
      </c>
      <c r="W378" s="16">
        <v>0.24724331356727192</v>
      </c>
      <c r="X378" s="16">
        <v>2.0603609463939323E-2</v>
      </c>
      <c r="Y378" s="16">
        <v>2.153192358998429</v>
      </c>
      <c r="AA378" s="13" t="s">
        <v>198</v>
      </c>
      <c r="AB378" s="15">
        <v>1.1854005167958657</v>
      </c>
      <c r="AC378" s="19">
        <v>7.3655601986434114</v>
      </c>
      <c r="AD378" s="19">
        <v>64.142054265988364</v>
      </c>
      <c r="AE378" s="19">
        <v>7.3655601986434114</v>
      </c>
      <c r="AF378" s="19">
        <v>64.142054265988364</v>
      </c>
      <c r="AG378" s="19">
        <v>769.70465119186042</v>
      </c>
      <c r="AH378" s="17">
        <f t="shared" si="136"/>
        <v>81693.465657630106</v>
      </c>
      <c r="AI378" s="17">
        <f t="shared" si="137"/>
        <v>63301.217987016396</v>
      </c>
      <c r="AJ378" s="17">
        <f t="shared" si="138"/>
        <v>18392.247670613709</v>
      </c>
      <c r="AK378" s="19">
        <f t="shared" si="139"/>
        <v>1.2905512445966856</v>
      </c>
      <c r="AL378" s="17">
        <f t="shared" si="140"/>
        <v>15858.682934656679</v>
      </c>
      <c r="AM378" s="19">
        <f t="shared" si="141"/>
        <v>5.1513398681489351</v>
      </c>
    </row>
    <row r="379" spans="1:39">
      <c r="A379" s="13" t="s">
        <v>391</v>
      </c>
      <c r="B379" s="13" t="s">
        <v>100</v>
      </c>
      <c r="C379" s="13" t="s">
        <v>63</v>
      </c>
      <c r="D379" s="14">
        <v>22.8</v>
      </c>
      <c r="E379" s="14" t="s">
        <v>3</v>
      </c>
      <c r="F379" s="15">
        <v>1083.5244</v>
      </c>
      <c r="G379" s="15">
        <v>242.4324</v>
      </c>
      <c r="H379" s="15" t="s">
        <v>3</v>
      </c>
      <c r="I379" s="15" t="s">
        <v>3</v>
      </c>
      <c r="J379" s="16">
        <v>901.74000000000012</v>
      </c>
      <c r="K379" s="16">
        <v>154.10206499999998</v>
      </c>
      <c r="L379" s="16">
        <v>237.74097369554326</v>
      </c>
      <c r="M379" s="17">
        <v>0</v>
      </c>
      <c r="N379" s="16">
        <v>391.84303869554321</v>
      </c>
      <c r="O379" s="16">
        <v>747.6379350000002</v>
      </c>
      <c r="P379" s="16">
        <f t="shared" si="132"/>
        <v>1139.4809736955435</v>
      </c>
      <c r="Q379" s="16">
        <v>2316.7600667147344</v>
      </c>
      <c r="R379" s="16">
        <v>0</v>
      </c>
      <c r="S379" s="16">
        <f t="shared" si="133"/>
        <v>2316.7600667147344</v>
      </c>
      <c r="T379" s="18">
        <v>0.93</v>
      </c>
      <c r="U379" s="19">
        <f t="shared" si="134"/>
        <v>2.152404256248805</v>
      </c>
      <c r="V379" s="19">
        <f t="shared" si="135"/>
        <v>5.9124696317875021</v>
      </c>
      <c r="W379" s="16">
        <v>0.36591491737866727</v>
      </c>
      <c r="X379" s="16">
        <v>1.6048899885029267E-2</v>
      </c>
      <c r="Y379" s="16">
        <v>1.6258568986639432</v>
      </c>
      <c r="AA379" s="13" t="s">
        <v>391</v>
      </c>
      <c r="AB379" s="15">
        <v>45.045219638242891</v>
      </c>
      <c r="AC379" s="19">
        <v>10.856754652713722</v>
      </c>
      <c r="AD379" s="19">
        <v>48.237082608333409</v>
      </c>
      <c r="AE379" s="19">
        <v>10.856754652713722</v>
      </c>
      <c r="AF379" s="19">
        <v>48.237082608333409</v>
      </c>
      <c r="AG379" s="19">
        <v>1099.8054834700019</v>
      </c>
      <c r="AH379" s="17">
        <f t="shared" si="136"/>
        <v>104358.96605427547</v>
      </c>
      <c r="AI379" s="17">
        <f t="shared" si="137"/>
        <v>48484.835388753381</v>
      </c>
      <c r="AJ379" s="17">
        <f t="shared" si="138"/>
        <v>55874.130665522091</v>
      </c>
      <c r="AK379" s="19">
        <f t="shared" si="139"/>
        <v>2.152404256248805</v>
      </c>
      <c r="AL379" s="17">
        <f t="shared" si="140"/>
        <v>17650.655741757251</v>
      </c>
      <c r="AM379" s="19">
        <f t="shared" si="141"/>
        <v>5.912469631787503</v>
      </c>
    </row>
    <row r="380" spans="1:39">
      <c r="A380" s="13" t="s">
        <v>202</v>
      </c>
      <c r="B380" s="13" t="s">
        <v>100</v>
      </c>
      <c r="C380" s="13" t="s">
        <v>63</v>
      </c>
      <c r="D380" s="14">
        <v>13.7</v>
      </c>
      <c r="E380" s="14" t="s">
        <v>3</v>
      </c>
      <c r="F380" s="15">
        <v>1202.3975999999998</v>
      </c>
      <c r="G380" s="15">
        <v>274.52</v>
      </c>
      <c r="H380" s="15" t="s">
        <v>3</v>
      </c>
      <c r="I380" s="15" t="s">
        <v>3</v>
      </c>
      <c r="J380" s="16">
        <v>483.84000000000003</v>
      </c>
      <c r="K380" s="16">
        <v>385.25516249999998</v>
      </c>
      <c r="L380" s="16">
        <v>214.19934663183014</v>
      </c>
      <c r="M380" s="17">
        <v>0</v>
      </c>
      <c r="N380" s="16">
        <v>599.45450913183015</v>
      </c>
      <c r="O380" s="16">
        <v>98.584837500000049</v>
      </c>
      <c r="P380" s="16">
        <f t="shared" si="132"/>
        <v>698.0393466318302</v>
      </c>
      <c r="Q380" s="16">
        <v>1857.8471041744474</v>
      </c>
      <c r="R380" s="16">
        <v>0</v>
      </c>
      <c r="S380" s="16">
        <f t="shared" si="133"/>
        <v>1857.8471041744474</v>
      </c>
      <c r="T380" s="18">
        <v>0.93</v>
      </c>
      <c r="U380" s="19">
        <f t="shared" si="134"/>
        <v>2.7972440416035314</v>
      </c>
      <c r="V380" s="19">
        <f t="shared" si="135"/>
        <v>3.09922950928354</v>
      </c>
      <c r="W380" s="16">
        <v>0.50444614267597665</v>
      </c>
      <c r="X380" s="16">
        <v>3.6820886326713632E-2</v>
      </c>
      <c r="Y380" s="16">
        <v>2.1965600692384561</v>
      </c>
      <c r="AA380" s="13" t="s">
        <v>202</v>
      </c>
      <c r="AB380" s="15">
        <v>373.40116279069764</v>
      </c>
      <c r="AC380" s="19">
        <v>101.90847672087209</v>
      </c>
      <c r="AD380" s="19">
        <v>443.72857377489788</v>
      </c>
      <c r="AE380" s="19">
        <v>101.90847672087209</v>
      </c>
      <c r="AF380" s="19">
        <v>443.72857377489788</v>
      </c>
      <c r="AG380" s="19">
        <v>6079.0814607161001</v>
      </c>
      <c r="AH380" s="17">
        <f t="shared" si="136"/>
        <v>693722.26898606902</v>
      </c>
      <c r="AI380" s="17">
        <f t="shared" si="137"/>
        <v>248002.05440365867</v>
      </c>
      <c r="AJ380" s="17">
        <f t="shared" si="138"/>
        <v>445720.21458241035</v>
      </c>
      <c r="AK380" s="19">
        <f t="shared" si="139"/>
        <v>2.7972440416035314</v>
      </c>
      <c r="AL380" s="17">
        <f t="shared" si="140"/>
        <v>223837.01074995226</v>
      </c>
      <c r="AM380" s="19">
        <f t="shared" si="141"/>
        <v>3.09922950928354</v>
      </c>
    </row>
    <row r="381" spans="1:39">
      <c r="A381" s="13" t="s">
        <v>204</v>
      </c>
      <c r="B381" s="13" t="s">
        <v>100</v>
      </c>
      <c r="C381" s="13" t="s">
        <v>63</v>
      </c>
      <c r="D381" s="14">
        <v>13.7</v>
      </c>
      <c r="E381" s="14" t="s">
        <v>3</v>
      </c>
      <c r="F381" s="15">
        <v>886.42439999999999</v>
      </c>
      <c r="G381" s="15">
        <v>202.38</v>
      </c>
      <c r="H381" s="15" t="s">
        <v>3</v>
      </c>
      <c r="I381" s="15" t="s">
        <v>3</v>
      </c>
      <c r="J381" s="16">
        <v>150.29000000000002</v>
      </c>
      <c r="K381" s="16">
        <v>184.92247799999998</v>
      </c>
      <c r="L381" s="16">
        <v>148.99239352321391</v>
      </c>
      <c r="M381" s="17">
        <v>0</v>
      </c>
      <c r="N381" s="16">
        <v>333.91487152321389</v>
      </c>
      <c r="O381" s="16">
        <v>-34.632477999999963</v>
      </c>
      <c r="P381" s="16">
        <f t="shared" si="132"/>
        <v>299.28239352321395</v>
      </c>
      <c r="Q381" s="16">
        <v>1369.6309811409901</v>
      </c>
      <c r="R381" s="16">
        <v>0</v>
      </c>
      <c r="S381" s="16">
        <f t="shared" si="133"/>
        <v>1369.6309811409901</v>
      </c>
      <c r="T381" s="18">
        <v>0.93</v>
      </c>
      <c r="U381" s="19">
        <f t="shared" si="134"/>
        <v>4.7431121046048377</v>
      </c>
      <c r="V381" s="19">
        <f t="shared" si="135"/>
        <v>4.1017369933036143</v>
      </c>
      <c r="W381" s="16">
        <v>0.38115422168169166</v>
      </c>
      <c r="X381" s="16">
        <v>2.7821476035159977E-2</v>
      </c>
      <c r="Y381" s="16">
        <v>1.659697780869835</v>
      </c>
      <c r="AA381" s="13" t="s">
        <v>204</v>
      </c>
      <c r="AB381" s="15">
        <v>373.40116279069764</v>
      </c>
      <c r="AC381" s="19">
        <v>75.128360479273255</v>
      </c>
      <c r="AD381" s="19">
        <v>327.12293734723829</v>
      </c>
      <c r="AE381" s="19">
        <v>75.128360479273255</v>
      </c>
      <c r="AF381" s="19">
        <v>327.12293734723829</v>
      </c>
      <c r="AG381" s="19">
        <v>4481.5842416571641</v>
      </c>
      <c r="AH381" s="17">
        <f t="shared" si="136"/>
        <v>511421.8009522098</v>
      </c>
      <c r="AI381" s="17">
        <f t="shared" si="137"/>
        <v>107824.10149144426</v>
      </c>
      <c r="AJ381" s="17">
        <f t="shared" si="138"/>
        <v>403597.69946076552</v>
      </c>
      <c r="AK381" s="19">
        <f t="shared" si="139"/>
        <v>4.7431121046048377</v>
      </c>
      <c r="AL381" s="17">
        <f t="shared" si="140"/>
        <v>124684.20129987448</v>
      </c>
      <c r="AM381" s="19">
        <f t="shared" si="141"/>
        <v>4.1017369933036152</v>
      </c>
    </row>
    <row r="382" spans="1:39">
      <c r="A382" s="13" t="s">
        <v>207</v>
      </c>
      <c r="B382" s="13" t="s">
        <v>100</v>
      </c>
      <c r="C382" s="13" t="s">
        <v>63</v>
      </c>
      <c r="D382" s="14">
        <v>22.8</v>
      </c>
      <c r="E382" s="14" t="s">
        <v>3</v>
      </c>
      <c r="F382" s="15">
        <v>874.94879999999989</v>
      </c>
      <c r="G382" s="15">
        <v>195.76479999999998</v>
      </c>
      <c r="H382" s="15" t="s">
        <v>3</v>
      </c>
      <c r="I382" s="15" t="s">
        <v>3</v>
      </c>
      <c r="J382" s="16">
        <v>300.58000000000004</v>
      </c>
      <c r="K382" s="16">
        <v>385.25516249999998</v>
      </c>
      <c r="L382" s="16">
        <v>215.45002154158863</v>
      </c>
      <c r="M382" s="17">
        <v>0</v>
      </c>
      <c r="N382" s="16">
        <v>600.70518404158861</v>
      </c>
      <c r="O382" s="16">
        <v>-84.675162499999942</v>
      </c>
      <c r="P382" s="16">
        <f t="shared" si="132"/>
        <v>516.03002154158867</v>
      </c>
      <c r="Q382" s="16">
        <v>1870.7898412439777</v>
      </c>
      <c r="R382" s="16">
        <v>0</v>
      </c>
      <c r="S382" s="16">
        <f t="shared" si="133"/>
        <v>1870.7898412439777</v>
      </c>
      <c r="T382" s="18">
        <v>0.93</v>
      </c>
      <c r="U382" s="19">
        <f t="shared" si="134"/>
        <v>3.7794541859452551</v>
      </c>
      <c r="V382" s="19">
        <f t="shared" si="135"/>
        <v>3.1143227841936807</v>
      </c>
      <c r="W382" s="16">
        <v>0.69468099061527999</v>
      </c>
      <c r="X382" s="16">
        <v>3.0468464500670169E-2</v>
      </c>
      <c r="Y382" s="16">
        <v>3.0866516431024347</v>
      </c>
      <c r="AA382" s="13" t="s">
        <v>207</v>
      </c>
      <c r="AB382" s="15">
        <v>5.9270025839793279</v>
      </c>
      <c r="AC382" s="19">
        <v>1.15353393534031</v>
      </c>
      <c r="AD382" s="19">
        <v>5.1252067040695337</v>
      </c>
      <c r="AE382" s="19">
        <v>1.15353393534031</v>
      </c>
      <c r="AF382" s="19">
        <v>5.1252067040695337</v>
      </c>
      <c r="AG382" s="19">
        <v>116.85471285278541</v>
      </c>
      <c r="AH382" s="17">
        <f t="shared" si="136"/>
        <v>11088.176223135331</v>
      </c>
      <c r="AI382" s="17">
        <f t="shared" si="137"/>
        <v>2933.803580519429</v>
      </c>
      <c r="AJ382" s="17">
        <f t="shared" si="138"/>
        <v>8154.3726426159028</v>
      </c>
      <c r="AK382" s="19">
        <f t="shared" si="139"/>
        <v>3.7794541859452546</v>
      </c>
      <c r="AL382" s="17">
        <f t="shared" si="140"/>
        <v>3560.3811780242736</v>
      </c>
      <c r="AM382" s="19">
        <f t="shared" si="141"/>
        <v>3.1143227841936802</v>
      </c>
    </row>
    <row r="383" spans="1:39">
      <c r="A383" s="13" t="s">
        <v>208</v>
      </c>
      <c r="B383" s="13" t="s">
        <v>100</v>
      </c>
      <c r="C383" s="13" t="s">
        <v>63</v>
      </c>
      <c r="D383" s="14">
        <v>22.8</v>
      </c>
      <c r="E383" s="14" t="s">
        <v>3</v>
      </c>
      <c r="F383" s="15">
        <v>361.87560000000002</v>
      </c>
      <c r="G383" s="15">
        <v>80.967600000000004</v>
      </c>
      <c r="H383" s="15" t="s">
        <v>3</v>
      </c>
      <c r="I383" s="15" t="s">
        <v>3</v>
      </c>
      <c r="J383" s="16">
        <v>39.075400000000009</v>
      </c>
      <c r="K383" s="16">
        <v>77.051032499999991</v>
      </c>
      <c r="L383" s="16">
        <v>81.703317606861049</v>
      </c>
      <c r="M383" s="17">
        <v>0</v>
      </c>
      <c r="N383" s="16">
        <v>158.75435010686104</v>
      </c>
      <c r="O383" s="16">
        <v>-37.975632499999982</v>
      </c>
      <c r="P383" s="16">
        <f t="shared" si="132"/>
        <v>120.77871760686105</v>
      </c>
      <c r="Q383" s="16">
        <v>773.75178556056017</v>
      </c>
      <c r="R383" s="16">
        <v>0</v>
      </c>
      <c r="S383" s="16">
        <f t="shared" si="133"/>
        <v>773.75178556056017</v>
      </c>
      <c r="T383" s="18">
        <v>0.93</v>
      </c>
      <c r="U383" s="19">
        <f t="shared" si="134"/>
        <v>6.5548054863320608</v>
      </c>
      <c r="V383" s="19">
        <f t="shared" si="135"/>
        <v>4.873893440020578</v>
      </c>
      <c r="W383" s="16">
        <v>0.44388759488559298</v>
      </c>
      <c r="X383" s="16">
        <v>1.9468754161648807E-2</v>
      </c>
      <c r="Y383" s="16">
        <v>1.9723101576349178</v>
      </c>
      <c r="AA383" s="13" t="s">
        <v>208</v>
      </c>
      <c r="AB383" s="15">
        <v>3.556201550387597</v>
      </c>
      <c r="AC383" s="19">
        <v>0.28625843133104656</v>
      </c>
      <c r="AD383" s="19">
        <v>1.2718599656294305</v>
      </c>
      <c r="AE383" s="19">
        <v>0.28625843133104656</v>
      </c>
      <c r="AF383" s="19">
        <v>1.2718599656294305</v>
      </c>
      <c r="AG383" s="19">
        <v>28.998407216351026</v>
      </c>
      <c r="AH383" s="17">
        <f t="shared" si="136"/>
        <v>2751.6172994256353</v>
      </c>
      <c r="AI383" s="17">
        <f t="shared" si="137"/>
        <v>419.78626294300398</v>
      </c>
      <c r="AJ383" s="17">
        <f t="shared" si="138"/>
        <v>2331.8310364826311</v>
      </c>
      <c r="AK383" s="19">
        <f t="shared" si="139"/>
        <v>6.5548054863320599</v>
      </c>
      <c r="AL383" s="17">
        <f t="shared" si="140"/>
        <v>564.56246598079463</v>
      </c>
      <c r="AM383" s="19">
        <f t="shared" si="141"/>
        <v>4.8738934400205771</v>
      </c>
    </row>
    <row r="384" spans="1:39">
      <c r="A384" s="13" t="s">
        <v>211</v>
      </c>
      <c r="B384" s="13" t="s">
        <v>100</v>
      </c>
      <c r="C384" s="13" t="s">
        <v>63</v>
      </c>
      <c r="D384" s="14">
        <v>22.3</v>
      </c>
      <c r="E384" s="14" t="s">
        <v>3</v>
      </c>
      <c r="F384" s="15">
        <v>312.05314999999996</v>
      </c>
      <c r="G384" s="15">
        <v>47.836945799999995</v>
      </c>
      <c r="H384" s="15" t="s">
        <v>3</v>
      </c>
      <c r="I384" s="15" t="s">
        <v>3</v>
      </c>
      <c r="J384" s="16">
        <v>237.25800000000001</v>
      </c>
      <c r="K384" s="16">
        <v>231.1530975</v>
      </c>
      <c r="L384" s="16">
        <v>80.187781764419114</v>
      </c>
      <c r="M384" s="17">
        <v>0</v>
      </c>
      <c r="N384" s="16">
        <v>311.34087926441913</v>
      </c>
      <c r="O384" s="16">
        <v>6.1049025000000086</v>
      </c>
      <c r="P384" s="16">
        <f t="shared" si="132"/>
        <v>317.44578176441917</v>
      </c>
      <c r="Q384" s="16">
        <v>614.54142146072763</v>
      </c>
      <c r="R384" s="16">
        <v>0</v>
      </c>
      <c r="S384" s="16">
        <f t="shared" si="133"/>
        <v>614.54142146072763</v>
      </c>
      <c r="T384" s="18">
        <v>0.93</v>
      </c>
      <c r="U384" s="19">
        <f t="shared" si="134"/>
        <v>2.0427671698097902</v>
      </c>
      <c r="V384" s="19">
        <f t="shared" si="135"/>
        <v>1.973853940775965</v>
      </c>
      <c r="W384" s="16">
        <v>1.0095184291309129</v>
      </c>
      <c r="X384" s="16">
        <v>4.5269884714390717E-2</v>
      </c>
      <c r="Y384" s="16">
        <v>6.5468674325125109</v>
      </c>
      <c r="AA384" s="13" t="s">
        <v>211</v>
      </c>
      <c r="AB384" s="15">
        <v>237.08010335917311</v>
      </c>
      <c r="AC384" s="19">
        <v>11.275068928292546</v>
      </c>
      <c r="AD384" s="19">
        <v>73.116822214329162</v>
      </c>
      <c r="AE384" s="19">
        <v>11.275068928292546</v>
      </c>
      <c r="AF384" s="19">
        <v>73.116822214329162</v>
      </c>
      <c r="AG384" s="19">
        <v>1630.50513537954</v>
      </c>
      <c r="AH384" s="17">
        <f t="shared" si="136"/>
        <v>145695.54371840248</v>
      </c>
      <c r="AI384" s="17">
        <f t="shared" si="137"/>
        <v>71322.638170246646</v>
      </c>
      <c r="AJ384" s="17">
        <f t="shared" si="138"/>
        <v>74372.905548155832</v>
      </c>
      <c r="AK384" s="19">
        <f t="shared" si="139"/>
        <v>2.0427671698097907</v>
      </c>
      <c r="AL384" s="17">
        <f t="shared" si="140"/>
        <v>73812.72783594433</v>
      </c>
      <c r="AM384" s="19">
        <f t="shared" si="141"/>
        <v>1.973853940775965</v>
      </c>
    </row>
    <row r="385" spans="1:39">
      <c r="A385" s="13" t="s">
        <v>213</v>
      </c>
      <c r="B385" s="13" t="s">
        <v>100</v>
      </c>
      <c r="C385" s="13" t="s">
        <v>63</v>
      </c>
      <c r="D385" s="14">
        <v>22.3</v>
      </c>
      <c r="E385" s="14" t="s">
        <v>3</v>
      </c>
      <c r="F385" s="15">
        <v>728.11040000000003</v>
      </c>
      <c r="G385" s="15">
        <v>111.6174528</v>
      </c>
      <c r="H385" s="15" t="s">
        <v>3</v>
      </c>
      <c r="I385" s="15" t="s">
        <v>3</v>
      </c>
      <c r="J385" s="16">
        <v>797.20200000000011</v>
      </c>
      <c r="K385" s="16">
        <v>616.40825999999993</v>
      </c>
      <c r="L385" s="16">
        <v>194.03682577772042</v>
      </c>
      <c r="M385" s="17">
        <v>0</v>
      </c>
      <c r="N385" s="16">
        <v>810.44508577772035</v>
      </c>
      <c r="O385" s="16">
        <v>180.79374000000018</v>
      </c>
      <c r="P385" s="16">
        <f t="shared" si="132"/>
        <v>991.23882577772054</v>
      </c>
      <c r="Q385" s="16">
        <v>1433.9031674454789</v>
      </c>
      <c r="R385" s="16">
        <v>0</v>
      </c>
      <c r="S385" s="16">
        <f t="shared" si="133"/>
        <v>1433.9031674454789</v>
      </c>
      <c r="T385" s="18">
        <v>0.93</v>
      </c>
      <c r="U385" s="19">
        <f t="shared" si="134"/>
        <v>1.5328736353766179</v>
      </c>
      <c r="V385" s="19">
        <f t="shared" si="135"/>
        <v>1.7692786255462021</v>
      </c>
      <c r="W385" s="16">
        <v>1.1262454092050411</v>
      </c>
      <c r="X385" s="16">
        <v>5.0504278439687932E-2</v>
      </c>
      <c r="Y385" s="16">
        <v>7.3038581345056759</v>
      </c>
      <c r="AA385" s="13" t="s">
        <v>213</v>
      </c>
      <c r="AB385" s="15">
        <v>118.54005167958655</v>
      </c>
      <c r="AC385" s="19">
        <v>13.15400108508223</v>
      </c>
      <c r="AD385" s="19">
        <v>85.301363997133336</v>
      </c>
      <c r="AE385" s="19">
        <v>13.15400108508223</v>
      </c>
      <c r="AF385" s="19">
        <v>85.301363997133336</v>
      </c>
      <c r="AG385" s="19">
        <v>1902.2204171360731</v>
      </c>
      <c r="AH385" s="17">
        <f t="shared" si="136"/>
        <v>169974.95557250991</v>
      </c>
      <c r="AI385" s="17">
        <f t="shared" si="137"/>
        <v>110886.4759949688</v>
      </c>
      <c r="AJ385" s="17">
        <f t="shared" si="138"/>
        <v>59088.479577541104</v>
      </c>
      <c r="AK385" s="19">
        <f t="shared" si="139"/>
        <v>1.5328736353766179</v>
      </c>
      <c r="AL385" s="17">
        <f t="shared" si="140"/>
        <v>96070.202351557935</v>
      </c>
      <c r="AM385" s="19">
        <f t="shared" si="141"/>
        <v>1.7692786255462019</v>
      </c>
    </row>
    <row r="386" spans="1:39">
      <c r="A386" s="13" t="s">
        <v>216</v>
      </c>
      <c r="B386" s="13" t="s">
        <v>100</v>
      </c>
      <c r="C386" s="13" t="s">
        <v>63</v>
      </c>
      <c r="D386" s="14">
        <v>16.3</v>
      </c>
      <c r="E386" s="14" t="s">
        <v>3</v>
      </c>
      <c r="F386" s="15">
        <v>153.09720000000002</v>
      </c>
      <c r="G386" s="15">
        <v>25.278840000000002</v>
      </c>
      <c r="H386" s="15" t="s">
        <v>3</v>
      </c>
      <c r="I386" s="15" t="s">
        <v>3</v>
      </c>
      <c r="J386" s="16">
        <v>173.88</v>
      </c>
      <c r="K386" s="16">
        <v>73.968991199999991</v>
      </c>
      <c r="L386" s="16">
        <v>31.129987954787399</v>
      </c>
      <c r="M386" s="17">
        <v>0</v>
      </c>
      <c r="N386" s="16">
        <v>105.09897915478739</v>
      </c>
      <c r="O386" s="16">
        <v>99.911008800000005</v>
      </c>
      <c r="P386" s="16">
        <f t="shared" si="132"/>
        <v>205.00998795478739</v>
      </c>
      <c r="Q386" s="16">
        <v>253.25905094044134</v>
      </c>
      <c r="R386" s="16">
        <v>0</v>
      </c>
      <c r="S386" s="16">
        <f t="shared" si="133"/>
        <v>253.25905094044134</v>
      </c>
      <c r="T386" s="18">
        <v>0.93</v>
      </c>
      <c r="U386" s="19">
        <f t="shared" si="134"/>
        <v>1.3133227964953744</v>
      </c>
      <c r="V386" s="19">
        <f t="shared" si="135"/>
        <v>2.4097194185630211</v>
      </c>
      <c r="W386" s="16">
        <v>0.69460503105114924</v>
      </c>
      <c r="X386" s="16">
        <v>4.261380558596007E-2</v>
      </c>
      <c r="Y386" s="16">
        <v>4.1821749833978021</v>
      </c>
      <c r="AA386" s="13" t="s">
        <v>216</v>
      </c>
      <c r="AB386" s="15">
        <v>55.713824289405686</v>
      </c>
      <c r="AC386" s="19">
        <v>1.4001699896445003</v>
      </c>
      <c r="AD386" s="19">
        <v>8.4299276490855011</v>
      </c>
      <c r="AE386" s="19">
        <v>1.4001699896445003</v>
      </c>
      <c r="AF386" s="19">
        <v>8.4299276490855011</v>
      </c>
      <c r="AG386" s="19">
        <v>137.40782068009366</v>
      </c>
      <c r="AH386" s="17">
        <f t="shared" si="136"/>
        <v>14110.030263797393</v>
      </c>
      <c r="AI386" s="17">
        <f t="shared" si="137"/>
        <v>10743.764062765271</v>
      </c>
      <c r="AJ386" s="17">
        <f t="shared" si="138"/>
        <v>3366.2662010321219</v>
      </c>
      <c r="AK386" s="19">
        <f t="shared" si="139"/>
        <v>1.3133227964953746</v>
      </c>
      <c r="AL386" s="17">
        <f t="shared" si="140"/>
        <v>5855.4660576257356</v>
      </c>
      <c r="AM386" s="19">
        <f t="shared" si="141"/>
        <v>2.4097194185630211</v>
      </c>
    </row>
    <row r="387" spans="1:39">
      <c r="A387" s="13" t="s">
        <v>392</v>
      </c>
      <c r="B387" s="13" t="s">
        <v>100</v>
      </c>
      <c r="C387" s="13" t="s">
        <v>68</v>
      </c>
      <c r="D387" s="14">
        <v>10.8</v>
      </c>
      <c r="E387" s="14">
        <v>3.6</v>
      </c>
      <c r="F387" s="15">
        <v>15239.587159999999</v>
      </c>
      <c r="G387" s="15">
        <v>3104.3603470000003</v>
      </c>
      <c r="H387" s="15">
        <v>15239.587159999999</v>
      </c>
      <c r="I387" s="15">
        <v>3104.3603470000003</v>
      </c>
      <c r="J387" s="16">
        <v>0</v>
      </c>
      <c r="K387" s="16">
        <v>0</v>
      </c>
      <c r="L387" s="16">
        <v>17846.669488662264</v>
      </c>
      <c r="M387" s="17">
        <v>14782</v>
      </c>
      <c r="N387" s="16">
        <v>17846.669488662264</v>
      </c>
      <c r="O387" s="16">
        <v>0</v>
      </c>
      <c r="P387" s="16">
        <f t="shared" si="132"/>
        <v>17846.669488662264</v>
      </c>
      <c r="Q387" s="16">
        <v>17947.47194420033</v>
      </c>
      <c r="R387" s="16">
        <v>0</v>
      </c>
      <c r="S387" s="16">
        <f t="shared" si="133"/>
        <v>17947.47194420033</v>
      </c>
      <c r="T387" s="18">
        <v>0.88</v>
      </c>
      <c r="U387" s="19">
        <f t="shared" si="134"/>
        <v>1.00564825025768</v>
      </c>
      <c r="V387" s="19">
        <f t="shared" si="135"/>
        <v>1.00564825025768</v>
      </c>
      <c r="W387" s="16">
        <v>1.2522496816197453</v>
      </c>
      <c r="X387" s="16">
        <v>0.11594904459442086</v>
      </c>
      <c r="Y387" s="16">
        <v>6.1114768790152345</v>
      </c>
      <c r="AA387" s="13" t="s">
        <v>392</v>
      </c>
      <c r="AB387" s="15">
        <v>94.832041343669246</v>
      </c>
      <c r="AC387" s="19">
        <v>276.94122188272638</v>
      </c>
      <c r="AD387" s="19">
        <v>1351.5174396465216</v>
      </c>
      <c r="AE387" s="19">
        <v>276.94122188272638</v>
      </c>
      <c r="AF387" s="19">
        <v>1351.5174396465216</v>
      </c>
      <c r="AG387" s="19">
        <v>14596.388348182429</v>
      </c>
      <c r="AH387" s="17">
        <f t="shared" si="136"/>
        <v>1701995.4014267495</v>
      </c>
      <c r="AI387" s="17">
        <f t="shared" si="137"/>
        <v>1692436.0987956203</v>
      </c>
      <c r="AJ387" s="17">
        <f t="shared" si="138"/>
        <v>9559.3026311292779</v>
      </c>
      <c r="AK387" s="19">
        <f t="shared" si="139"/>
        <v>1.00564825025768</v>
      </c>
      <c r="AL387" s="17">
        <f t="shared" si="140"/>
        <v>1692436.0987956203</v>
      </c>
      <c r="AM387" s="19">
        <f t="shared" si="141"/>
        <v>1.00564825025768</v>
      </c>
    </row>
    <row r="388" spans="1:39">
      <c r="A388" s="13" t="s">
        <v>393</v>
      </c>
      <c r="B388" s="13" t="s">
        <v>100</v>
      </c>
      <c r="C388" s="13" t="s">
        <v>68</v>
      </c>
      <c r="D388" s="14">
        <v>10.8</v>
      </c>
      <c r="E388" s="14">
        <v>3.6</v>
      </c>
      <c r="F388" s="15">
        <v>1398.5944950000001</v>
      </c>
      <c r="G388" s="15">
        <v>284.89887899999997</v>
      </c>
      <c r="H388" s="15">
        <v>1398.5944950000001</v>
      </c>
      <c r="I388" s="15">
        <v>284.89887899999997</v>
      </c>
      <c r="J388" s="16">
        <v>0</v>
      </c>
      <c r="K388" s="16">
        <v>0</v>
      </c>
      <c r="L388" s="16">
        <v>2631.2822992627157</v>
      </c>
      <c r="M388" s="17">
        <v>2268</v>
      </c>
      <c r="N388" s="16">
        <v>2631.2822992627157</v>
      </c>
      <c r="O388" s="16">
        <v>0</v>
      </c>
      <c r="P388" s="16">
        <f t="shared" si="132"/>
        <v>2631.2822992627157</v>
      </c>
      <c r="Q388" s="16">
        <v>1647.1073135520178</v>
      </c>
      <c r="R388" s="16">
        <v>0</v>
      </c>
      <c r="S388" s="16">
        <f t="shared" si="133"/>
        <v>1647.1073135520178</v>
      </c>
      <c r="T388" s="18">
        <v>0.88</v>
      </c>
      <c r="U388" s="19">
        <f t="shared" si="134"/>
        <v>0.62597134257070652</v>
      </c>
      <c r="V388" s="19">
        <f t="shared" si="135"/>
        <v>0.62597134257070652</v>
      </c>
      <c r="W388" s="16">
        <v>2.0117897032749097</v>
      </c>
      <c r="X388" s="16">
        <v>0.18627682437730647</v>
      </c>
      <c r="Y388" s="16">
        <v>9.8183344895771967</v>
      </c>
      <c r="AA388" s="13" t="s">
        <v>393</v>
      </c>
      <c r="AB388" s="15">
        <v>94.832041343669246</v>
      </c>
      <c r="AC388" s="19">
        <v>25.415942366203346</v>
      </c>
      <c r="AD388" s="19">
        <v>124.03386201612301</v>
      </c>
      <c r="AE388" s="19">
        <v>25.415942366203346</v>
      </c>
      <c r="AF388" s="19">
        <v>124.03386201612301</v>
      </c>
      <c r="AG388" s="19">
        <v>1339.5657097741282</v>
      </c>
      <c r="AH388" s="17">
        <f t="shared" si="136"/>
        <v>156198.54885622492</v>
      </c>
      <c r="AI388" s="17">
        <f t="shared" si="137"/>
        <v>249529.87179054692</v>
      </c>
      <c r="AJ388" s="17">
        <f t="shared" si="138"/>
        <v>-93331.322934322001</v>
      </c>
      <c r="AK388" s="19">
        <f t="shared" si="139"/>
        <v>0.62597134257070652</v>
      </c>
      <c r="AL388" s="17">
        <f t="shared" si="140"/>
        <v>249529.87179054692</v>
      </c>
      <c r="AM388" s="19">
        <f t="shared" si="141"/>
        <v>0.62597134257070652</v>
      </c>
    </row>
    <row r="389" spans="1:39">
      <c r="A389" s="13" t="s">
        <v>394</v>
      </c>
      <c r="B389" s="13" t="s">
        <v>263</v>
      </c>
      <c r="C389" s="13" t="s">
        <v>68</v>
      </c>
      <c r="D389" s="14">
        <v>10.8</v>
      </c>
      <c r="E389" s="14">
        <v>3.6</v>
      </c>
      <c r="F389" s="15">
        <v>1152.998165</v>
      </c>
      <c r="G389" s="15">
        <v>234.86999699999998</v>
      </c>
      <c r="H389" s="15">
        <v>1152.998165</v>
      </c>
      <c r="I389" s="15">
        <v>234.86999699999998</v>
      </c>
      <c r="J389" s="16">
        <v>0</v>
      </c>
      <c r="K389" s="16">
        <v>0</v>
      </c>
      <c r="L389" s="16">
        <v>1699.7230425632542</v>
      </c>
      <c r="M389" s="17">
        <v>1439</v>
      </c>
      <c r="N389" s="16">
        <v>1699.7230425632542</v>
      </c>
      <c r="O389" s="16">
        <v>0</v>
      </c>
      <c r="P389" s="16">
        <f t="shared" si="132"/>
        <v>1699.7230425632542</v>
      </c>
      <c r="Q389" s="16">
        <v>1357.8715753698311</v>
      </c>
      <c r="R389" s="16">
        <v>0</v>
      </c>
      <c r="S389" s="16">
        <f t="shared" si="133"/>
        <v>1357.8715753698311</v>
      </c>
      <c r="T389" s="18">
        <v>0.88</v>
      </c>
      <c r="U389" s="19">
        <f t="shared" si="134"/>
        <v>0.79887813565326704</v>
      </c>
      <c r="V389" s="19">
        <f t="shared" si="135"/>
        <v>0.79887813565326704</v>
      </c>
      <c r="W389" s="16">
        <v>1.5763639601874018</v>
      </c>
      <c r="X389" s="16">
        <v>0.14595962594327791</v>
      </c>
      <c r="Y389" s="16">
        <v>7.6932835506111363</v>
      </c>
      <c r="AA389" s="13" t="s">
        <v>394</v>
      </c>
      <c r="AB389" s="15">
        <v>94.832041343669246</v>
      </c>
      <c r="AC389" s="19">
        <v>20.952845894849425</v>
      </c>
      <c r="AD389" s="19">
        <v>102.25323767090404</v>
      </c>
      <c r="AE389" s="19">
        <v>20.952845894849425</v>
      </c>
      <c r="AF389" s="19">
        <v>102.25323767090404</v>
      </c>
      <c r="AG389" s="19">
        <v>1104.3349668457638</v>
      </c>
      <c r="AH389" s="17">
        <f t="shared" si="136"/>
        <v>128769.73337486511</v>
      </c>
      <c r="AI389" s="17">
        <f t="shared" si="137"/>
        <v>161188.2058451458</v>
      </c>
      <c r="AJ389" s="17">
        <f t="shared" si="138"/>
        <v>-32418.472470280685</v>
      </c>
      <c r="AK389" s="19">
        <f t="shared" si="139"/>
        <v>0.79887813565326704</v>
      </c>
      <c r="AL389" s="17">
        <f t="shared" si="140"/>
        <v>161188.2058451458</v>
      </c>
      <c r="AM389" s="19">
        <f t="shared" si="141"/>
        <v>0.79887813565326704</v>
      </c>
    </row>
    <row r="390" spans="1:39">
      <c r="A390" s="13" t="s">
        <v>224</v>
      </c>
      <c r="B390" s="13" t="s">
        <v>103</v>
      </c>
      <c r="C390" s="13" t="s">
        <v>63</v>
      </c>
      <c r="D390" s="14">
        <v>11</v>
      </c>
      <c r="E390" s="14" t="s">
        <v>3</v>
      </c>
      <c r="F390" s="15">
        <v>298</v>
      </c>
      <c r="G390" s="15">
        <v>0</v>
      </c>
      <c r="H390" s="15" t="s">
        <v>3</v>
      </c>
      <c r="I390" s="15" t="s">
        <v>3</v>
      </c>
      <c r="J390" s="16">
        <v>106</v>
      </c>
      <c r="K390" s="16">
        <v>113.03979167999999</v>
      </c>
      <c r="L390" s="16">
        <v>40.344878992383435</v>
      </c>
      <c r="M390" s="17">
        <v>0</v>
      </c>
      <c r="N390" s="16">
        <v>153.38467067238344</v>
      </c>
      <c r="O390" s="16">
        <v>-7.0397916799999933</v>
      </c>
      <c r="P390" s="16">
        <f t="shared" si="132"/>
        <v>146.34487899238343</v>
      </c>
      <c r="Q390" s="16">
        <v>312.23075690073284</v>
      </c>
      <c r="R390" s="16">
        <v>0</v>
      </c>
      <c r="S390" s="16">
        <f t="shared" si="133"/>
        <v>312.23075690073284</v>
      </c>
      <c r="T390" s="18">
        <v>0.93</v>
      </c>
      <c r="U390" s="19">
        <f t="shared" si="134"/>
        <v>2.2474790632558399</v>
      </c>
      <c r="V390" s="19">
        <f t="shared" si="135"/>
        <v>2.035606006337042</v>
      </c>
      <c r="W390" s="16">
        <v>0.52080167100639685</v>
      </c>
      <c r="X390" s="16">
        <v>4.7345606455126997E-2</v>
      </c>
      <c r="Y390" s="16" t="s">
        <v>3</v>
      </c>
      <c r="AA390" s="13" t="s">
        <v>224</v>
      </c>
      <c r="AB390" s="15">
        <v>5.8060433475715794</v>
      </c>
      <c r="AC390" s="19">
        <v>0</v>
      </c>
      <c r="AD390" s="19">
        <v>1.7099765990507807</v>
      </c>
      <c r="AE390" s="19">
        <v>0</v>
      </c>
      <c r="AF390" s="19">
        <v>1.7099765990507807</v>
      </c>
      <c r="AG390" s="19">
        <v>18.809742589558585</v>
      </c>
      <c r="AH390" s="17">
        <f t="shared" si="136"/>
        <v>1812.8253090107389</v>
      </c>
      <c r="AI390" s="17">
        <f t="shared" si="137"/>
        <v>806.60386948591452</v>
      </c>
      <c r="AJ390" s="17">
        <f t="shared" si="138"/>
        <v>1006.2214395248244</v>
      </c>
      <c r="AK390" s="19">
        <f t="shared" si="139"/>
        <v>2.2474790632558399</v>
      </c>
      <c r="AL390" s="17">
        <f t="shared" si="140"/>
        <v>890.55804677684932</v>
      </c>
      <c r="AM390" s="19">
        <f t="shared" si="141"/>
        <v>2.035606006337042</v>
      </c>
    </row>
    <row r="391" spans="1:39">
      <c r="A391" s="13" t="s">
        <v>225</v>
      </c>
      <c r="B391" s="13" t="s">
        <v>103</v>
      </c>
      <c r="C391" s="13" t="s">
        <v>63</v>
      </c>
      <c r="D391" s="14">
        <v>11</v>
      </c>
      <c r="E391" s="14" t="s">
        <v>3</v>
      </c>
      <c r="F391" s="15">
        <v>146</v>
      </c>
      <c r="G391" s="15">
        <v>0</v>
      </c>
      <c r="H391" s="15" t="s">
        <v>3</v>
      </c>
      <c r="I391" s="15" t="s">
        <v>3</v>
      </c>
      <c r="J391" s="16">
        <v>151</v>
      </c>
      <c r="K391" s="16">
        <v>55.381911360000004</v>
      </c>
      <c r="L391" s="16">
        <v>17.526487819403339</v>
      </c>
      <c r="M391" s="17">
        <v>0</v>
      </c>
      <c r="N391" s="16">
        <v>72.908399179403347</v>
      </c>
      <c r="O391" s="16">
        <v>95.618088639999996</v>
      </c>
      <c r="P391" s="16">
        <f t="shared" si="132"/>
        <v>168.52648781940334</v>
      </c>
      <c r="Q391" s="16">
        <v>152.97211579700334</v>
      </c>
      <c r="R391" s="16">
        <v>0</v>
      </c>
      <c r="S391" s="16">
        <f t="shared" si="133"/>
        <v>152.97211579700334</v>
      </c>
      <c r="T391" s="18">
        <v>0.93</v>
      </c>
      <c r="U391" s="19">
        <f t="shared" si="134"/>
        <v>0.9684446514909929</v>
      </c>
      <c r="V391" s="19">
        <f t="shared" si="135"/>
        <v>2.0981411952358164</v>
      </c>
      <c r="W391" s="16">
        <v>0.50527915471953566</v>
      </c>
      <c r="X391" s="16">
        <v>4.5934468610866884E-2</v>
      </c>
      <c r="Y391" s="16" t="s">
        <v>3</v>
      </c>
      <c r="AA391" s="13" t="s">
        <v>225</v>
      </c>
      <c r="AB391" s="15">
        <v>37.932816537467701</v>
      </c>
      <c r="AC391" s="19">
        <v>0</v>
      </c>
      <c r="AD391" s="19">
        <v>5.4734552973643407</v>
      </c>
      <c r="AE391" s="19">
        <v>0</v>
      </c>
      <c r="AF391" s="19">
        <v>5.4734552973643407</v>
      </c>
      <c r="AG391" s="19">
        <v>60.208008271007749</v>
      </c>
      <c r="AH391" s="17">
        <f t="shared" si="136"/>
        <v>5802.6632038759926</v>
      </c>
      <c r="AI391" s="17">
        <f t="shared" si="137"/>
        <v>5991.7344733561786</v>
      </c>
      <c r="AJ391" s="17">
        <f t="shared" si="138"/>
        <v>-189.07126948018595</v>
      </c>
      <c r="AK391" s="19">
        <f t="shared" si="139"/>
        <v>0.96844465149099301</v>
      </c>
      <c r="AL391" s="17">
        <f t="shared" si="140"/>
        <v>2765.6209301127678</v>
      </c>
      <c r="AM391" s="19">
        <f t="shared" si="141"/>
        <v>2.0981411952358164</v>
      </c>
    </row>
    <row r="392" spans="1:39">
      <c r="A392" s="13" t="s">
        <v>226</v>
      </c>
      <c r="B392" s="13" t="s">
        <v>103</v>
      </c>
      <c r="C392" s="13" t="s">
        <v>63</v>
      </c>
      <c r="D392" s="14">
        <v>11</v>
      </c>
      <c r="E392" s="14" t="s">
        <v>3</v>
      </c>
      <c r="F392" s="15">
        <v>74</v>
      </c>
      <c r="G392" s="15">
        <v>0</v>
      </c>
      <c r="H392" s="15" t="s">
        <v>3</v>
      </c>
      <c r="I392" s="15" t="s">
        <v>3</v>
      </c>
      <c r="J392" s="16">
        <v>166</v>
      </c>
      <c r="K392" s="16">
        <v>28.070283839999998</v>
      </c>
      <c r="L392" s="16">
        <v>2.5263255455999998</v>
      </c>
      <c r="M392" s="17">
        <v>0</v>
      </c>
      <c r="N392" s="16">
        <v>30.596609385599997</v>
      </c>
      <c r="O392" s="16">
        <v>137.92971616</v>
      </c>
      <c r="P392" s="16">
        <f t="shared" si="132"/>
        <v>168.5263255456</v>
      </c>
      <c r="Q392" s="16">
        <v>77.533812116289354</v>
      </c>
      <c r="R392" s="16">
        <v>0</v>
      </c>
      <c r="S392" s="16">
        <f t="shared" si="133"/>
        <v>77.533812116289354</v>
      </c>
      <c r="T392" s="18">
        <v>0.93</v>
      </c>
      <c r="U392" s="19">
        <f t="shared" si="134"/>
        <v>0.49414076740810897</v>
      </c>
      <c r="V392" s="19">
        <f t="shared" si="135"/>
        <v>2.5340654952695481</v>
      </c>
      <c r="W392" s="16">
        <v>0.41835817250580637</v>
      </c>
      <c r="X392" s="16">
        <v>3.8032561136891484E-2</v>
      </c>
      <c r="Y392" s="16" t="s">
        <v>3</v>
      </c>
      <c r="AA392" s="13" t="s">
        <v>226</v>
      </c>
      <c r="AB392" s="15">
        <v>4.0642303433001059</v>
      </c>
      <c r="AC392" s="19">
        <v>0</v>
      </c>
      <c r="AD392" s="19">
        <v>0.29723754305647804</v>
      </c>
      <c r="AE392" s="19">
        <v>0</v>
      </c>
      <c r="AF392" s="19">
        <v>0.29723754305647804</v>
      </c>
      <c r="AG392" s="19">
        <v>3.2696129736212591</v>
      </c>
      <c r="AH392" s="17">
        <f t="shared" si="136"/>
        <v>315.1152718347526</v>
      </c>
      <c r="AI392" s="17">
        <f t="shared" si="137"/>
        <v>637.70344933815204</v>
      </c>
      <c r="AJ392" s="17">
        <f t="shared" si="138"/>
        <v>-322.58817750339944</v>
      </c>
      <c r="AK392" s="19">
        <f t="shared" si="139"/>
        <v>0.49414076740810897</v>
      </c>
      <c r="AL392" s="17">
        <f t="shared" si="140"/>
        <v>124.35166826705633</v>
      </c>
      <c r="AM392" s="19">
        <f t="shared" si="141"/>
        <v>2.5340654952695481</v>
      </c>
    </row>
    <row r="393" spans="1:39">
      <c r="A393" s="13" t="s">
        <v>227</v>
      </c>
      <c r="B393" s="13" t="s">
        <v>96</v>
      </c>
      <c r="C393" s="13" t="s">
        <v>63</v>
      </c>
      <c r="D393" s="14">
        <v>12</v>
      </c>
      <c r="E393" s="14" t="s">
        <v>3</v>
      </c>
      <c r="F393" s="15">
        <v>2128</v>
      </c>
      <c r="G393" s="15">
        <v>165</v>
      </c>
      <c r="H393" s="15" t="s">
        <v>3</v>
      </c>
      <c r="I393" s="15" t="s">
        <v>3</v>
      </c>
      <c r="J393" s="16">
        <v>0</v>
      </c>
      <c r="K393" s="16">
        <v>443.81394719999997</v>
      </c>
      <c r="L393" s="16">
        <v>289.98743036421206</v>
      </c>
      <c r="M393" s="17">
        <v>0</v>
      </c>
      <c r="N393" s="16">
        <v>733.80137756421209</v>
      </c>
      <c r="O393" s="16">
        <v>-443.81394719999997</v>
      </c>
      <c r="P393" s="16">
        <f t="shared" si="132"/>
        <v>289.98743036421212</v>
      </c>
      <c r="Q393" s="16">
        <v>2587.6076900924186</v>
      </c>
      <c r="R393" s="16">
        <v>0</v>
      </c>
      <c r="S393" s="16">
        <f t="shared" si="133"/>
        <v>2587.6076900924186</v>
      </c>
      <c r="T393" s="18">
        <v>0.93</v>
      </c>
      <c r="U393" s="19">
        <f t="shared" si="134"/>
        <v>8.9231719003906189</v>
      </c>
      <c r="V393" s="19">
        <f t="shared" si="135"/>
        <v>3.5263053044159585</v>
      </c>
      <c r="W393" s="16">
        <v>0.34891012626724249</v>
      </c>
      <c r="X393" s="16">
        <v>2.9075843855603536E-2</v>
      </c>
      <c r="Y393" s="16">
        <v>4.4735822007906183</v>
      </c>
      <c r="AA393" s="13" t="s">
        <v>227</v>
      </c>
      <c r="AB393" s="15">
        <v>2.3708010335917313</v>
      </c>
      <c r="AC393" s="19">
        <v>0.38890157848837215</v>
      </c>
      <c r="AD393" s="19">
        <v>4.9860928393798449</v>
      </c>
      <c r="AE393" s="19">
        <v>0.38890157848837215</v>
      </c>
      <c r="AF393" s="19">
        <v>4.9860928393798449</v>
      </c>
      <c r="AG393" s="19">
        <v>59.833114072558161</v>
      </c>
      <c r="AH393" s="17">
        <f t="shared" si="136"/>
        <v>6134.7029862010186</v>
      </c>
      <c r="AI393" s="17">
        <f t="shared" si="137"/>
        <v>687.50249963608417</v>
      </c>
      <c r="AJ393" s="17">
        <f t="shared" si="138"/>
        <v>5447.2004865649342</v>
      </c>
      <c r="AK393" s="19">
        <f t="shared" si="139"/>
        <v>8.9231719003906207</v>
      </c>
      <c r="AL393" s="17">
        <f t="shared" si="140"/>
        <v>1739.6970643802704</v>
      </c>
      <c r="AM393" s="19">
        <f t="shared" si="141"/>
        <v>3.5263053044159585</v>
      </c>
    </row>
    <row r="394" spans="1:39">
      <c r="A394" s="13" t="s">
        <v>228</v>
      </c>
      <c r="B394" s="13" t="s">
        <v>96</v>
      </c>
      <c r="C394" s="13" t="s">
        <v>63</v>
      </c>
      <c r="D394" s="14">
        <v>12</v>
      </c>
      <c r="E394" s="14" t="s">
        <v>3</v>
      </c>
      <c r="F394" s="15">
        <v>818</v>
      </c>
      <c r="G394" s="15">
        <v>63</v>
      </c>
      <c r="H394" s="15" t="s">
        <v>3</v>
      </c>
      <c r="I394" s="15" t="s">
        <v>3</v>
      </c>
      <c r="J394" s="16">
        <v>0</v>
      </c>
      <c r="K394" s="16">
        <v>258.89146919999996</v>
      </c>
      <c r="L394" s="16">
        <v>119.36878953985951</v>
      </c>
      <c r="M394" s="17">
        <v>0</v>
      </c>
      <c r="N394" s="16">
        <v>378.26025873985947</v>
      </c>
      <c r="O394" s="16">
        <v>-258.89146919999996</v>
      </c>
      <c r="P394" s="16">
        <f t="shared" si="132"/>
        <v>119.36878953985951</v>
      </c>
      <c r="Q394" s="16">
        <v>994.17527947098449</v>
      </c>
      <c r="R394" s="16">
        <v>0</v>
      </c>
      <c r="S394" s="16">
        <f t="shared" si="133"/>
        <v>994.17527947098449</v>
      </c>
      <c r="T394" s="18">
        <v>0.93</v>
      </c>
      <c r="U394" s="19">
        <f t="shared" si="134"/>
        <v>8.3286031742745497</v>
      </c>
      <c r="V394" s="19">
        <f t="shared" si="135"/>
        <v>2.6282837186835102</v>
      </c>
      <c r="W394" s="16">
        <v>0.4678903481796774</v>
      </c>
      <c r="X394" s="16">
        <v>3.8990862348306454E-2</v>
      </c>
      <c r="Y394" s="16">
        <v>6.0396393932605994</v>
      </c>
      <c r="AA394" s="13" t="s">
        <v>228</v>
      </c>
      <c r="AB394" s="15">
        <v>10.66860465116279</v>
      </c>
      <c r="AC394" s="19">
        <v>0.66820362122093013</v>
      </c>
      <c r="AD394" s="19">
        <v>8.6249096530813958</v>
      </c>
      <c r="AE394" s="19">
        <v>0.66820362122093013</v>
      </c>
      <c r="AF394" s="19">
        <v>8.6249096530813958</v>
      </c>
      <c r="AG394" s="19">
        <v>103.49891583697671</v>
      </c>
      <c r="AH394" s="17">
        <f t="shared" si="136"/>
        <v>10606.463010635211</v>
      </c>
      <c r="AI394" s="17">
        <f t="shared" si="137"/>
        <v>1273.4984232886172</v>
      </c>
      <c r="AJ394" s="17">
        <f t="shared" si="138"/>
        <v>9332.9645873465925</v>
      </c>
      <c r="AK394" s="19">
        <f t="shared" si="139"/>
        <v>8.3286031742745497</v>
      </c>
      <c r="AL394" s="17">
        <f t="shared" si="140"/>
        <v>4035.5091557421051</v>
      </c>
      <c r="AM394" s="19">
        <f t="shared" si="141"/>
        <v>2.6282837186835097</v>
      </c>
    </row>
    <row r="395" spans="1:39">
      <c r="A395" s="13" t="s">
        <v>229</v>
      </c>
      <c r="B395" s="13" t="s">
        <v>96</v>
      </c>
      <c r="C395" s="13" t="s">
        <v>63</v>
      </c>
      <c r="D395" s="14">
        <v>12</v>
      </c>
      <c r="E395" s="14" t="s">
        <v>3</v>
      </c>
      <c r="F395" s="15">
        <v>952</v>
      </c>
      <c r="G395" s="15">
        <v>148</v>
      </c>
      <c r="H395" s="15" t="s">
        <v>3</v>
      </c>
      <c r="I395" s="15" t="s">
        <v>3</v>
      </c>
      <c r="J395" s="16">
        <v>264.60000000000002</v>
      </c>
      <c r="K395" s="16">
        <v>1232.8165199999999</v>
      </c>
      <c r="L395" s="16">
        <v>231.1873035988645</v>
      </c>
      <c r="M395" s="17">
        <v>0</v>
      </c>
      <c r="N395" s="16">
        <v>1464.0038235988643</v>
      </c>
      <c r="O395" s="16">
        <v>-968.21651999999983</v>
      </c>
      <c r="P395" s="16">
        <f t="shared" si="132"/>
        <v>495.78730359886447</v>
      </c>
      <c r="Q395" s="16">
        <v>1244.2519359361511</v>
      </c>
      <c r="R395" s="16">
        <v>0</v>
      </c>
      <c r="S395" s="16">
        <f t="shared" si="133"/>
        <v>1244.2519359361511</v>
      </c>
      <c r="T395" s="18">
        <v>0.93</v>
      </c>
      <c r="U395" s="19">
        <f t="shared" si="134"/>
        <v>2.6070446071686977</v>
      </c>
      <c r="V395" s="19">
        <f t="shared" si="135"/>
        <v>0.84989664362862682</v>
      </c>
      <c r="W395" s="16">
        <v>1.5560084011097535</v>
      </c>
      <c r="X395" s="16">
        <v>0.12966736675914611</v>
      </c>
      <c r="Y395" s="16">
        <v>9.9504183157275321</v>
      </c>
      <c r="AA395" s="13" t="s">
        <v>229</v>
      </c>
      <c r="AB395" s="15">
        <v>2.3708010335917313</v>
      </c>
      <c r="AC395" s="19">
        <v>0.34883293100775198</v>
      </c>
      <c r="AD395" s="19">
        <v>2.2306204807751939</v>
      </c>
      <c r="AE395" s="19">
        <v>0.34883293100775198</v>
      </c>
      <c r="AF395" s="19">
        <v>2.2306204807751939</v>
      </c>
      <c r="AG395" s="19">
        <v>26.76744576930232</v>
      </c>
      <c r="AH395" s="17">
        <f t="shared" si="136"/>
        <v>2949.8737757659396</v>
      </c>
      <c r="AI395" s="17">
        <f t="shared" si="137"/>
        <v>1131.5010750696595</v>
      </c>
      <c r="AJ395" s="17">
        <f t="shared" si="138"/>
        <v>1818.3727006962802</v>
      </c>
      <c r="AK395" s="19">
        <f t="shared" si="139"/>
        <v>2.6070446071686977</v>
      </c>
      <c r="AL395" s="17">
        <f t="shared" si="140"/>
        <v>3470.8617781704343</v>
      </c>
      <c r="AM395" s="19">
        <f t="shared" si="141"/>
        <v>0.84989664362862682</v>
      </c>
    </row>
    <row r="396" spans="1:39">
      <c r="A396" s="13" t="s">
        <v>230</v>
      </c>
      <c r="B396" s="13" t="s">
        <v>120</v>
      </c>
      <c r="C396" s="13" t="s">
        <v>63</v>
      </c>
      <c r="D396" s="14">
        <v>4</v>
      </c>
      <c r="E396" s="14" t="s">
        <v>3</v>
      </c>
      <c r="F396" s="15">
        <v>28970.31</v>
      </c>
      <c r="G396" s="15">
        <v>3307</v>
      </c>
      <c r="H396" s="15" t="s">
        <v>3</v>
      </c>
      <c r="I396" s="15" t="s">
        <v>3</v>
      </c>
      <c r="J396" s="16">
        <v>76.859999999999985</v>
      </c>
      <c r="K396" s="16">
        <v>1972.5064319999999</v>
      </c>
      <c r="L396" s="16">
        <v>1611.0577526545087</v>
      </c>
      <c r="M396" s="17">
        <v>0</v>
      </c>
      <c r="N396" s="16">
        <v>3583.5641846545086</v>
      </c>
      <c r="O396" s="16">
        <v>-1895.646432</v>
      </c>
      <c r="P396" s="16">
        <f t="shared" si="132"/>
        <v>1687.9177526545086</v>
      </c>
      <c r="Q396" s="16">
        <v>14835.054146451555</v>
      </c>
      <c r="R396" s="16">
        <v>0</v>
      </c>
      <c r="S396" s="16">
        <f t="shared" si="133"/>
        <v>14835.054146451555</v>
      </c>
      <c r="T396" s="18">
        <v>0.93</v>
      </c>
      <c r="U396" s="19">
        <f t="shared" si="134"/>
        <v>8.8170716445802721</v>
      </c>
      <c r="V396" s="19">
        <f t="shared" si="135"/>
        <v>4.1397484130402988</v>
      </c>
      <c r="W396" s="16">
        <v>0.12516091224770495</v>
      </c>
      <c r="X396" s="16">
        <v>3.1290228061926238E-2</v>
      </c>
      <c r="Y396" s="16">
        <v>1.09003849597117</v>
      </c>
      <c r="AA396" s="13" t="s">
        <v>230</v>
      </c>
      <c r="AB396" s="15">
        <v>2.3708010335917313</v>
      </c>
      <c r="AC396" s="19">
        <v>7.7945304246124039</v>
      </c>
      <c r="AD396" s="19">
        <v>67.880007164292451</v>
      </c>
      <c r="AE396" s="19">
        <v>7.7945304246124039</v>
      </c>
      <c r="AF396" s="19">
        <v>67.880007164292451</v>
      </c>
      <c r="AG396" s="19">
        <v>271.5200286571698</v>
      </c>
      <c r="AH396" s="17">
        <f t="shared" si="136"/>
        <v>35170.961703796645</v>
      </c>
      <c r="AI396" s="17">
        <f t="shared" si="137"/>
        <v>3988.9617688902113</v>
      </c>
      <c r="AJ396" s="17">
        <f t="shared" si="138"/>
        <v>31181.999934906435</v>
      </c>
      <c r="AK396" s="19">
        <f t="shared" si="139"/>
        <v>8.8170716445802721</v>
      </c>
      <c r="AL396" s="17">
        <f t="shared" si="140"/>
        <v>8495.9176729212195</v>
      </c>
      <c r="AM396" s="19">
        <f t="shared" si="141"/>
        <v>4.1397484130402988</v>
      </c>
    </row>
    <row r="397" spans="1:39">
      <c r="A397" s="13" t="s">
        <v>253</v>
      </c>
      <c r="B397" s="13" t="s">
        <v>98</v>
      </c>
      <c r="C397" s="13" t="s">
        <v>63</v>
      </c>
      <c r="D397" s="14">
        <v>15</v>
      </c>
      <c r="E397" s="14" t="s">
        <v>3</v>
      </c>
      <c r="F397" s="15">
        <v>6492.6589999999997</v>
      </c>
      <c r="G397" s="15">
        <v>1818</v>
      </c>
      <c r="H397" s="15" t="s">
        <v>3</v>
      </c>
      <c r="I397" s="15" t="s">
        <v>3</v>
      </c>
      <c r="J397" s="16">
        <v>6360.4800000000005</v>
      </c>
      <c r="K397" s="16">
        <v>184.92247799999998</v>
      </c>
      <c r="L397" s="16">
        <v>1102.9531486277112</v>
      </c>
      <c r="M397" s="17">
        <v>0</v>
      </c>
      <c r="N397" s="16">
        <v>1287.8756266277112</v>
      </c>
      <c r="O397" s="16">
        <v>6175.5575220000001</v>
      </c>
      <c r="P397" s="16">
        <f t="shared" si="132"/>
        <v>7463.4331486277115</v>
      </c>
      <c r="Q397" s="16">
        <v>11241.791309640957</v>
      </c>
      <c r="R397" s="16">
        <v>0</v>
      </c>
      <c r="S397" s="16">
        <f t="shared" si="133"/>
        <v>11241.791309640957</v>
      </c>
      <c r="T397" s="18">
        <v>0.93</v>
      </c>
      <c r="U397" s="19">
        <f t="shared" si="134"/>
        <v>1.6018055958296449</v>
      </c>
      <c r="V397" s="19">
        <f t="shared" si="135"/>
        <v>8.7289417372370579</v>
      </c>
      <c r="W397" s="16">
        <v>0.20070491367973639</v>
      </c>
      <c r="X397" s="16">
        <v>1.3380327578649095E-2</v>
      </c>
      <c r="Y397" s="16">
        <v>0.71259191165420099</v>
      </c>
      <c r="AA397" s="13" t="s">
        <v>253</v>
      </c>
      <c r="AB397" s="15">
        <v>2.3708010335917313</v>
      </c>
      <c r="AC397" s="19">
        <v>4.2849883011627909</v>
      </c>
      <c r="AD397" s="19">
        <v>15.212876197572887</v>
      </c>
      <c r="AE397" s="19">
        <v>4.2849883011627909</v>
      </c>
      <c r="AF397" s="19">
        <v>15.212876197572887</v>
      </c>
      <c r="AG397" s="19">
        <v>228.19314296359329</v>
      </c>
      <c r="AH397" s="17">
        <f t="shared" si="136"/>
        <v>26652.050456319324</v>
      </c>
      <c r="AI397" s="17">
        <f t="shared" si="137"/>
        <v>16638.754743839603</v>
      </c>
      <c r="AJ397" s="17">
        <f t="shared" si="138"/>
        <v>10013.295712479721</v>
      </c>
      <c r="AK397" s="19">
        <f t="shared" si="139"/>
        <v>1.6018055958296449</v>
      </c>
      <c r="AL397" s="17">
        <f t="shared" si="140"/>
        <v>3053.2968667465766</v>
      </c>
      <c r="AM397" s="19">
        <f t="shared" si="141"/>
        <v>8.7289417372370561</v>
      </c>
    </row>
    <row r="398" spans="1:39">
      <c r="A398" s="13" t="s">
        <v>254</v>
      </c>
      <c r="B398" s="13" t="s">
        <v>100</v>
      </c>
      <c r="C398" s="13" t="s">
        <v>63</v>
      </c>
      <c r="D398" s="14">
        <v>22.8</v>
      </c>
      <c r="E398" s="14" t="s">
        <v>3</v>
      </c>
      <c r="F398" s="15">
        <v>153.30000000000001</v>
      </c>
      <c r="G398" s="15">
        <v>34.299999999999997</v>
      </c>
      <c r="H398" s="15" t="s">
        <v>3</v>
      </c>
      <c r="I398" s="15" t="s">
        <v>3</v>
      </c>
      <c r="J398" s="16">
        <v>28.594999999999999</v>
      </c>
      <c r="K398" s="16">
        <v>36.984495599999995</v>
      </c>
      <c r="L398" s="16">
        <v>35.00259835690651</v>
      </c>
      <c r="M398" s="17">
        <v>0</v>
      </c>
      <c r="N398" s="16">
        <v>71.987093956906506</v>
      </c>
      <c r="O398" s="16">
        <v>-8.3894955999999965</v>
      </c>
      <c r="P398" s="16">
        <f t="shared" si="132"/>
        <v>63.597598356906509</v>
      </c>
      <c r="Q398" s="16">
        <v>327.78156008980392</v>
      </c>
      <c r="R398" s="16">
        <v>0</v>
      </c>
      <c r="S398" s="16">
        <f t="shared" si="133"/>
        <v>327.78156008980392</v>
      </c>
      <c r="T398" s="18">
        <v>0.93</v>
      </c>
      <c r="U398" s="19">
        <f t="shared" si="134"/>
        <v>5.3214792341621777</v>
      </c>
      <c r="V398" s="19">
        <f t="shared" si="135"/>
        <v>4.5533378564499793</v>
      </c>
      <c r="W398" s="16">
        <v>0.47513733990873902</v>
      </c>
      <c r="X398" s="16">
        <v>2.0839357013541192E-2</v>
      </c>
      <c r="Y398" s="16">
        <v>2.1111610519667088</v>
      </c>
      <c r="AA398" s="13" t="s">
        <v>254</v>
      </c>
      <c r="AB398" s="15">
        <v>104.31524547803618</v>
      </c>
      <c r="AC398" s="19">
        <v>3.5571531045736431</v>
      </c>
      <c r="AD398" s="19">
        <v>15.804602171139537</v>
      </c>
      <c r="AE398" s="19">
        <v>3.5571531045736431</v>
      </c>
      <c r="AF398" s="19">
        <v>15.804602171139537</v>
      </c>
      <c r="AG398" s="19">
        <v>360.34492950198137</v>
      </c>
      <c r="AH398" s="17">
        <f t="shared" si="136"/>
        <v>34192.613903941558</v>
      </c>
      <c r="AI398" s="17">
        <f t="shared" si="137"/>
        <v>6425.3964733031416</v>
      </c>
      <c r="AJ398" s="17">
        <f t="shared" si="138"/>
        <v>27767.217430638415</v>
      </c>
      <c r="AK398" s="19">
        <f t="shared" si="139"/>
        <v>5.3214792341621777</v>
      </c>
      <c r="AL398" s="17">
        <f t="shared" si="140"/>
        <v>7509.3513773651566</v>
      </c>
      <c r="AM398" s="19">
        <f t="shared" si="141"/>
        <v>4.5533378564499785</v>
      </c>
    </row>
    <row r="399" spans="1:39">
      <c r="A399" s="13" t="s">
        <v>255</v>
      </c>
      <c r="B399" s="13" t="s">
        <v>100</v>
      </c>
      <c r="C399" s="13" t="s">
        <v>63</v>
      </c>
      <c r="D399" s="14">
        <v>22.8</v>
      </c>
      <c r="E399" s="14" t="s">
        <v>3</v>
      </c>
      <c r="F399" s="15">
        <v>776.39879999999994</v>
      </c>
      <c r="G399" s="15">
        <v>177.26</v>
      </c>
      <c r="H399" s="15" t="s">
        <v>3</v>
      </c>
      <c r="I399" s="15" t="s">
        <v>3</v>
      </c>
      <c r="J399" s="16">
        <v>285.95</v>
      </c>
      <c r="K399" s="16">
        <v>147.93798239999998</v>
      </c>
      <c r="L399" s="16">
        <v>174.43464731016749</v>
      </c>
      <c r="M399" s="17">
        <v>0</v>
      </c>
      <c r="N399" s="16">
        <v>322.37262971016747</v>
      </c>
      <c r="O399" s="16">
        <v>138.01201760000001</v>
      </c>
      <c r="P399" s="16">
        <f t="shared" si="132"/>
        <v>460.38464731016745</v>
      </c>
      <c r="Q399" s="16">
        <v>1667.3691483604052</v>
      </c>
      <c r="R399" s="16">
        <v>0</v>
      </c>
      <c r="S399" s="16">
        <f t="shared" si="133"/>
        <v>1667.3691483604052</v>
      </c>
      <c r="T399" s="18">
        <v>0.93</v>
      </c>
      <c r="U399" s="19">
        <f t="shared" si="134"/>
        <v>3.7863073397677325</v>
      </c>
      <c r="V399" s="19">
        <f t="shared" si="135"/>
        <v>5.1721796290816346</v>
      </c>
      <c r="W399" s="16">
        <v>0.42012640837272014</v>
      </c>
      <c r="X399" s="16">
        <v>1.8426596858452635E-2</v>
      </c>
      <c r="Y399" s="16">
        <v>1.8293982540309641</v>
      </c>
      <c r="AA399" s="13" t="s">
        <v>255</v>
      </c>
      <c r="AB399" s="15">
        <v>59.270025839793277</v>
      </c>
      <c r="AC399" s="19">
        <v>10.444953606492248</v>
      </c>
      <c r="AD399" s="19">
        <v>45.479282156756391</v>
      </c>
      <c r="AE399" s="19">
        <v>10.444953606492248</v>
      </c>
      <c r="AF399" s="19">
        <v>45.479282156756391</v>
      </c>
      <c r="AG399" s="19">
        <v>1036.9276331740459</v>
      </c>
      <c r="AH399" s="17">
        <f t="shared" si="136"/>
        <v>98825.012507795327</v>
      </c>
      <c r="AI399" s="17">
        <f t="shared" si="137"/>
        <v>26100.631470095519</v>
      </c>
      <c r="AJ399" s="17">
        <f t="shared" si="138"/>
        <v>72724.381037699815</v>
      </c>
      <c r="AK399" s="19">
        <f t="shared" si="139"/>
        <v>3.7863073397677325</v>
      </c>
      <c r="AL399" s="17">
        <f t="shared" si="140"/>
        <v>19107.034092963735</v>
      </c>
      <c r="AM399" s="19">
        <f t="shared" si="141"/>
        <v>5.1721796290816355</v>
      </c>
    </row>
    <row r="400" spans="1:39">
      <c r="A400" s="13" t="s">
        <v>395</v>
      </c>
      <c r="B400" s="13" t="s">
        <v>120</v>
      </c>
      <c r="C400" s="13" t="s">
        <v>63</v>
      </c>
      <c r="D400" s="14">
        <v>12</v>
      </c>
      <c r="E400" s="14" t="s">
        <v>3</v>
      </c>
      <c r="F400" s="15">
        <v>1400.0229999999999</v>
      </c>
      <c r="G400" s="15">
        <v>160</v>
      </c>
      <c r="H400" s="15" t="s">
        <v>3</v>
      </c>
      <c r="I400" s="15" t="s">
        <v>3</v>
      </c>
      <c r="J400" s="16">
        <v>304.92</v>
      </c>
      <c r="K400" s="16">
        <v>295.87596479999996</v>
      </c>
      <c r="L400" s="16">
        <v>196.94010131633303</v>
      </c>
      <c r="M400" s="17">
        <v>0</v>
      </c>
      <c r="N400" s="16">
        <v>492.81606611633299</v>
      </c>
      <c r="O400" s="16">
        <v>9.044035200000053</v>
      </c>
      <c r="P400" s="16">
        <f t="shared" si="132"/>
        <v>501.86010131633304</v>
      </c>
      <c r="Q400" s="16">
        <v>1762.4835190989838</v>
      </c>
      <c r="R400" s="16">
        <v>0</v>
      </c>
      <c r="S400" s="16">
        <f t="shared" si="133"/>
        <v>1762.4835190989838</v>
      </c>
      <c r="T400" s="18">
        <v>0.93</v>
      </c>
      <c r="U400" s="19">
        <f t="shared" si="134"/>
        <v>3.6678999547169968</v>
      </c>
      <c r="V400" s="19">
        <f t="shared" si="135"/>
        <v>3.5763515848587133</v>
      </c>
      <c r="W400" s="16">
        <v>0.35616920104167366</v>
      </c>
      <c r="X400" s="16">
        <v>2.9680766753472802E-2</v>
      </c>
      <c r="Y400" s="16">
        <v>3.0983160608321874</v>
      </c>
      <c r="AA400" s="13" t="s">
        <v>395</v>
      </c>
      <c r="AB400" s="15">
        <v>2.3708010335917313</v>
      </c>
      <c r="AC400" s="19">
        <v>0.37711668217054273</v>
      </c>
      <c r="AD400" s="19">
        <v>3.2803781274751356</v>
      </c>
      <c r="AE400" s="19">
        <v>0.37711668217054273</v>
      </c>
      <c r="AF400" s="19">
        <v>3.2803781274751356</v>
      </c>
      <c r="AG400" s="19">
        <v>39.364537529701622</v>
      </c>
      <c r="AH400" s="17">
        <f t="shared" si="136"/>
        <v>4178.4977487682627</v>
      </c>
      <c r="AI400" s="17">
        <f t="shared" si="137"/>
        <v>1139.2071213378181</v>
      </c>
      <c r="AJ400" s="17">
        <f t="shared" si="138"/>
        <v>3039.2906274304446</v>
      </c>
      <c r="AK400" s="19">
        <f t="shared" si="139"/>
        <v>3.6678999547169964</v>
      </c>
      <c r="AL400" s="17">
        <f t="shared" si="140"/>
        <v>1168.3688389192132</v>
      </c>
      <c r="AM400" s="19">
        <f t="shared" si="141"/>
        <v>3.5763515848587133</v>
      </c>
    </row>
    <row r="405" spans="34:40">
      <c r="AN405" s="21"/>
    </row>
    <row r="406" spans="34:40">
      <c r="AH406" s="22"/>
      <c r="AI406" s="22"/>
      <c r="AJ406" s="22"/>
    </row>
    <row r="407" spans="34:40">
      <c r="AH407" s="22"/>
      <c r="AI407" s="22"/>
      <c r="AJ407" s="22"/>
    </row>
    <row r="408" spans="34:40">
      <c r="AH408" s="22"/>
      <c r="AI408" s="22"/>
      <c r="AJ408" s="22"/>
    </row>
    <row r="409" spans="34:40">
      <c r="AH409" s="22"/>
      <c r="AI409" s="22"/>
      <c r="AJ409" s="22"/>
    </row>
    <row r="410" spans="34:40">
      <c r="AH410" s="22"/>
      <c r="AI410" s="22"/>
      <c r="AJ410" s="22"/>
    </row>
    <row r="411" spans="34:40">
      <c r="AH411" s="22"/>
      <c r="AI411" s="22"/>
      <c r="AJ411" s="22"/>
    </row>
    <row r="412" spans="34:40">
      <c r="AH412" s="22"/>
      <c r="AI412" s="22"/>
      <c r="AJ412" s="22"/>
    </row>
    <row r="413" spans="34:40">
      <c r="AH413" s="22"/>
      <c r="AI413" s="22"/>
      <c r="AJ413" s="22"/>
    </row>
    <row r="414" spans="34:40">
      <c r="AH414" s="22"/>
      <c r="AI414" s="22"/>
      <c r="AJ414" s="22"/>
    </row>
    <row r="415" spans="34:40">
      <c r="AH415" s="22"/>
      <c r="AI415" s="22"/>
      <c r="AJ415" s="22"/>
    </row>
    <row r="416" spans="34:40">
      <c r="AH416" s="22"/>
      <c r="AI416" s="22"/>
      <c r="AJ416" s="22"/>
    </row>
    <row r="417" spans="34:36">
      <c r="AH417" s="22"/>
      <c r="AI417" s="22"/>
      <c r="AJ417" s="22"/>
    </row>
    <row r="418" spans="34:36">
      <c r="AH418" s="22"/>
      <c r="AI418" s="22"/>
      <c r="AJ418" s="22"/>
    </row>
    <row r="419" spans="34:36">
      <c r="AH419" s="22"/>
      <c r="AI419" s="22"/>
      <c r="AJ419" s="22"/>
    </row>
    <row r="420" spans="34:36">
      <c r="AH420" s="22"/>
      <c r="AI420" s="22"/>
      <c r="AJ420" s="22"/>
    </row>
    <row r="438" spans="34:36">
      <c r="AH438" s="21"/>
      <c r="AI438" s="21"/>
      <c r="AJ438" s="21"/>
    </row>
    <row r="439" spans="34:36">
      <c r="AH439" s="21"/>
      <c r="AI439" s="21"/>
      <c r="AJ439" s="21"/>
    </row>
    <row r="440" spans="34:36">
      <c r="AH440" s="21"/>
      <c r="AI440" s="21"/>
      <c r="AJ440" s="21"/>
    </row>
    <row r="441" spans="34:36">
      <c r="AH441" s="21"/>
      <c r="AI441" s="21"/>
      <c r="AJ441" s="21"/>
    </row>
    <row r="442" spans="34:36">
      <c r="AH442" s="21"/>
      <c r="AI442" s="21"/>
      <c r="AJ442" s="21"/>
    </row>
    <row r="443" spans="34:36">
      <c r="AH443" s="21"/>
      <c r="AI443" s="21"/>
      <c r="AJ443" s="21"/>
    </row>
    <row r="444" spans="34:36">
      <c r="AH444" s="21"/>
      <c r="AI444" s="21"/>
      <c r="AJ444" s="21"/>
    </row>
    <row r="445" spans="34:36">
      <c r="AH445" s="21"/>
      <c r="AI445" s="21"/>
      <c r="AJ445" s="21"/>
    </row>
    <row r="446" spans="34:36">
      <c r="AH446" s="21"/>
      <c r="AI446" s="21"/>
      <c r="AJ446" s="21"/>
    </row>
    <row r="447" spans="34:36">
      <c r="AH447" s="21"/>
      <c r="AI447" s="21"/>
      <c r="AJ447" s="21"/>
    </row>
    <row r="448" spans="34:36">
      <c r="AH448" s="21"/>
      <c r="AI448" s="21"/>
      <c r="AJ448" s="21"/>
    </row>
    <row r="449" spans="34:36">
      <c r="AH449" s="21"/>
      <c r="AI449" s="21"/>
      <c r="AJ449" s="21"/>
    </row>
    <row r="450" spans="34:36">
      <c r="AH450" s="21"/>
      <c r="AI450" s="21"/>
      <c r="AJ450" s="21"/>
    </row>
    <row r="451" spans="34:36">
      <c r="AH451" s="21"/>
      <c r="AI451" s="21"/>
      <c r="AJ451" s="21"/>
    </row>
    <row r="452" spans="34:36">
      <c r="AH452" s="21"/>
      <c r="AI452" s="21"/>
      <c r="AJ452" s="21"/>
    </row>
  </sheetData>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CF1D3-CB4F-4E6D-878E-F54ED974F6AD}">
  <dimension ref="A1:AN452"/>
  <sheetViews>
    <sheetView showGridLines="0" zoomScale="85" zoomScaleNormal="85" workbookViewId="0"/>
  </sheetViews>
  <sheetFormatPr defaultRowHeight="15"/>
  <cols>
    <col min="1" max="1" width="56.7109375" bestFit="1" customWidth="1"/>
    <col min="2" max="2" width="33" bestFit="1" customWidth="1"/>
    <col min="3" max="25" width="17.85546875" customWidth="1"/>
    <col min="27" max="27" width="52.140625" bestFit="1" customWidth="1"/>
    <col min="28" max="28" width="16.5703125" style="9" bestFit="1" customWidth="1"/>
    <col min="29" max="33" width="19.140625" bestFit="1" customWidth="1"/>
    <col min="34" max="34" width="16.140625" bestFit="1" customWidth="1"/>
    <col min="35" max="35" width="17.5703125" bestFit="1" customWidth="1"/>
    <col min="36" max="36" width="11.28515625" customWidth="1"/>
    <col min="37" max="39" width="11.28515625" bestFit="1" customWidth="1"/>
    <col min="40" max="40" width="19.7109375" customWidth="1"/>
  </cols>
  <sheetData>
    <row r="1" spans="1:39">
      <c r="B1" s="1" t="s">
        <v>0</v>
      </c>
      <c r="C1" s="1" t="s">
        <v>0</v>
      </c>
      <c r="D1" s="1" t="s">
        <v>0</v>
      </c>
      <c r="E1" s="1" t="s">
        <v>0</v>
      </c>
      <c r="F1" s="1" t="s">
        <v>0</v>
      </c>
      <c r="G1" s="1" t="s">
        <v>0</v>
      </c>
      <c r="H1" s="1" t="s">
        <v>0</v>
      </c>
      <c r="I1" s="1" t="s">
        <v>0</v>
      </c>
      <c r="J1" s="1" t="s">
        <v>0</v>
      </c>
      <c r="K1" s="1" t="s">
        <v>0</v>
      </c>
      <c r="L1" s="1" t="s">
        <v>0</v>
      </c>
      <c r="M1" s="1" t="s">
        <v>0</v>
      </c>
      <c r="N1" s="1" t="s">
        <v>0</v>
      </c>
      <c r="O1" s="1" t="s">
        <v>0</v>
      </c>
      <c r="P1" s="1" t="s">
        <v>1</v>
      </c>
      <c r="Q1" s="1" t="s">
        <v>2</v>
      </c>
      <c r="R1" s="1" t="s">
        <v>2</v>
      </c>
      <c r="S1" s="1" t="s">
        <v>1</v>
      </c>
      <c r="T1" s="1" t="s">
        <v>0</v>
      </c>
      <c r="U1" s="1" t="s">
        <v>1</v>
      </c>
      <c r="V1" s="1" t="s">
        <v>1</v>
      </c>
      <c r="W1" s="1" t="s">
        <v>2</v>
      </c>
      <c r="X1" s="1" t="s">
        <v>2</v>
      </c>
      <c r="Y1" s="1" t="s">
        <v>2</v>
      </c>
      <c r="AB1" s="2" t="s">
        <v>0</v>
      </c>
      <c r="AC1" s="1" t="s">
        <v>2</v>
      </c>
      <c r="AD1" s="1" t="s">
        <v>2</v>
      </c>
      <c r="AE1" s="1" t="s">
        <v>2</v>
      </c>
      <c r="AF1" s="1" t="s">
        <v>2</v>
      </c>
      <c r="AG1" s="1" t="s">
        <v>2</v>
      </c>
      <c r="AH1" s="1" t="s">
        <v>1</v>
      </c>
      <c r="AI1" s="1" t="s">
        <v>1</v>
      </c>
      <c r="AJ1" s="1" t="s">
        <v>1</v>
      </c>
      <c r="AK1" s="1" t="s">
        <v>1</v>
      </c>
      <c r="AL1" s="1" t="s">
        <v>1</v>
      </c>
      <c r="AM1" s="1" t="s">
        <v>1</v>
      </c>
    </row>
    <row r="2" spans="1:39">
      <c r="B2" s="1" t="s">
        <v>3</v>
      </c>
      <c r="C2" s="1" t="s">
        <v>3</v>
      </c>
      <c r="D2" s="1" t="s">
        <v>3</v>
      </c>
      <c r="E2" s="1" t="s">
        <v>3</v>
      </c>
      <c r="F2" s="1" t="s">
        <v>3</v>
      </c>
      <c r="G2" s="1" t="s">
        <v>3</v>
      </c>
      <c r="H2" s="1" t="s">
        <v>3</v>
      </c>
      <c r="I2" s="1" t="s">
        <v>3</v>
      </c>
      <c r="J2" s="1" t="s">
        <v>4</v>
      </c>
      <c r="K2" s="3" t="s">
        <v>5</v>
      </c>
      <c r="L2" s="4" t="s">
        <v>6</v>
      </c>
      <c r="M2" s="4" t="s">
        <v>7</v>
      </c>
      <c r="N2" s="5" t="s">
        <v>396</v>
      </c>
      <c r="O2" s="5" t="s">
        <v>397</v>
      </c>
      <c r="P2" s="1" t="s">
        <v>8</v>
      </c>
      <c r="Q2" s="1" t="s">
        <v>9</v>
      </c>
      <c r="R2" s="1" t="s">
        <v>10</v>
      </c>
      <c r="S2" s="1" t="s">
        <v>11</v>
      </c>
      <c r="T2" s="1" t="s">
        <v>12</v>
      </c>
      <c r="U2" s="1" t="s">
        <v>13</v>
      </c>
      <c r="V2" s="1" t="s">
        <v>14</v>
      </c>
      <c r="W2" s="1" t="s">
        <v>3</v>
      </c>
      <c r="X2" s="1" t="s">
        <v>3</v>
      </c>
      <c r="Y2" s="1" t="s">
        <v>3</v>
      </c>
      <c r="AB2" s="6" t="s">
        <v>15</v>
      </c>
      <c r="AC2" s="1" t="s">
        <v>3</v>
      </c>
      <c r="AD2" s="1" t="s">
        <v>3</v>
      </c>
      <c r="AE2" s="1" t="s">
        <v>3</v>
      </c>
      <c r="AF2" s="1" t="s">
        <v>3</v>
      </c>
      <c r="AG2" s="1" t="s">
        <v>3</v>
      </c>
      <c r="AH2" s="1" t="s">
        <v>16</v>
      </c>
      <c r="AI2" s="1" t="s">
        <v>17</v>
      </c>
      <c r="AJ2" s="1" t="s">
        <v>18</v>
      </c>
      <c r="AK2" s="1" t="s">
        <v>19</v>
      </c>
      <c r="AL2" s="1" t="s">
        <v>20</v>
      </c>
      <c r="AM2" s="1" t="s">
        <v>21</v>
      </c>
    </row>
    <row r="4" spans="1:39">
      <c r="A4" s="7" t="s">
        <v>22</v>
      </c>
      <c r="AA4" s="8" t="s">
        <v>23</v>
      </c>
    </row>
    <row r="5" spans="1:39" ht="57" thickBot="1">
      <c r="A5" s="10" t="s">
        <v>24</v>
      </c>
      <c r="B5" s="10" t="s">
        <v>25</v>
      </c>
      <c r="C5" s="10" t="s">
        <v>26</v>
      </c>
      <c r="D5" s="11" t="s">
        <v>27</v>
      </c>
      <c r="E5" s="11" t="s">
        <v>28</v>
      </c>
      <c r="F5" s="11" t="s">
        <v>29</v>
      </c>
      <c r="G5" s="11" t="s">
        <v>30</v>
      </c>
      <c r="H5" s="11" t="s">
        <v>31</v>
      </c>
      <c r="I5" s="11" t="s">
        <v>32</v>
      </c>
      <c r="J5" s="11" t="s">
        <v>33</v>
      </c>
      <c r="K5" s="11" t="s">
        <v>34</v>
      </c>
      <c r="L5" s="11" t="s">
        <v>35</v>
      </c>
      <c r="M5" s="11" t="s">
        <v>36</v>
      </c>
      <c r="N5" s="11" t="s">
        <v>37</v>
      </c>
      <c r="O5" s="11" t="s">
        <v>38</v>
      </c>
      <c r="P5" s="11" t="s">
        <v>39</v>
      </c>
      <c r="Q5" s="11" t="s">
        <v>40</v>
      </c>
      <c r="R5" s="11" t="s">
        <v>41</v>
      </c>
      <c r="S5" s="11" t="s">
        <v>42</v>
      </c>
      <c r="T5" s="11" t="s">
        <v>43</v>
      </c>
      <c r="U5" s="11" t="s">
        <v>44</v>
      </c>
      <c r="V5" s="11" t="s">
        <v>45</v>
      </c>
      <c r="W5" s="11" t="s">
        <v>46</v>
      </c>
      <c r="X5" s="11" t="s">
        <v>47</v>
      </c>
      <c r="Y5" s="11" t="s">
        <v>48</v>
      </c>
      <c r="AA5" s="10" t="s">
        <v>24</v>
      </c>
      <c r="AB5" s="12" t="s">
        <v>49</v>
      </c>
      <c r="AC5" s="11" t="s">
        <v>50</v>
      </c>
      <c r="AD5" s="11" t="s">
        <v>51</v>
      </c>
      <c r="AE5" s="11" t="s">
        <v>52</v>
      </c>
      <c r="AF5" s="11" t="s">
        <v>53</v>
      </c>
      <c r="AG5" s="11" t="s">
        <v>54</v>
      </c>
      <c r="AH5" s="11" t="s">
        <v>55</v>
      </c>
      <c r="AI5" s="11" t="s">
        <v>56</v>
      </c>
      <c r="AJ5" s="11" t="s">
        <v>57</v>
      </c>
      <c r="AK5" s="11" t="s">
        <v>58</v>
      </c>
      <c r="AL5" s="11" t="s">
        <v>59</v>
      </c>
      <c r="AM5" s="11" t="s">
        <v>60</v>
      </c>
    </row>
    <row r="6" spans="1:39">
      <c r="A6" s="13" t="s">
        <v>61</v>
      </c>
      <c r="B6" s="13" t="s">
        <v>62</v>
      </c>
      <c r="C6" s="13" t="s">
        <v>63</v>
      </c>
      <c r="D6" s="14">
        <v>18</v>
      </c>
      <c r="E6" s="14" t="s">
        <v>3</v>
      </c>
      <c r="F6" s="15">
        <v>3578.14</v>
      </c>
      <c r="G6" s="15">
        <v>1296.6024865259717</v>
      </c>
      <c r="H6" s="15" t="s">
        <v>3</v>
      </c>
      <c r="I6" s="15" t="s">
        <v>3</v>
      </c>
      <c r="J6" s="16">
        <v>7021.7615999999998</v>
      </c>
      <c r="K6" s="16">
        <v>1789.07</v>
      </c>
      <c r="L6" s="16">
        <v>1037.2867041685563</v>
      </c>
      <c r="M6" s="17">
        <v>0</v>
      </c>
      <c r="N6" s="16">
        <v>2826.3567041685565</v>
      </c>
      <c r="O6" s="16">
        <v>5232.6916000000001</v>
      </c>
      <c r="P6" s="16">
        <f>N6+O6</f>
        <v>8059.0483041685566</v>
      </c>
      <c r="Q6" s="16">
        <v>8642.0672616273478</v>
      </c>
      <c r="R6" s="16">
        <v>0</v>
      </c>
      <c r="S6" s="16">
        <f>SUM(R6,Q6)</f>
        <v>8642.0672616273478</v>
      </c>
      <c r="T6" s="18">
        <v>1</v>
      </c>
      <c r="U6" s="19">
        <f>MAX(Q6/(L6+(J6*T6)),0)</f>
        <v>1.0723434002942038</v>
      </c>
      <c r="V6" s="19">
        <f>MAX(Q6/N6,0)</f>
        <v>3.0576704097120069</v>
      </c>
      <c r="W6" s="16">
        <v>0.7215695443045762</v>
      </c>
      <c r="X6" s="16">
        <v>4.0087196905809794E-2</v>
      </c>
      <c r="Y6" s="16">
        <v>1.9010187835668826</v>
      </c>
      <c r="AA6" s="13" t="s">
        <v>61</v>
      </c>
      <c r="AB6" s="15">
        <v>65</v>
      </c>
      <c r="AC6" s="19">
        <v>96.634486718294156</v>
      </c>
      <c r="AD6" s="19">
        <v>254.60434077000002</v>
      </c>
      <c r="AE6" s="19">
        <v>193.26897343658831</v>
      </c>
      <c r="AF6" s="19">
        <v>509.20868154000004</v>
      </c>
      <c r="AG6" s="19">
        <v>4582.8781338599993</v>
      </c>
      <c r="AH6" s="17">
        <f>AB6*Q6</f>
        <v>561734.37200577755</v>
      </c>
      <c r="AI6" s="17">
        <f>AB6*(L6+(J6*T6))</f>
        <v>523838.13977095619</v>
      </c>
      <c r="AJ6" s="17">
        <f>AH6-AI6</f>
        <v>37896.232234821364</v>
      </c>
      <c r="AK6" s="19">
        <f>IF(AB6=0,"N/A",MAX(AH6/AI6,0))</f>
        <v>1.0723434002942038</v>
      </c>
      <c r="AL6" s="17">
        <f t="shared" ref="AL6:AL10" si="0">AB6*N6</f>
        <v>183713.18577095616</v>
      </c>
      <c r="AM6" s="19">
        <f>IF(AB6=0,"N/A",MAX(AH6/AL6,0))</f>
        <v>3.0576704097120069</v>
      </c>
    </row>
    <row r="7" spans="1:39">
      <c r="A7" s="13" t="s">
        <v>64</v>
      </c>
      <c r="B7" s="13" t="s">
        <v>62</v>
      </c>
      <c r="C7" s="13" t="s">
        <v>63</v>
      </c>
      <c r="D7" s="14">
        <v>18</v>
      </c>
      <c r="E7" s="14" t="s">
        <v>3</v>
      </c>
      <c r="F7" s="15">
        <v>6972.26</v>
      </c>
      <c r="G7" s="15">
        <v>2127.5514990465945</v>
      </c>
      <c r="H7" s="15" t="s">
        <v>3</v>
      </c>
      <c r="I7" s="15" t="s">
        <v>3</v>
      </c>
      <c r="J7" s="16">
        <v>14043.5232</v>
      </c>
      <c r="K7" s="16">
        <v>3486.13</v>
      </c>
      <c r="L7" s="16">
        <v>1978.7409337201061</v>
      </c>
      <c r="M7" s="17">
        <v>0</v>
      </c>
      <c r="N7" s="16">
        <v>5464.8709337201062</v>
      </c>
      <c r="O7" s="16">
        <v>10557.393199999999</v>
      </c>
      <c r="P7" s="16">
        <f t="shared" ref="P7:P10" si="1">N7+O7</f>
        <v>16022.264133720106</v>
      </c>
      <c r="Q7" s="16">
        <v>15995.788520023601</v>
      </c>
      <c r="R7" s="16">
        <v>0</v>
      </c>
      <c r="S7" s="16">
        <f t="shared" ref="S7:S10" si="2">SUM(R7,Q7)</f>
        <v>15995.788520023601</v>
      </c>
      <c r="T7" s="18">
        <v>1</v>
      </c>
      <c r="U7" s="19">
        <f t="shared" ref="U7:U10" si="3">MAX(Q7/(L7+(J7*T7)),0)</f>
        <v>0.99834757350924053</v>
      </c>
      <c r="V7" s="19">
        <f t="shared" ref="V7:V10" si="4">MAX(Q7/N7,0)</f>
        <v>2.9270203659018117</v>
      </c>
      <c r="W7" s="16">
        <v>0.71600307474955271</v>
      </c>
      <c r="X7" s="16">
        <v>3.9777948597197389E-2</v>
      </c>
      <c r="Y7" s="16">
        <v>2.2400933389546727</v>
      </c>
      <c r="AA7" s="13" t="s">
        <v>64</v>
      </c>
      <c r="AB7" s="15">
        <v>65</v>
      </c>
      <c r="AC7" s="19">
        <v>158.56428567244367</v>
      </c>
      <c r="AD7" s="19">
        <v>496.11464643000005</v>
      </c>
      <c r="AE7" s="19">
        <v>317.12857134488735</v>
      </c>
      <c r="AF7" s="19">
        <v>992.2292928600001</v>
      </c>
      <c r="AG7" s="19">
        <v>8930.0636357399962</v>
      </c>
      <c r="AH7" s="17">
        <f t="shared" ref="AH7:AH10" si="5">AB7*Q7</f>
        <v>1039726.2538015341</v>
      </c>
      <c r="AI7" s="17">
        <f t="shared" ref="AI7:AI10" si="6">AB7*(L7+(J7*T7))</f>
        <v>1041447.1686918068</v>
      </c>
      <c r="AJ7" s="17">
        <f t="shared" ref="AJ7:AJ10" si="7">AH7-AI7</f>
        <v>-1720.9148902727757</v>
      </c>
      <c r="AK7" s="19">
        <f t="shared" ref="AK7:AK10" si="8">IF(AB7=0,"N/A",MAX(AH7/AI7,0))</f>
        <v>0.99834757350924053</v>
      </c>
      <c r="AL7" s="17">
        <f t="shared" si="0"/>
        <v>355216.61069180688</v>
      </c>
      <c r="AM7" s="19">
        <f t="shared" ref="AM7:AM10" si="9">IF(AB7=0,"N/A",MAX(AH7/AL7,0))</f>
        <v>2.9270203659018121</v>
      </c>
    </row>
    <row r="8" spans="1:39">
      <c r="A8" s="13" t="s">
        <v>65</v>
      </c>
      <c r="B8" s="13" t="s">
        <v>66</v>
      </c>
      <c r="C8" s="13" t="s">
        <v>63</v>
      </c>
      <c r="D8" s="14">
        <v>18.100000000000001</v>
      </c>
      <c r="E8" s="14" t="s">
        <v>3</v>
      </c>
      <c r="F8" s="15">
        <v>38092.86</v>
      </c>
      <c r="G8" s="15">
        <v>10208</v>
      </c>
      <c r="H8" s="15" t="s">
        <v>3</v>
      </c>
      <c r="I8" s="15" t="s">
        <v>3</v>
      </c>
      <c r="J8" s="16">
        <v>48568.396499999995</v>
      </c>
      <c r="K8" s="16">
        <v>19046.43</v>
      </c>
      <c r="L8" s="16">
        <v>10674.447017156925</v>
      </c>
      <c r="M8" s="17">
        <v>0</v>
      </c>
      <c r="N8" s="16">
        <v>29720.877017156927</v>
      </c>
      <c r="O8" s="16">
        <v>29521.966499999995</v>
      </c>
      <c r="P8" s="16">
        <f t="shared" si="1"/>
        <v>59242.843517156922</v>
      </c>
      <c r="Q8" s="16">
        <v>84683.885080009262</v>
      </c>
      <c r="R8" s="16">
        <v>0</v>
      </c>
      <c r="S8" s="16">
        <f t="shared" si="2"/>
        <v>84683.885080009262</v>
      </c>
      <c r="T8" s="18">
        <v>1</v>
      </c>
      <c r="U8" s="19">
        <f t="shared" si="3"/>
        <v>1.429436537013699</v>
      </c>
      <c r="V8" s="19">
        <f t="shared" si="4"/>
        <v>2.8493063993745515</v>
      </c>
      <c r="W8" s="16">
        <v>0.71273254765257454</v>
      </c>
      <c r="X8" s="16">
        <v>3.9377488820584235E-2</v>
      </c>
      <c r="Y8" s="16">
        <v>2.5391434998689806</v>
      </c>
      <c r="AA8" s="13" t="s">
        <v>65</v>
      </c>
      <c r="AB8" s="15">
        <v>27</v>
      </c>
      <c r="AC8" s="19">
        <v>316.02130560000001</v>
      </c>
      <c r="AD8" s="19">
        <v>1125.9068537339999</v>
      </c>
      <c r="AE8" s="19">
        <v>632.04261120000001</v>
      </c>
      <c r="AF8" s="19">
        <v>2251.8137074679998</v>
      </c>
      <c r="AG8" s="19">
        <v>20378.914052585402</v>
      </c>
      <c r="AH8" s="17">
        <f t="shared" si="5"/>
        <v>2286464.8971602502</v>
      </c>
      <c r="AI8" s="17">
        <f t="shared" si="6"/>
        <v>1599556.7749632369</v>
      </c>
      <c r="AJ8" s="17">
        <f t="shared" si="7"/>
        <v>686908.12219701335</v>
      </c>
      <c r="AK8" s="19">
        <f t="shared" si="8"/>
        <v>1.4294365370136992</v>
      </c>
      <c r="AL8" s="17">
        <f t="shared" si="0"/>
        <v>802463.67946323706</v>
      </c>
      <c r="AM8" s="19">
        <f t="shared" si="9"/>
        <v>2.8493063993745515</v>
      </c>
    </row>
    <row r="9" spans="1:39">
      <c r="A9" s="13" t="s">
        <v>67</v>
      </c>
      <c r="B9" s="13" t="s">
        <v>62</v>
      </c>
      <c r="C9" s="13" t="s">
        <v>68</v>
      </c>
      <c r="D9" s="14">
        <v>10</v>
      </c>
      <c r="E9" s="14">
        <v>3.3333333333333335</v>
      </c>
      <c r="F9" s="15">
        <v>790</v>
      </c>
      <c r="G9" s="15">
        <v>128</v>
      </c>
      <c r="H9" s="15">
        <v>790</v>
      </c>
      <c r="I9" s="15">
        <v>128</v>
      </c>
      <c r="J9" s="16">
        <v>2862.4260000000004</v>
      </c>
      <c r="K9" s="16">
        <v>395</v>
      </c>
      <c r="L9" s="16">
        <v>132.95699999999999</v>
      </c>
      <c r="M9" s="17">
        <v>0</v>
      </c>
      <c r="N9" s="16">
        <v>527.95699999999999</v>
      </c>
      <c r="O9" s="16">
        <v>2467.4260000000004</v>
      </c>
      <c r="P9" s="16">
        <f t="shared" si="1"/>
        <v>2995.3830000000003</v>
      </c>
      <c r="Q9" s="16">
        <v>1015.6877560230869</v>
      </c>
      <c r="R9" s="16">
        <v>0</v>
      </c>
      <c r="S9" s="16">
        <f t="shared" si="2"/>
        <v>1015.6877560230869</v>
      </c>
      <c r="T9" s="18">
        <v>1</v>
      </c>
      <c r="U9" s="19">
        <f t="shared" si="3"/>
        <v>0.3390844362884769</v>
      </c>
      <c r="V9" s="19">
        <f t="shared" si="4"/>
        <v>1.9238077268093554</v>
      </c>
      <c r="W9" s="16">
        <v>0.61049204999999995</v>
      </c>
      <c r="X9" s="16">
        <v>6.1049204999999995E-2</v>
      </c>
      <c r="Y9" s="16">
        <v>3.5971195289062496</v>
      </c>
      <c r="AA9" s="13" t="s">
        <v>67</v>
      </c>
      <c r="AB9" s="15">
        <v>2.4090580582992049</v>
      </c>
      <c r="AC9" s="19">
        <v>0.35356492411467116</v>
      </c>
      <c r="AD9" s="19">
        <v>2.0833847265719103</v>
      </c>
      <c r="AE9" s="19">
        <v>0.70712984822934233</v>
      </c>
      <c r="AF9" s="19">
        <v>4.1667694531438206</v>
      </c>
      <c r="AG9" s="19">
        <v>20.833847265719101</v>
      </c>
      <c r="AH9" s="17">
        <f t="shared" si="5"/>
        <v>2446.8507733632541</v>
      </c>
      <c r="AI9" s="17">
        <f t="shared" si="6"/>
        <v>7216.0515538424479</v>
      </c>
      <c r="AJ9" s="17">
        <f t="shared" si="7"/>
        <v>-4769.2007804791938</v>
      </c>
      <c r="AK9" s="19">
        <f t="shared" si="8"/>
        <v>0.3390844362884769</v>
      </c>
      <c r="AL9" s="17">
        <f t="shared" si="0"/>
        <v>1271.8790652854734</v>
      </c>
      <c r="AM9" s="19">
        <f t="shared" si="9"/>
        <v>1.9238077268093552</v>
      </c>
    </row>
    <row r="10" spans="1:39">
      <c r="A10" s="13" t="s">
        <v>69</v>
      </c>
      <c r="B10" s="13" t="s">
        <v>62</v>
      </c>
      <c r="C10" s="13" t="s">
        <v>68</v>
      </c>
      <c r="D10" s="14">
        <v>10</v>
      </c>
      <c r="E10" s="14">
        <v>3.3333333333333335</v>
      </c>
      <c r="F10" s="15">
        <v>1312</v>
      </c>
      <c r="G10" s="15">
        <v>213</v>
      </c>
      <c r="H10" s="15">
        <v>1312</v>
      </c>
      <c r="I10" s="15">
        <v>213</v>
      </c>
      <c r="J10" s="16">
        <v>2862.4260000000004</v>
      </c>
      <c r="K10" s="16">
        <v>656</v>
      </c>
      <c r="L10" s="16">
        <v>220.80960000000002</v>
      </c>
      <c r="M10" s="17">
        <v>0</v>
      </c>
      <c r="N10" s="16">
        <v>876.80960000000005</v>
      </c>
      <c r="O10" s="16">
        <v>2206.4260000000004</v>
      </c>
      <c r="P10" s="16">
        <f t="shared" si="1"/>
        <v>3083.2356000000004</v>
      </c>
      <c r="Q10" s="16">
        <v>1687.3292241891095</v>
      </c>
      <c r="R10" s="16">
        <v>0</v>
      </c>
      <c r="S10" s="16">
        <f t="shared" si="2"/>
        <v>1687.3292241891095</v>
      </c>
      <c r="T10" s="18">
        <v>1</v>
      </c>
      <c r="U10" s="19">
        <f t="shared" si="3"/>
        <v>0.54725925718719293</v>
      </c>
      <c r="V10" s="19">
        <f t="shared" si="4"/>
        <v>1.9243963845618357</v>
      </c>
      <c r="W10" s="16">
        <v>0.61049205000000006</v>
      </c>
      <c r="X10" s="16">
        <v>6.1049205000000002E-2</v>
      </c>
      <c r="Y10" s="16">
        <v>3.589979587605634</v>
      </c>
      <c r="AA10" s="13" t="s">
        <v>69</v>
      </c>
      <c r="AB10" s="15">
        <v>0.80301935276640157</v>
      </c>
      <c r="AC10" s="19">
        <v>0.19611804384485665</v>
      </c>
      <c r="AD10" s="19">
        <v>1.1533336545410744</v>
      </c>
      <c r="AE10" s="19">
        <v>0.3922360876897133</v>
      </c>
      <c r="AF10" s="19">
        <v>2.3066673090821488</v>
      </c>
      <c r="AG10" s="19">
        <v>11.533336545410743</v>
      </c>
      <c r="AH10" s="17">
        <f t="shared" si="5"/>
        <v>1354.9580215121732</v>
      </c>
      <c r="AI10" s="17">
        <f t="shared" si="6"/>
        <v>2475.8978559383281</v>
      </c>
      <c r="AJ10" s="17">
        <f t="shared" si="7"/>
        <v>-1120.9398344261549</v>
      </c>
      <c r="AK10" s="19">
        <f t="shared" si="8"/>
        <v>0.54725925718719304</v>
      </c>
      <c r="AL10" s="17">
        <f t="shared" si="0"/>
        <v>704.09507749136753</v>
      </c>
      <c r="AM10" s="19">
        <f t="shared" si="9"/>
        <v>1.9243963845618357</v>
      </c>
    </row>
    <row r="12" spans="1:39">
      <c r="A12" s="7" t="s">
        <v>70</v>
      </c>
      <c r="AA12" s="8" t="s">
        <v>71</v>
      </c>
    </row>
    <row r="13" spans="1:39" ht="57" thickBot="1">
      <c r="A13" s="10" t="s">
        <v>24</v>
      </c>
      <c r="B13" s="10" t="s">
        <v>25</v>
      </c>
      <c r="C13" s="10" t="s">
        <v>26</v>
      </c>
      <c r="D13" s="11" t="s">
        <v>27</v>
      </c>
      <c r="E13" s="11" t="s">
        <v>28</v>
      </c>
      <c r="F13" s="11" t="s">
        <v>29</v>
      </c>
      <c r="G13" s="11" t="s">
        <v>30</v>
      </c>
      <c r="H13" s="11" t="s">
        <v>31</v>
      </c>
      <c r="I13" s="11" t="s">
        <v>32</v>
      </c>
      <c r="J13" s="11" t="s">
        <v>33</v>
      </c>
      <c r="K13" s="11" t="s">
        <v>34</v>
      </c>
      <c r="L13" s="11" t="s">
        <v>35</v>
      </c>
      <c r="M13" s="11" t="s">
        <v>36</v>
      </c>
      <c r="N13" s="11" t="s">
        <v>37</v>
      </c>
      <c r="O13" s="11" t="s">
        <v>38</v>
      </c>
      <c r="P13" s="11" t="s">
        <v>39</v>
      </c>
      <c r="Q13" s="11" t="s">
        <v>40</v>
      </c>
      <c r="R13" s="11" t="s">
        <v>41</v>
      </c>
      <c r="S13" s="11" t="s">
        <v>42</v>
      </c>
      <c r="T13" s="11" t="s">
        <v>43</v>
      </c>
      <c r="U13" s="11" t="s">
        <v>44</v>
      </c>
      <c r="V13" s="11" t="s">
        <v>45</v>
      </c>
      <c r="W13" s="11" t="s">
        <v>46</v>
      </c>
      <c r="X13" s="11" t="s">
        <v>47</v>
      </c>
      <c r="Y13" s="11" t="s">
        <v>48</v>
      </c>
      <c r="AA13" s="10" t="s">
        <v>24</v>
      </c>
      <c r="AB13" s="12" t="s">
        <v>49</v>
      </c>
      <c r="AC13" s="11" t="s">
        <v>50</v>
      </c>
      <c r="AD13" s="11" t="s">
        <v>51</v>
      </c>
      <c r="AE13" s="11" t="s">
        <v>52</v>
      </c>
      <c r="AF13" s="11" t="s">
        <v>53</v>
      </c>
      <c r="AG13" s="11" t="s">
        <v>54</v>
      </c>
      <c r="AH13" s="11" t="s">
        <v>55</v>
      </c>
      <c r="AI13" s="11" t="s">
        <v>56</v>
      </c>
      <c r="AJ13" s="11" t="s">
        <v>57</v>
      </c>
      <c r="AK13" s="11" t="s">
        <v>58</v>
      </c>
      <c r="AL13" s="11" t="s">
        <v>59</v>
      </c>
      <c r="AM13" s="11" t="s">
        <v>60</v>
      </c>
    </row>
    <row r="14" spans="1:39">
      <c r="A14" s="13" t="s">
        <v>70</v>
      </c>
      <c r="B14" s="13" t="s">
        <v>62</v>
      </c>
      <c r="C14" s="13" t="s">
        <v>68</v>
      </c>
      <c r="D14" s="14">
        <v>20</v>
      </c>
      <c r="E14" s="14">
        <v>6.666666666666667</v>
      </c>
      <c r="F14" s="15">
        <v>5015</v>
      </c>
      <c r="G14" s="15">
        <v>1419.2449999999999</v>
      </c>
      <c r="H14" s="15">
        <v>5015</v>
      </c>
      <c r="I14" s="15">
        <v>1419.2449999999999</v>
      </c>
      <c r="J14" s="16">
        <v>0</v>
      </c>
      <c r="K14" s="16">
        <v>0</v>
      </c>
      <c r="L14" s="16">
        <v>16230.642453636474</v>
      </c>
      <c r="M14" s="17">
        <v>11730</v>
      </c>
      <c r="N14" s="16">
        <v>16230.642453636474</v>
      </c>
      <c r="O14" s="16">
        <v>0</v>
      </c>
      <c r="P14" s="16">
        <f t="shared" ref="P14:P17" si="10">N14+O14</f>
        <v>16230.642453636474</v>
      </c>
      <c r="Q14" s="16">
        <v>12022.482237304297</v>
      </c>
      <c r="R14" s="16">
        <v>0</v>
      </c>
      <c r="S14" s="16">
        <f t="shared" ref="S14:S17" si="11">SUM(R14,Q14)</f>
        <v>12022.482237304297</v>
      </c>
      <c r="T14" s="18">
        <v>1</v>
      </c>
      <c r="U14" s="19">
        <f t="shared" ref="U14:U17" si="12">MAX(Q14/(L14+(J14*T14)),0)</f>
        <v>0.74072744018895331</v>
      </c>
      <c r="V14" s="19">
        <f t="shared" ref="V14:V17" si="13">MAX(Q14/N14,0)</f>
        <v>0.74072744018895331</v>
      </c>
      <c r="W14" s="16">
        <v>2.95646896937127</v>
      </c>
      <c r="X14" s="16">
        <v>0.14782344846856349</v>
      </c>
      <c r="Y14" s="16">
        <v>9.9734318484943554</v>
      </c>
      <c r="AA14" s="13" t="s">
        <v>70</v>
      </c>
      <c r="AB14" s="15">
        <v>492.89242351144998</v>
      </c>
      <c r="AC14" s="19">
        <v>802.08695438162181</v>
      </c>
      <c r="AD14" s="19">
        <v>2705.9402201301914</v>
      </c>
      <c r="AE14" s="19">
        <v>1604.1739087632436</v>
      </c>
      <c r="AF14" s="19">
        <v>5411.8804402603828</v>
      </c>
      <c r="AG14" s="19">
        <v>54118.804402603826</v>
      </c>
      <c r="AH14" s="17">
        <f t="shared" ref="AH14:AH17" si="14">AB14*Q14</f>
        <v>5925790.4065682739</v>
      </c>
      <c r="AI14" s="17">
        <f t="shared" ref="AI14:AI17" si="15">AB14*(L14+(J14*T14))</f>
        <v>7999960.6941207089</v>
      </c>
      <c r="AJ14" s="17">
        <f t="shared" ref="AJ14:AJ17" si="16">AH14-AI14</f>
        <v>-2074170.287552435</v>
      </c>
      <c r="AK14" s="19">
        <f t="shared" ref="AK14:AK17" si="17">IF(AB14=0,"N/A",MAX(AH14/AI14,0))</f>
        <v>0.7407274401889532</v>
      </c>
      <c r="AL14" s="17">
        <f t="shared" ref="AL14:AL17" si="18">AB14*N14</f>
        <v>7999960.6941207089</v>
      </c>
      <c r="AM14" s="19">
        <f t="shared" ref="AM14:AM17" si="19">IF(AB14=0,"N/A",MAX(AH14/AL14,0))</f>
        <v>0.7407274401889532</v>
      </c>
    </row>
    <row r="15" spans="1:39">
      <c r="A15" s="13" t="s">
        <v>72</v>
      </c>
      <c r="B15" s="13" t="s">
        <v>66</v>
      </c>
      <c r="C15" s="13" t="s">
        <v>68</v>
      </c>
      <c r="D15" s="14">
        <v>5</v>
      </c>
      <c r="E15" s="14">
        <v>1.6666666666666667</v>
      </c>
      <c r="F15" s="15">
        <v>252</v>
      </c>
      <c r="G15" s="15">
        <v>34.799999999999997</v>
      </c>
      <c r="H15" s="15">
        <v>252</v>
      </c>
      <c r="I15" s="15">
        <v>34.799999999999997</v>
      </c>
      <c r="J15" s="16">
        <v>0</v>
      </c>
      <c r="K15" s="16">
        <v>0</v>
      </c>
      <c r="L15" s="16">
        <v>1003.8761682833342</v>
      </c>
      <c r="M15" s="17">
        <v>788.29680000000008</v>
      </c>
      <c r="N15" s="16">
        <v>1003.8761682833342</v>
      </c>
      <c r="O15" s="16">
        <v>0</v>
      </c>
      <c r="P15" s="16">
        <f t="shared" si="10"/>
        <v>1003.8761682833342</v>
      </c>
      <c r="Q15" s="16">
        <v>180.83672525511159</v>
      </c>
      <c r="R15" s="16">
        <v>0</v>
      </c>
      <c r="S15" s="16">
        <f t="shared" si="11"/>
        <v>180.83672525511159</v>
      </c>
      <c r="T15" s="18">
        <v>1</v>
      </c>
      <c r="U15" s="19">
        <f t="shared" si="12"/>
        <v>0.18013847819930734</v>
      </c>
      <c r="V15" s="19">
        <f t="shared" si="13"/>
        <v>0.18013847819930734</v>
      </c>
      <c r="W15" s="16">
        <v>3.6390511100270864</v>
      </c>
      <c r="X15" s="16">
        <v>0.72781022200541723</v>
      </c>
      <c r="Y15" s="16">
        <v>25.157482941376315</v>
      </c>
      <c r="AA15" s="13" t="s">
        <v>72</v>
      </c>
      <c r="AB15" s="15">
        <v>123.55629133351873</v>
      </c>
      <c r="AC15" s="19">
        <v>4.9301035987768378</v>
      </c>
      <c r="AD15" s="19">
        <v>34.084782174946348</v>
      </c>
      <c r="AE15" s="19">
        <v>9.8602071975536756</v>
      </c>
      <c r="AF15" s="19">
        <v>68.169564349892696</v>
      </c>
      <c r="AG15" s="19">
        <v>170.42391087473175</v>
      </c>
      <c r="AH15" s="17">
        <f t="shared" si="14"/>
        <v>22343.515109420052</v>
      </c>
      <c r="AI15" s="17">
        <f t="shared" si="15"/>
        <v>124035.21631119211</v>
      </c>
      <c r="AJ15" s="17">
        <f t="shared" si="16"/>
        <v>-101691.70120177206</v>
      </c>
      <c r="AK15" s="19">
        <f t="shared" si="17"/>
        <v>0.18013847819930737</v>
      </c>
      <c r="AL15" s="17">
        <f t="shared" si="18"/>
        <v>124035.21631119211</v>
      </c>
      <c r="AM15" s="19">
        <f t="shared" si="19"/>
        <v>0.18013847819930737</v>
      </c>
    </row>
    <row r="16" spans="1:39">
      <c r="A16" s="13" t="s">
        <v>73</v>
      </c>
      <c r="B16" s="13" t="s">
        <v>74</v>
      </c>
      <c r="C16" s="13" t="s">
        <v>68</v>
      </c>
      <c r="D16" s="14">
        <v>4</v>
      </c>
      <c r="E16" s="14">
        <v>1.3333333333333333</v>
      </c>
      <c r="F16" s="15">
        <v>1358</v>
      </c>
      <c r="G16" s="15">
        <v>193.06200000000001</v>
      </c>
      <c r="H16" s="15">
        <v>1358</v>
      </c>
      <c r="I16" s="15">
        <v>193.06200000000001</v>
      </c>
      <c r="J16" s="16">
        <v>0</v>
      </c>
      <c r="K16" s="16">
        <v>0</v>
      </c>
      <c r="L16" s="16">
        <v>924.10288770027842</v>
      </c>
      <c r="M16" s="17">
        <v>655.6662</v>
      </c>
      <c r="N16" s="16">
        <v>924.10288770027842</v>
      </c>
      <c r="O16" s="16">
        <v>0</v>
      </c>
      <c r="P16" s="16">
        <f t="shared" si="10"/>
        <v>924.10288770027842</v>
      </c>
      <c r="Q16" s="16">
        <v>793.76069949365115</v>
      </c>
      <c r="R16" s="16">
        <v>0</v>
      </c>
      <c r="S16" s="16">
        <f t="shared" si="11"/>
        <v>793.76069949365115</v>
      </c>
      <c r="T16" s="18">
        <v>1</v>
      </c>
      <c r="U16" s="19">
        <f t="shared" si="12"/>
        <v>0.85895273140959805</v>
      </c>
      <c r="V16" s="19">
        <f t="shared" si="13"/>
        <v>0.85895273140959805</v>
      </c>
      <c r="W16" s="16">
        <v>0.62162591157157898</v>
      </c>
      <c r="X16" s="16">
        <v>0.15540647789289475</v>
      </c>
      <c r="Y16" s="16">
        <v>4.1743591611161843</v>
      </c>
      <c r="AA16" s="13" t="s">
        <v>73</v>
      </c>
      <c r="AB16" s="15">
        <v>72.311999999999998</v>
      </c>
      <c r="AC16" s="19">
        <v>16.007337867830401</v>
      </c>
      <c r="AD16" s="19">
        <v>107.4992072112</v>
      </c>
      <c r="AE16" s="19">
        <v>32.014675735660802</v>
      </c>
      <c r="AF16" s="19">
        <v>214.9984144224</v>
      </c>
      <c r="AG16" s="19">
        <v>429.99682884480001</v>
      </c>
      <c r="AH16" s="17">
        <f t="shared" si="14"/>
        <v>57398.423701784901</v>
      </c>
      <c r="AI16" s="17">
        <f t="shared" si="15"/>
        <v>66823.728015382527</v>
      </c>
      <c r="AJ16" s="17">
        <f t="shared" si="16"/>
        <v>-9425.3043135976259</v>
      </c>
      <c r="AK16" s="19">
        <f t="shared" si="17"/>
        <v>0.85895273140959805</v>
      </c>
      <c r="AL16" s="17">
        <f t="shared" si="18"/>
        <v>66823.728015382527</v>
      </c>
      <c r="AM16" s="19">
        <f t="shared" si="19"/>
        <v>0.85895273140959805</v>
      </c>
    </row>
    <row r="17" spans="1:39">
      <c r="A17" s="13" t="s">
        <v>75</v>
      </c>
      <c r="B17" s="13" t="s">
        <v>74</v>
      </c>
      <c r="C17" s="13" t="s">
        <v>68</v>
      </c>
      <c r="D17" s="14">
        <v>5</v>
      </c>
      <c r="E17" s="14">
        <v>1.6666666666666667</v>
      </c>
      <c r="F17" s="15">
        <v>678</v>
      </c>
      <c r="G17" s="15">
        <v>97.29</v>
      </c>
      <c r="H17" s="15">
        <v>678</v>
      </c>
      <c r="I17" s="15">
        <v>97.29</v>
      </c>
      <c r="J17" s="16">
        <v>0</v>
      </c>
      <c r="K17" s="16">
        <v>0</v>
      </c>
      <c r="L17" s="16">
        <v>1169.7136646724982</v>
      </c>
      <c r="M17" s="17">
        <v>887.51220000000001</v>
      </c>
      <c r="N17" s="16">
        <v>1169.7136646724982</v>
      </c>
      <c r="O17" s="16">
        <v>0</v>
      </c>
      <c r="P17" s="16">
        <f t="shared" si="10"/>
        <v>1169.7136646724982</v>
      </c>
      <c r="Q17" s="16">
        <v>488.638875139037</v>
      </c>
      <c r="R17" s="16">
        <v>0</v>
      </c>
      <c r="S17" s="16">
        <f t="shared" si="11"/>
        <v>488.638875139037</v>
      </c>
      <c r="T17" s="18">
        <v>1</v>
      </c>
      <c r="U17" s="19">
        <f t="shared" si="12"/>
        <v>0.41774229873244095</v>
      </c>
      <c r="V17" s="19">
        <f t="shared" si="13"/>
        <v>0.41774229873244095</v>
      </c>
      <c r="W17" s="16">
        <v>1.5760080127998923</v>
      </c>
      <c r="X17" s="16">
        <v>0.31520160255997848</v>
      </c>
      <c r="Y17" s="16">
        <v>10.48522239655551</v>
      </c>
      <c r="AA17" s="13" t="s">
        <v>75</v>
      </c>
      <c r="AB17" s="15">
        <v>21.222000000000001</v>
      </c>
      <c r="AC17" s="19">
        <v>2.3673716965080005</v>
      </c>
      <c r="AD17" s="19">
        <v>15.751108465200003</v>
      </c>
      <c r="AE17" s="19">
        <v>4.7347433930160019</v>
      </c>
      <c r="AF17" s="19">
        <v>31.502216930400007</v>
      </c>
      <c r="AG17" s="19">
        <v>78.755542326000011</v>
      </c>
      <c r="AH17" s="17">
        <f t="shared" si="14"/>
        <v>10369.894208200643</v>
      </c>
      <c r="AI17" s="17">
        <f t="shared" si="15"/>
        <v>24823.663391679758</v>
      </c>
      <c r="AJ17" s="17">
        <f t="shared" si="16"/>
        <v>-14453.769183479115</v>
      </c>
      <c r="AK17" s="19">
        <f t="shared" si="17"/>
        <v>0.41774229873244095</v>
      </c>
      <c r="AL17" s="17">
        <f t="shared" si="18"/>
        <v>24823.663391679758</v>
      </c>
      <c r="AM17" s="19">
        <f t="shared" si="19"/>
        <v>0.41774229873244095</v>
      </c>
    </row>
    <row r="19" spans="1:39">
      <c r="A19" s="7" t="s">
        <v>76</v>
      </c>
      <c r="AA19" s="8" t="s">
        <v>77</v>
      </c>
    </row>
    <row r="20" spans="1:39" ht="57" thickBot="1">
      <c r="A20" s="10" t="s">
        <v>24</v>
      </c>
      <c r="B20" s="10" t="s">
        <v>25</v>
      </c>
      <c r="C20" s="10" t="s">
        <v>26</v>
      </c>
      <c r="D20" s="11" t="s">
        <v>27</v>
      </c>
      <c r="E20" s="11" t="s">
        <v>28</v>
      </c>
      <c r="F20" s="11" t="s">
        <v>29</v>
      </c>
      <c r="G20" s="11" t="s">
        <v>30</v>
      </c>
      <c r="H20" s="11" t="s">
        <v>31</v>
      </c>
      <c r="I20" s="11" t="s">
        <v>32</v>
      </c>
      <c r="J20" s="11" t="s">
        <v>33</v>
      </c>
      <c r="K20" s="11" t="s">
        <v>34</v>
      </c>
      <c r="L20" s="11" t="s">
        <v>35</v>
      </c>
      <c r="M20" s="11" t="s">
        <v>36</v>
      </c>
      <c r="N20" s="11" t="s">
        <v>37</v>
      </c>
      <c r="O20" s="11" t="s">
        <v>38</v>
      </c>
      <c r="P20" s="11" t="s">
        <v>39</v>
      </c>
      <c r="Q20" s="11" t="s">
        <v>40</v>
      </c>
      <c r="R20" s="11" t="s">
        <v>41</v>
      </c>
      <c r="S20" s="11" t="s">
        <v>42</v>
      </c>
      <c r="T20" s="11" t="s">
        <v>43</v>
      </c>
      <c r="U20" s="11" t="s">
        <v>44</v>
      </c>
      <c r="V20" s="11" t="s">
        <v>45</v>
      </c>
      <c r="W20" s="11" t="s">
        <v>46</v>
      </c>
      <c r="X20" s="11" t="s">
        <v>47</v>
      </c>
      <c r="Y20" s="11" t="s">
        <v>48</v>
      </c>
      <c r="AA20" s="10" t="s">
        <v>24</v>
      </c>
      <c r="AB20" s="12" t="s">
        <v>49</v>
      </c>
      <c r="AC20" s="11" t="s">
        <v>50</v>
      </c>
      <c r="AD20" s="11" t="s">
        <v>51</v>
      </c>
      <c r="AE20" s="11" t="s">
        <v>52</v>
      </c>
      <c r="AF20" s="11" t="s">
        <v>53</v>
      </c>
      <c r="AG20" s="11" t="s">
        <v>54</v>
      </c>
      <c r="AH20" s="11" t="s">
        <v>55</v>
      </c>
      <c r="AI20" s="11" t="s">
        <v>56</v>
      </c>
      <c r="AJ20" s="11" t="s">
        <v>57</v>
      </c>
      <c r="AK20" s="11" t="s">
        <v>58</v>
      </c>
      <c r="AL20" s="11" t="s">
        <v>59</v>
      </c>
      <c r="AM20" s="11" t="s">
        <v>60</v>
      </c>
    </row>
    <row r="21" spans="1:39">
      <c r="A21" s="13" t="s">
        <v>78</v>
      </c>
      <c r="B21" s="13" t="s">
        <v>62</v>
      </c>
      <c r="C21" s="13" t="s">
        <v>68</v>
      </c>
      <c r="D21" s="14">
        <v>3</v>
      </c>
      <c r="E21" s="14">
        <v>1</v>
      </c>
      <c r="F21" s="15">
        <v>257</v>
      </c>
      <c r="G21" s="15">
        <v>0</v>
      </c>
      <c r="H21" s="15">
        <v>257</v>
      </c>
      <c r="I21" s="15">
        <v>0</v>
      </c>
      <c r="J21" s="16">
        <v>41.411948387999999</v>
      </c>
      <c r="K21" s="16">
        <v>50.5999494</v>
      </c>
      <c r="L21" s="16">
        <v>40.330219785095267</v>
      </c>
      <c r="M21" s="17">
        <v>0</v>
      </c>
      <c r="N21" s="16">
        <v>90.930169185095266</v>
      </c>
      <c r="O21" s="16">
        <v>-9.1880010120000009</v>
      </c>
      <c r="P21" s="16">
        <f t="shared" ref="P21:P35" si="20">N21+O21</f>
        <v>81.742168173095266</v>
      </c>
      <c r="Q21" s="16">
        <v>56.106246292812379</v>
      </c>
      <c r="R21" s="16">
        <v>0</v>
      </c>
      <c r="S21" s="16">
        <f t="shared" ref="S21:S35" si="21">SUM(R21,Q21)</f>
        <v>56.106246292812379</v>
      </c>
      <c r="T21" s="18">
        <v>0.53</v>
      </c>
      <c r="U21" s="19">
        <f t="shared" ref="U21:U35" si="22">MAX(Q21/(L21+(J21*T21)),0)</f>
        <v>0.90089194599075528</v>
      </c>
      <c r="V21" s="19">
        <f t="shared" ref="V21:V35" si="23">MAX(Q21/N21,0)</f>
        <v>0.61702564501561474</v>
      </c>
      <c r="W21" s="16">
        <v>0.60982827656254701</v>
      </c>
      <c r="X21" s="16">
        <v>0.20327609218751566</v>
      </c>
      <c r="Y21" s="16" t="s">
        <v>3</v>
      </c>
      <c r="AA21" s="13" t="s">
        <v>78</v>
      </c>
      <c r="AB21" s="15">
        <v>20.51335988504718</v>
      </c>
      <c r="AC21" s="19">
        <v>0</v>
      </c>
      <c r="AD21" s="19">
        <v>3.0587283637618103</v>
      </c>
      <c r="AE21" s="19">
        <v>0</v>
      </c>
      <c r="AF21" s="19">
        <v>6.1174567275236207</v>
      </c>
      <c r="AG21" s="19">
        <v>9.1761850912854293</v>
      </c>
      <c r="AH21" s="17">
        <f t="shared" ref="AH21:AH35" si="24">AB21*Q21</f>
        <v>1150.9276220035545</v>
      </c>
      <c r="AI21" s="17">
        <f t="shared" ref="AI21:AI35" si="25">AB21*(L21+(J21*T21))</f>
        <v>1277.5423591314523</v>
      </c>
      <c r="AJ21" s="17">
        <f t="shared" ref="AJ21:AJ35" si="26">AH21-AI21</f>
        <v>-126.6147371278978</v>
      </c>
      <c r="AK21" s="19">
        <f t="shared" ref="AK21:AK35" si="27">IF(AB21=0,"N/A",MAX(AH21/AI21,0))</f>
        <v>0.90089194599075539</v>
      </c>
      <c r="AL21" s="17">
        <f t="shared" ref="AL21:AL35" si="28">AB21*N21</f>
        <v>1865.2832849020865</v>
      </c>
      <c r="AM21" s="19">
        <f t="shared" ref="AM21:AM35" si="29">IF(AB21=0,"N/A",MAX(AH21/AL21,0))</f>
        <v>0.61702564501561463</v>
      </c>
    </row>
    <row r="22" spans="1:39">
      <c r="A22" s="13" t="s">
        <v>79</v>
      </c>
      <c r="B22" s="13" t="s">
        <v>62</v>
      </c>
      <c r="C22" s="13" t="s">
        <v>68</v>
      </c>
      <c r="D22" s="14">
        <v>3</v>
      </c>
      <c r="E22" s="14">
        <v>1</v>
      </c>
      <c r="F22" s="15">
        <v>257</v>
      </c>
      <c r="G22" s="15">
        <v>0</v>
      </c>
      <c r="H22" s="15">
        <v>257</v>
      </c>
      <c r="I22" s="15">
        <v>0</v>
      </c>
      <c r="J22" s="16">
        <v>39.648807294000001</v>
      </c>
      <c r="K22" s="16">
        <v>48.871379699999999</v>
      </c>
      <c r="L22" s="16">
        <v>40.012854388175271</v>
      </c>
      <c r="M22" s="17">
        <v>0</v>
      </c>
      <c r="N22" s="16">
        <v>88.884234088175276</v>
      </c>
      <c r="O22" s="16">
        <v>-9.2225724059999976</v>
      </c>
      <c r="P22" s="16">
        <f t="shared" si="20"/>
        <v>79.661661682175279</v>
      </c>
      <c r="Q22" s="16">
        <v>56.106246292812379</v>
      </c>
      <c r="R22" s="16">
        <v>0</v>
      </c>
      <c r="S22" s="16">
        <f t="shared" si="21"/>
        <v>56.106246292812379</v>
      </c>
      <c r="T22" s="18">
        <v>0.53</v>
      </c>
      <c r="U22" s="19">
        <f t="shared" si="22"/>
        <v>0.91937178043572931</v>
      </c>
      <c r="V22" s="19">
        <f t="shared" si="23"/>
        <v>0.63122832601734125</v>
      </c>
      <c r="W22" s="16">
        <v>0.59610709815393959</v>
      </c>
      <c r="X22" s="16">
        <v>0.1987023660513132</v>
      </c>
      <c r="Y22" s="16" t="s">
        <v>3</v>
      </c>
      <c r="AA22" s="13" t="s">
        <v>79</v>
      </c>
      <c r="AB22" s="15">
        <v>13.675573256698122</v>
      </c>
      <c r="AC22" s="19">
        <v>0</v>
      </c>
      <c r="AD22" s="19">
        <v>2.0391522425078739</v>
      </c>
      <c r="AE22" s="19">
        <v>0</v>
      </c>
      <c r="AF22" s="19">
        <v>4.0783044850157477</v>
      </c>
      <c r="AG22" s="19">
        <v>6.1174567275236216</v>
      </c>
      <c r="AH22" s="17">
        <f t="shared" si="24"/>
        <v>767.28508133570313</v>
      </c>
      <c r="AI22" s="17">
        <f t="shared" si="25"/>
        <v>834.57541080068188</v>
      </c>
      <c r="AJ22" s="17">
        <f t="shared" si="26"/>
        <v>-67.290329464978754</v>
      </c>
      <c r="AK22" s="19">
        <f t="shared" si="27"/>
        <v>0.91937178043572931</v>
      </c>
      <c r="AL22" s="17">
        <f t="shared" si="28"/>
        <v>1215.5428546383455</v>
      </c>
      <c r="AM22" s="19">
        <f t="shared" si="29"/>
        <v>0.63122832601734125</v>
      </c>
    </row>
    <row r="23" spans="1:39">
      <c r="A23" s="13" t="s">
        <v>80</v>
      </c>
      <c r="B23" s="13" t="s">
        <v>62</v>
      </c>
      <c r="C23" s="13" t="s">
        <v>68</v>
      </c>
      <c r="D23" s="14">
        <v>3</v>
      </c>
      <c r="E23" s="14">
        <v>1</v>
      </c>
      <c r="F23" s="15">
        <v>257</v>
      </c>
      <c r="G23" s="15">
        <v>0</v>
      </c>
      <c r="H23" s="15">
        <v>257</v>
      </c>
      <c r="I23" s="15">
        <v>0</v>
      </c>
      <c r="J23" s="16">
        <v>50.239358339082031</v>
      </c>
      <c r="K23" s="16">
        <v>50.5999494</v>
      </c>
      <c r="L23" s="16">
        <v>38.769537082938896</v>
      </c>
      <c r="M23" s="17">
        <v>0</v>
      </c>
      <c r="N23" s="16">
        <v>89.369486482938896</v>
      </c>
      <c r="O23" s="16">
        <v>-0.36059106091796878</v>
      </c>
      <c r="P23" s="16">
        <f t="shared" si="20"/>
        <v>89.008895422020927</v>
      </c>
      <c r="Q23" s="16">
        <v>56.106246292812379</v>
      </c>
      <c r="R23" s="16">
        <v>0</v>
      </c>
      <c r="S23" s="16">
        <f t="shared" si="21"/>
        <v>56.106246292812379</v>
      </c>
      <c r="T23" s="18">
        <v>0.53</v>
      </c>
      <c r="U23" s="19">
        <f t="shared" si="22"/>
        <v>0.8579409396290868</v>
      </c>
      <c r="V23" s="19">
        <f t="shared" si="23"/>
        <v>0.627800925134815</v>
      </c>
      <c r="W23" s="16">
        <v>0.59936147053934863</v>
      </c>
      <c r="X23" s="16">
        <v>0.19978715684644957</v>
      </c>
      <c r="Y23" s="16" t="s">
        <v>3</v>
      </c>
      <c r="AA23" s="13" t="s">
        <v>80</v>
      </c>
      <c r="AB23" s="15">
        <v>34.188933141745302</v>
      </c>
      <c r="AC23" s="19">
        <v>0</v>
      </c>
      <c r="AD23" s="19">
        <v>5.0978806062696842</v>
      </c>
      <c r="AE23" s="19">
        <v>0</v>
      </c>
      <c r="AF23" s="19">
        <v>10.195761212539368</v>
      </c>
      <c r="AG23" s="19">
        <v>15.293641818809052</v>
      </c>
      <c r="AH23" s="17">
        <f t="shared" si="24"/>
        <v>1918.2127033392576</v>
      </c>
      <c r="AI23" s="17">
        <f t="shared" si="25"/>
        <v>2235.8330448347151</v>
      </c>
      <c r="AJ23" s="17">
        <f t="shared" si="26"/>
        <v>-317.62034149545752</v>
      </c>
      <c r="AK23" s="19">
        <f t="shared" si="27"/>
        <v>0.8579409396290868</v>
      </c>
      <c r="AL23" s="17">
        <f t="shared" si="28"/>
        <v>3055.4473982773084</v>
      </c>
      <c r="AM23" s="19">
        <f t="shared" si="29"/>
        <v>0.627800925134815</v>
      </c>
    </row>
    <row r="24" spans="1:39">
      <c r="A24" s="13" t="s">
        <v>81</v>
      </c>
      <c r="B24" s="13" t="s">
        <v>74</v>
      </c>
      <c r="C24" s="13" t="s">
        <v>68</v>
      </c>
      <c r="D24" s="14">
        <v>4</v>
      </c>
      <c r="E24" s="14">
        <v>1.3333333333333333</v>
      </c>
      <c r="F24" s="15">
        <v>896</v>
      </c>
      <c r="G24" s="15">
        <v>124</v>
      </c>
      <c r="H24" s="15">
        <v>896</v>
      </c>
      <c r="I24" s="15">
        <v>124</v>
      </c>
      <c r="J24" s="16">
        <v>136.49038393799998</v>
      </c>
      <c r="K24" s="16">
        <v>183.81410189999997</v>
      </c>
      <c r="L24" s="16">
        <v>172.42198881861816</v>
      </c>
      <c r="M24" s="17">
        <v>0</v>
      </c>
      <c r="N24" s="16">
        <v>356.23609071861813</v>
      </c>
      <c r="O24" s="16">
        <v>-47.323717961999989</v>
      </c>
      <c r="P24" s="16">
        <f t="shared" si="20"/>
        <v>308.91237275661814</v>
      </c>
      <c r="Q24" s="16">
        <v>250.65865199957702</v>
      </c>
      <c r="R24" s="16">
        <v>0</v>
      </c>
      <c r="S24" s="16">
        <f t="shared" si="21"/>
        <v>250.65865199957702</v>
      </c>
      <c r="T24" s="18">
        <v>0.48</v>
      </c>
      <c r="U24" s="19">
        <f t="shared" si="22"/>
        <v>1.0534648202781443</v>
      </c>
      <c r="V24" s="19">
        <f t="shared" si="23"/>
        <v>0.7036307059566459</v>
      </c>
      <c r="W24" s="16">
        <v>0.75665380596972109</v>
      </c>
      <c r="X24" s="16">
        <v>0.18916345149243027</v>
      </c>
      <c r="Y24" s="16">
        <v>5.2196487687450759</v>
      </c>
      <c r="AA24" s="13" t="s">
        <v>81</v>
      </c>
      <c r="AB24" s="15">
        <v>205.13359885047177</v>
      </c>
      <c r="AC24" s="19">
        <v>13.999472097984919</v>
      </c>
      <c r="AD24" s="19">
        <v>96.57865756454585</v>
      </c>
      <c r="AE24" s="19">
        <v>27.998944195969838</v>
      </c>
      <c r="AF24" s="19">
        <v>193.1573151290917</v>
      </c>
      <c r="AG24" s="19">
        <v>386.3146302581834</v>
      </c>
      <c r="AH24" s="17">
        <f t="shared" si="24"/>
        <v>51418.511367681233</v>
      </c>
      <c r="AI24" s="17">
        <f t="shared" si="25"/>
        <v>48808.949646847534</v>
      </c>
      <c r="AJ24" s="17">
        <f t="shared" si="26"/>
        <v>2609.5617208336989</v>
      </c>
      <c r="AK24" s="19">
        <f t="shared" si="27"/>
        <v>1.0534648202781443</v>
      </c>
      <c r="AL24" s="17">
        <f t="shared" si="28"/>
        <v>73075.991329533281</v>
      </c>
      <c r="AM24" s="19">
        <f t="shared" si="29"/>
        <v>0.70363070595664579</v>
      </c>
    </row>
    <row r="25" spans="1:39">
      <c r="A25" s="13" t="s">
        <v>82</v>
      </c>
      <c r="B25" s="13" t="s">
        <v>74</v>
      </c>
      <c r="C25" s="13" t="s">
        <v>68</v>
      </c>
      <c r="D25" s="14">
        <v>4</v>
      </c>
      <c r="E25" s="14">
        <v>1.3333333333333333</v>
      </c>
      <c r="F25" s="15">
        <v>896</v>
      </c>
      <c r="G25" s="15">
        <v>124</v>
      </c>
      <c r="H25" s="15">
        <v>896</v>
      </c>
      <c r="I25" s="15">
        <v>124</v>
      </c>
      <c r="J25" s="16">
        <v>74.320288703927915</v>
      </c>
      <c r="K25" s="16">
        <v>99.7284717</v>
      </c>
      <c r="L25" s="16">
        <v>156.98386711389813</v>
      </c>
      <c r="M25" s="17">
        <v>0</v>
      </c>
      <c r="N25" s="16">
        <v>256.7123388138981</v>
      </c>
      <c r="O25" s="16">
        <v>-25.408182996072085</v>
      </c>
      <c r="P25" s="16">
        <f t="shared" si="20"/>
        <v>231.30415581782603</v>
      </c>
      <c r="Q25" s="16">
        <v>250.65865199957702</v>
      </c>
      <c r="R25" s="16">
        <v>0</v>
      </c>
      <c r="S25" s="16">
        <f t="shared" si="21"/>
        <v>250.65865199957702</v>
      </c>
      <c r="T25" s="18">
        <v>0.48</v>
      </c>
      <c r="U25" s="19">
        <f t="shared" si="22"/>
        <v>1.301057651472034</v>
      </c>
      <c r="V25" s="19">
        <f t="shared" si="23"/>
        <v>0.97641840340713171</v>
      </c>
      <c r="W25" s="16">
        <v>0.54526302433616047</v>
      </c>
      <c r="X25" s="16">
        <v>0.13631575608404012</v>
      </c>
      <c r="Y25" s="16">
        <v>3.761405085342751</v>
      </c>
      <c r="AA25" s="13" t="s">
        <v>82</v>
      </c>
      <c r="AB25" s="15">
        <v>136.75573256698121</v>
      </c>
      <c r="AC25" s="19">
        <v>9.3329813986566155</v>
      </c>
      <c r="AD25" s="19">
        <v>64.385771709697238</v>
      </c>
      <c r="AE25" s="19">
        <v>18.665962797313231</v>
      </c>
      <c r="AF25" s="19">
        <v>128.77154341939448</v>
      </c>
      <c r="AG25" s="19">
        <v>257.54308683878895</v>
      </c>
      <c r="AH25" s="17">
        <f t="shared" si="24"/>
        <v>34279.007578454162</v>
      </c>
      <c r="AI25" s="17">
        <f t="shared" si="25"/>
        <v>26347.032000980464</v>
      </c>
      <c r="AJ25" s="17">
        <f t="shared" si="26"/>
        <v>7931.9755774736986</v>
      </c>
      <c r="AK25" s="19">
        <f t="shared" si="27"/>
        <v>1.3010576514720338</v>
      </c>
      <c r="AL25" s="17">
        <f t="shared" si="28"/>
        <v>35106.883953477722</v>
      </c>
      <c r="AM25" s="19">
        <f t="shared" si="29"/>
        <v>0.97641840340713149</v>
      </c>
    </row>
    <row r="26" spans="1:39">
      <c r="A26" s="13" t="s">
        <v>83</v>
      </c>
      <c r="B26" s="13" t="s">
        <v>74</v>
      </c>
      <c r="C26" s="13" t="s">
        <v>68</v>
      </c>
      <c r="D26" s="14">
        <v>4</v>
      </c>
      <c r="E26" s="14">
        <v>1.3333333333333333</v>
      </c>
      <c r="F26" s="15">
        <v>896</v>
      </c>
      <c r="G26" s="15">
        <v>124</v>
      </c>
      <c r="H26" s="15">
        <v>896</v>
      </c>
      <c r="I26" s="15">
        <v>124</v>
      </c>
      <c r="J26" s="16">
        <v>171.88434854400001</v>
      </c>
      <c r="K26" s="16">
        <v>218.5140672</v>
      </c>
      <c r="L26" s="16">
        <v>178.79290244769817</v>
      </c>
      <c r="M26" s="17">
        <v>0</v>
      </c>
      <c r="N26" s="16">
        <v>397.30696964769817</v>
      </c>
      <c r="O26" s="16">
        <v>-46.629718655999994</v>
      </c>
      <c r="P26" s="16">
        <f t="shared" si="20"/>
        <v>350.6772509916982</v>
      </c>
      <c r="Q26" s="16">
        <v>250.65865199957702</v>
      </c>
      <c r="R26" s="16">
        <v>0</v>
      </c>
      <c r="S26" s="16">
        <f t="shared" si="21"/>
        <v>250.65865199957702</v>
      </c>
      <c r="T26" s="18">
        <v>0.48</v>
      </c>
      <c r="U26" s="19">
        <f t="shared" si="22"/>
        <v>0.95928494440963219</v>
      </c>
      <c r="V26" s="19">
        <f t="shared" si="23"/>
        <v>0.63089417289065475</v>
      </c>
      <c r="W26" s="16">
        <v>0.84388931541381207</v>
      </c>
      <c r="X26" s="16">
        <v>0.21097232885345302</v>
      </c>
      <c r="Y26" s="16">
        <v>5.8214282296666262</v>
      </c>
      <c r="AA26" s="13" t="s">
        <v>83</v>
      </c>
      <c r="AB26" s="15">
        <v>341.88933141745298</v>
      </c>
      <c r="AC26" s="19">
        <v>23.332453496641538</v>
      </c>
      <c r="AD26" s="19">
        <v>160.96442927424309</v>
      </c>
      <c r="AE26" s="19">
        <v>46.664906993283076</v>
      </c>
      <c r="AF26" s="19">
        <v>321.92885854848618</v>
      </c>
      <c r="AG26" s="19">
        <v>643.85771709697235</v>
      </c>
      <c r="AH26" s="17">
        <f t="shared" si="24"/>
        <v>85697.518946135402</v>
      </c>
      <c r="AI26" s="17">
        <f t="shared" si="25"/>
        <v>89334.789882349069</v>
      </c>
      <c r="AJ26" s="17">
        <f t="shared" si="26"/>
        <v>-3637.2709362136666</v>
      </c>
      <c r="AK26" s="19">
        <f t="shared" si="27"/>
        <v>0.95928494440963219</v>
      </c>
      <c r="AL26" s="17">
        <f t="shared" si="28"/>
        <v>135835.01422034582</v>
      </c>
      <c r="AM26" s="19">
        <f t="shared" si="29"/>
        <v>0.63089417289065475</v>
      </c>
    </row>
    <row r="27" spans="1:39">
      <c r="A27" s="13" t="s">
        <v>84</v>
      </c>
      <c r="B27" s="13" t="s">
        <v>74</v>
      </c>
      <c r="C27" s="13" t="s">
        <v>68</v>
      </c>
      <c r="D27" s="14">
        <v>4</v>
      </c>
      <c r="E27" s="14">
        <v>1.3333333333333333</v>
      </c>
      <c r="F27" s="15">
        <v>266</v>
      </c>
      <c r="G27" s="15">
        <v>36.700000000000003</v>
      </c>
      <c r="H27" s="15">
        <v>266</v>
      </c>
      <c r="I27" s="15">
        <v>36.700000000000003</v>
      </c>
      <c r="J27" s="16">
        <v>77.345055312</v>
      </c>
      <c r="K27" s="16">
        <v>85.828485599999993</v>
      </c>
      <c r="L27" s="16">
        <v>69.3258266000541</v>
      </c>
      <c r="M27" s="17">
        <v>0</v>
      </c>
      <c r="N27" s="16">
        <v>155.15431220005411</v>
      </c>
      <c r="O27" s="16">
        <v>-8.4834302879999939</v>
      </c>
      <c r="P27" s="16">
        <f t="shared" si="20"/>
        <v>146.67088191205411</v>
      </c>
      <c r="Q27" s="16">
        <v>106.93580480917409</v>
      </c>
      <c r="R27" s="16">
        <v>0</v>
      </c>
      <c r="S27" s="16">
        <f t="shared" si="21"/>
        <v>106.93580480917409</v>
      </c>
      <c r="T27" s="18">
        <v>0.69</v>
      </c>
      <c r="U27" s="19">
        <f t="shared" si="22"/>
        <v>0.87156567637197691</v>
      </c>
      <c r="V27" s="19">
        <f t="shared" si="23"/>
        <v>0.68922225423739658</v>
      </c>
      <c r="W27" s="16">
        <v>0.77222111907349589</v>
      </c>
      <c r="X27" s="16">
        <v>0.19305527976837397</v>
      </c>
      <c r="Y27" s="16">
        <v>5.3433667286524971</v>
      </c>
      <c r="AA27" s="13" t="s">
        <v>84</v>
      </c>
      <c r="AB27" s="15">
        <v>8.918852123933549</v>
      </c>
      <c r="AC27" s="19">
        <v>0.25896200907058786</v>
      </c>
      <c r="AD27" s="19">
        <v>1.7919868102796579</v>
      </c>
      <c r="AE27" s="19">
        <v>0.51792401814117572</v>
      </c>
      <c r="AF27" s="19">
        <v>3.5839736205593158</v>
      </c>
      <c r="AG27" s="19">
        <v>7.1679472411186316</v>
      </c>
      <c r="AH27" s="17">
        <f t="shared" si="24"/>
        <v>953.74462984684578</v>
      </c>
      <c r="AI27" s="17">
        <f t="shared" si="25"/>
        <v>1094.2888822985217</v>
      </c>
      <c r="AJ27" s="17">
        <f t="shared" si="26"/>
        <v>-140.5442524516759</v>
      </c>
      <c r="AK27" s="19">
        <f t="shared" si="27"/>
        <v>0.87156567637197702</v>
      </c>
      <c r="AL27" s="17">
        <f t="shared" si="28"/>
        <v>1383.7983669029015</v>
      </c>
      <c r="AM27" s="19">
        <f t="shared" si="29"/>
        <v>0.68922225423739658</v>
      </c>
    </row>
    <row r="28" spans="1:39">
      <c r="A28" s="13" t="s">
        <v>85</v>
      </c>
      <c r="B28" s="13" t="s">
        <v>74</v>
      </c>
      <c r="C28" s="13" t="s">
        <v>68</v>
      </c>
      <c r="D28" s="14">
        <v>4</v>
      </c>
      <c r="E28" s="14">
        <v>1.3333333333333333</v>
      </c>
      <c r="F28" s="15">
        <v>266</v>
      </c>
      <c r="G28" s="15">
        <v>36.700000000000003</v>
      </c>
      <c r="H28" s="15">
        <v>266</v>
      </c>
      <c r="I28" s="15">
        <v>36.700000000000003</v>
      </c>
      <c r="J28" s="16">
        <v>62.380213134000002</v>
      </c>
      <c r="K28" s="16">
        <v>71.157071700000003</v>
      </c>
      <c r="L28" s="16">
        <v>72.225315935072459</v>
      </c>
      <c r="M28" s="17">
        <v>0</v>
      </c>
      <c r="N28" s="16">
        <v>143.38238763507246</v>
      </c>
      <c r="O28" s="16">
        <v>-8.7768585660000014</v>
      </c>
      <c r="P28" s="16">
        <f t="shared" si="20"/>
        <v>134.60552906907247</v>
      </c>
      <c r="Q28" s="16">
        <v>106.93580480917409</v>
      </c>
      <c r="R28" s="16">
        <v>0</v>
      </c>
      <c r="S28" s="16">
        <f t="shared" si="21"/>
        <v>106.93580480917409</v>
      </c>
      <c r="T28" s="18">
        <v>0.69</v>
      </c>
      <c r="U28" s="19">
        <f t="shared" si="22"/>
        <v>0.92771729753437682</v>
      </c>
      <c r="V28" s="19">
        <f t="shared" si="23"/>
        <v>0.74580850948960442</v>
      </c>
      <c r="W28" s="16">
        <v>0.71363087667341552</v>
      </c>
      <c r="X28" s="16">
        <v>0.17840771916835388</v>
      </c>
      <c r="Y28" s="16">
        <v>4.9379528593194602</v>
      </c>
      <c r="AA28" s="13" t="s">
        <v>85</v>
      </c>
      <c r="AB28" s="15">
        <v>5.9459014159557002</v>
      </c>
      <c r="AC28" s="19">
        <v>0.17264133938039194</v>
      </c>
      <c r="AD28" s="19">
        <v>1.1946578735197719</v>
      </c>
      <c r="AE28" s="19">
        <v>0.34528267876078389</v>
      </c>
      <c r="AF28" s="19">
        <v>2.3893157470395439</v>
      </c>
      <c r="AG28" s="19">
        <v>4.7786314940790877</v>
      </c>
      <c r="AH28" s="17">
        <f t="shared" si="24"/>
        <v>635.8297532312306</v>
      </c>
      <c r="AI28" s="17">
        <f t="shared" si="25"/>
        <v>685.37016063093267</v>
      </c>
      <c r="AJ28" s="17">
        <f t="shared" si="26"/>
        <v>-49.540407399702076</v>
      </c>
      <c r="AK28" s="19">
        <f t="shared" si="27"/>
        <v>0.92771729753437682</v>
      </c>
      <c r="AL28" s="17">
        <f t="shared" si="28"/>
        <v>852.53754166248643</v>
      </c>
      <c r="AM28" s="19">
        <f t="shared" si="29"/>
        <v>0.74580850948960453</v>
      </c>
    </row>
    <row r="29" spans="1:39">
      <c r="A29" s="13" t="s">
        <v>86</v>
      </c>
      <c r="B29" s="13" t="s">
        <v>74</v>
      </c>
      <c r="C29" s="13" t="s">
        <v>68</v>
      </c>
      <c r="D29" s="14">
        <v>4</v>
      </c>
      <c r="E29" s="14">
        <v>1.3333333333333333</v>
      </c>
      <c r="F29" s="15">
        <v>266</v>
      </c>
      <c r="G29" s="15">
        <v>36.700000000000003</v>
      </c>
      <c r="H29" s="15">
        <v>266</v>
      </c>
      <c r="I29" s="15">
        <v>36.700000000000003</v>
      </c>
      <c r="J29" s="16">
        <v>95.049323322000006</v>
      </c>
      <c r="K29" s="16">
        <v>103.1856111</v>
      </c>
      <c r="L29" s="16">
        <v>60.296649914954088</v>
      </c>
      <c r="M29" s="17">
        <v>0</v>
      </c>
      <c r="N29" s="16">
        <v>163.48226101495408</v>
      </c>
      <c r="O29" s="16">
        <v>-8.1362877779999963</v>
      </c>
      <c r="P29" s="16">
        <f t="shared" si="20"/>
        <v>155.34597323695408</v>
      </c>
      <c r="Q29" s="16">
        <v>106.93580480917409</v>
      </c>
      <c r="R29" s="16">
        <v>0</v>
      </c>
      <c r="S29" s="16">
        <f t="shared" si="21"/>
        <v>106.93580480917409</v>
      </c>
      <c r="T29" s="18">
        <v>0.69</v>
      </c>
      <c r="U29" s="19">
        <f t="shared" si="22"/>
        <v>0.84950130754465059</v>
      </c>
      <c r="V29" s="19">
        <f t="shared" si="23"/>
        <v>0.65411258778340753</v>
      </c>
      <c r="W29" s="16">
        <v>0.81367029223689957</v>
      </c>
      <c r="X29" s="16">
        <v>0.20341757305922489</v>
      </c>
      <c r="Y29" s="16">
        <v>5.6301733535182024</v>
      </c>
      <c r="AA29" s="13" t="s">
        <v>86</v>
      </c>
      <c r="AB29" s="15">
        <v>14.86475353988925</v>
      </c>
      <c r="AC29" s="19">
        <v>0.43160334845097981</v>
      </c>
      <c r="AD29" s="19">
        <v>2.9866446837994309</v>
      </c>
      <c r="AE29" s="19">
        <v>0.86320669690195972</v>
      </c>
      <c r="AF29" s="19">
        <v>5.9732893675988619</v>
      </c>
      <c r="AG29" s="19">
        <v>11.946578735197724</v>
      </c>
      <c r="AH29" s="17">
        <f t="shared" si="24"/>
        <v>1589.5743830780764</v>
      </c>
      <c r="AI29" s="17">
        <f t="shared" si="25"/>
        <v>1871.1853283339728</v>
      </c>
      <c r="AJ29" s="17">
        <f t="shared" si="26"/>
        <v>-281.61094525589647</v>
      </c>
      <c r="AK29" s="19">
        <f t="shared" si="27"/>
        <v>0.8495013075446507</v>
      </c>
      <c r="AL29" s="17">
        <f t="shared" si="28"/>
        <v>2430.1235181311367</v>
      </c>
      <c r="AM29" s="19">
        <f t="shared" si="29"/>
        <v>0.65411258778340753</v>
      </c>
    </row>
    <row r="30" spans="1:39">
      <c r="A30" s="13" t="s">
        <v>87</v>
      </c>
      <c r="B30" s="13" t="s">
        <v>74</v>
      </c>
      <c r="C30" s="13" t="s">
        <v>68</v>
      </c>
      <c r="D30" s="14">
        <v>4</v>
      </c>
      <c r="E30" s="14">
        <v>1.3333333333333333</v>
      </c>
      <c r="F30" s="15">
        <v>170</v>
      </c>
      <c r="G30" s="15">
        <v>23.5</v>
      </c>
      <c r="H30" s="15">
        <v>170</v>
      </c>
      <c r="I30" s="15">
        <v>23.5</v>
      </c>
      <c r="J30" s="16">
        <v>77.345055312</v>
      </c>
      <c r="K30" s="16">
        <v>85.828485599999993</v>
      </c>
      <c r="L30" s="16">
        <v>30.529160209780411</v>
      </c>
      <c r="M30" s="17">
        <v>0</v>
      </c>
      <c r="N30" s="16">
        <v>116.35764580978041</v>
      </c>
      <c r="O30" s="16">
        <v>-8.4834302879999939</v>
      </c>
      <c r="P30" s="16">
        <f t="shared" si="20"/>
        <v>107.87421552178041</v>
      </c>
      <c r="Q30" s="16">
        <v>67.365687865780416</v>
      </c>
      <c r="R30" s="16">
        <v>0</v>
      </c>
      <c r="S30" s="16">
        <f t="shared" si="21"/>
        <v>67.365687865780416</v>
      </c>
      <c r="T30" s="18">
        <v>0.68</v>
      </c>
      <c r="U30" s="19">
        <f t="shared" si="22"/>
        <v>0.81042601073262477</v>
      </c>
      <c r="V30" s="19">
        <f t="shared" si="23"/>
        <v>0.57895368539776704</v>
      </c>
      <c r="W30" s="16">
        <v>0.91948710594493421</v>
      </c>
      <c r="X30" s="16">
        <v>0.22987177648623355</v>
      </c>
      <c r="Y30" s="16">
        <v>6.3501566277039725</v>
      </c>
      <c r="AA30" s="13" t="s">
        <v>87</v>
      </c>
      <c r="AB30" s="15">
        <v>8.918852123933549</v>
      </c>
      <c r="AC30" s="19">
        <v>0.1634171664079293</v>
      </c>
      <c r="AD30" s="19">
        <v>1.1286568337600986</v>
      </c>
      <c r="AE30" s="19">
        <v>0.32683433281585861</v>
      </c>
      <c r="AF30" s="19">
        <v>2.2573136675201968</v>
      </c>
      <c r="AG30" s="19">
        <v>4.5146273350403945</v>
      </c>
      <c r="AH30" s="17">
        <f t="shared" si="24"/>
        <v>600.82460830196021</v>
      </c>
      <c r="AI30" s="17">
        <f t="shared" si="25"/>
        <v>741.36886075363623</v>
      </c>
      <c r="AJ30" s="17">
        <f t="shared" si="26"/>
        <v>-140.54425245167602</v>
      </c>
      <c r="AK30" s="19">
        <f t="shared" si="27"/>
        <v>0.81042601073262477</v>
      </c>
      <c r="AL30" s="17">
        <f t="shared" si="28"/>
        <v>1037.7766364664676</v>
      </c>
      <c r="AM30" s="19">
        <f t="shared" si="29"/>
        <v>0.57895368539776715</v>
      </c>
    </row>
    <row r="31" spans="1:39">
      <c r="A31" s="13" t="s">
        <v>88</v>
      </c>
      <c r="B31" s="13" t="s">
        <v>74</v>
      </c>
      <c r="C31" s="13" t="s">
        <v>68</v>
      </c>
      <c r="D31" s="14">
        <v>4</v>
      </c>
      <c r="E31" s="14">
        <v>1.3333333333333333</v>
      </c>
      <c r="F31" s="15">
        <v>170</v>
      </c>
      <c r="G31" s="15">
        <v>23.5</v>
      </c>
      <c r="H31" s="15">
        <v>170</v>
      </c>
      <c r="I31" s="15">
        <v>23.5</v>
      </c>
      <c r="J31" s="16">
        <v>62.380213134000002</v>
      </c>
      <c r="K31" s="16">
        <v>71.157071700000003</v>
      </c>
      <c r="L31" s="16">
        <v>38.011581298780413</v>
      </c>
      <c r="M31" s="17">
        <v>0</v>
      </c>
      <c r="N31" s="16">
        <v>109.16865299878042</v>
      </c>
      <c r="O31" s="16">
        <v>-8.7768585660000014</v>
      </c>
      <c r="P31" s="16">
        <f t="shared" si="20"/>
        <v>100.39179443278042</v>
      </c>
      <c r="Q31" s="16">
        <v>67.365687865780416</v>
      </c>
      <c r="R31" s="16">
        <v>0</v>
      </c>
      <c r="S31" s="16">
        <f t="shared" si="21"/>
        <v>67.365687865780416</v>
      </c>
      <c r="T31" s="18">
        <v>0.68</v>
      </c>
      <c r="U31" s="19">
        <f t="shared" si="22"/>
        <v>0.83756784955457131</v>
      </c>
      <c r="V31" s="19">
        <f t="shared" si="23"/>
        <v>0.61707904252086898</v>
      </c>
      <c r="W31" s="16">
        <v>0.86267789372306147</v>
      </c>
      <c r="X31" s="16">
        <v>0.21566947343076537</v>
      </c>
      <c r="Y31" s="16">
        <v>5.9578211689759941</v>
      </c>
      <c r="AA31" s="13" t="s">
        <v>88</v>
      </c>
      <c r="AB31" s="15">
        <v>5.9459014159557002</v>
      </c>
      <c r="AC31" s="19">
        <v>0.10894477760528622</v>
      </c>
      <c r="AD31" s="19">
        <v>0.75243788917339904</v>
      </c>
      <c r="AE31" s="19">
        <v>0.21788955521057243</v>
      </c>
      <c r="AF31" s="19">
        <v>1.5048757783467981</v>
      </c>
      <c r="AG31" s="19">
        <v>3.0097515566935962</v>
      </c>
      <c r="AH31" s="17">
        <f t="shared" si="24"/>
        <v>400.54973886797353</v>
      </c>
      <c r="AI31" s="17">
        <f t="shared" si="25"/>
        <v>478.22960143586062</v>
      </c>
      <c r="AJ31" s="17">
        <f t="shared" si="26"/>
        <v>-77.679862567887085</v>
      </c>
      <c r="AK31" s="19">
        <f t="shared" si="27"/>
        <v>0.83756784955457142</v>
      </c>
      <c r="AL31" s="17">
        <f t="shared" si="28"/>
        <v>649.10604844342492</v>
      </c>
      <c r="AM31" s="19">
        <f t="shared" si="29"/>
        <v>0.61707904252086909</v>
      </c>
    </row>
    <row r="32" spans="1:39">
      <c r="A32" s="13" t="s">
        <v>89</v>
      </c>
      <c r="B32" s="13" t="s">
        <v>74</v>
      </c>
      <c r="C32" s="13" t="s">
        <v>68</v>
      </c>
      <c r="D32" s="14">
        <v>4</v>
      </c>
      <c r="E32" s="14">
        <v>1.3333333333333333</v>
      </c>
      <c r="F32" s="15">
        <v>170</v>
      </c>
      <c r="G32" s="15">
        <v>23.5</v>
      </c>
      <c r="H32" s="15">
        <v>170</v>
      </c>
      <c r="I32" s="15">
        <v>23.5</v>
      </c>
      <c r="J32" s="16">
        <v>95.049323322000006</v>
      </c>
      <c r="K32" s="16">
        <v>103.1856111</v>
      </c>
      <c r="L32" s="16">
        <v>21.677026204780407</v>
      </c>
      <c r="M32" s="17">
        <v>0</v>
      </c>
      <c r="N32" s="16">
        <v>124.86263730478041</v>
      </c>
      <c r="O32" s="16">
        <v>-8.1362877779999963</v>
      </c>
      <c r="P32" s="16">
        <f t="shared" si="20"/>
        <v>116.72634952678041</v>
      </c>
      <c r="Q32" s="16">
        <v>67.365687865780416</v>
      </c>
      <c r="R32" s="16">
        <v>0</v>
      </c>
      <c r="S32" s="16">
        <f t="shared" si="21"/>
        <v>67.365687865780416</v>
      </c>
      <c r="T32" s="18">
        <v>0.68</v>
      </c>
      <c r="U32" s="19">
        <f t="shared" si="22"/>
        <v>0.78050337215991394</v>
      </c>
      <c r="V32" s="19">
        <f t="shared" si="23"/>
        <v>0.53951838051719014</v>
      </c>
      <c r="W32" s="16">
        <v>0.98669566762903882</v>
      </c>
      <c r="X32" s="16">
        <v>0.2466739169072597</v>
      </c>
      <c r="Y32" s="16">
        <v>6.8143120146119509</v>
      </c>
      <c r="AA32" s="13" t="s">
        <v>89</v>
      </c>
      <c r="AB32" s="15">
        <v>14.86475353988925</v>
      </c>
      <c r="AC32" s="19">
        <v>0.27236194401321551</v>
      </c>
      <c r="AD32" s="19">
        <v>1.881094722933498</v>
      </c>
      <c r="AE32" s="19">
        <v>0.54472388802643101</v>
      </c>
      <c r="AF32" s="19">
        <v>3.7621894458669951</v>
      </c>
      <c r="AG32" s="19">
        <v>7.524378891733992</v>
      </c>
      <c r="AH32" s="17">
        <f t="shared" si="24"/>
        <v>1001.3743471699337</v>
      </c>
      <c r="AI32" s="17">
        <f t="shared" si="25"/>
        <v>1282.9852924258303</v>
      </c>
      <c r="AJ32" s="17">
        <f t="shared" si="26"/>
        <v>-281.61094525589658</v>
      </c>
      <c r="AK32" s="19">
        <f t="shared" si="27"/>
        <v>0.78050337215991383</v>
      </c>
      <c r="AL32" s="17">
        <f t="shared" si="28"/>
        <v>1856.052329876142</v>
      </c>
      <c r="AM32" s="19">
        <f t="shared" si="29"/>
        <v>0.53951838051719014</v>
      </c>
    </row>
    <row r="33" spans="1:39">
      <c r="A33" s="13" t="s">
        <v>90</v>
      </c>
      <c r="B33" s="13" t="s">
        <v>74</v>
      </c>
      <c r="C33" s="13" t="s">
        <v>68</v>
      </c>
      <c r="D33" s="14">
        <v>4</v>
      </c>
      <c r="E33" s="14">
        <v>1.3333333333333333</v>
      </c>
      <c r="F33" s="15">
        <v>670</v>
      </c>
      <c r="G33" s="15">
        <v>92.5</v>
      </c>
      <c r="H33" s="15">
        <v>670</v>
      </c>
      <c r="I33" s="15">
        <v>92.5</v>
      </c>
      <c r="J33" s="16">
        <v>136.49038393799998</v>
      </c>
      <c r="K33" s="16">
        <v>183.81410189999997</v>
      </c>
      <c r="L33" s="16">
        <v>156.85547678775322</v>
      </c>
      <c r="M33" s="17">
        <v>0</v>
      </c>
      <c r="N33" s="16">
        <v>340.66957868775319</v>
      </c>
      <c r="O33" s="16">
        <v>-47.323717961999989</v>
      </c>
      <c r="P33" s="16">
        <f t="shared" si="20"/>
        <v>293.3458607257532</v>
      </c>
      <c r="Q33" s="16">
        <v>222.52151880550235</v>
      </c>
      <c r="R33" s="16">
        <v>0</v>
      </c>
      <c r="S33" s="16">
        <f t="shared" si="21"/>
        <v>222.52151880550235</v>
      </c>
      <c r="T33" s="18">
        <v>0.56999999999999995</v>
      </c>
      <c r="U33" s="19">
        <f t="shared" si="22"/>
        <v>0.94829227140802952</v>
      </c>
      <c r="V33" s="19">
        <f t="shared" si="23"/>
        <v>0.65318869874629593</v>
      </c>
      <c r="W33" s="16">
        <v>0.81487735043535625</v>
      </c>
      <c r="X33" s="16">
        <v>0.20371933760883906</v>
      </c>
      <c r="Y33" s="16">
        <v>5.6348589772136481</v>
      </c>
      <c r="AA33" s="13" t="s">
        <v>90</v>
      </c>
      <c r="AB33" s="15">
        <v>310</v>
      </c>
      <c r="AC33" s="19">
        <v>18.740890350000001</v>
      </c>
      <c r="AD33" s="19">
        <v>129.60043830000001</v>
      </c>
      <c r="AE33" s="19">
        <v>37.481780700000002</v>
      </c>
      <c r="AF33" s="19">
        <v>259.20087660000002</v>
      </c>
      <c r="AG33" s="19">
        <v>518.40175320000003</v>
      </c>
      <c r="AH33" s="17">
        <f t="shared" si="24"/>
        <v>68981.670829705734</v>
      </c>
      <c r="AI33" s="17">
        <f t="shared" si="25"/>
        <v>72743.04864604809</v>
      </c>
      <c r="AJ33" s="17">
        <f t="shared" si="26"/>
        <v>-3761.3778163423558</v>
      </c>
      <c r="AK33" s="19">
        <f t="shared" si="27"/>
        <v>0.94829227140802963</v>
      </c>
      <c r="AL33" s="17">
        <f t="shared" si="28"/>
        <v>105607.56939320349</v>
      </c>
      <c r="AM33" s="19">
        <f t="shared" si="29"/>
        <v>0.65318869874629593</v>
      </c>
    </row>
    <row r="34" spans="1:39">
      <c r="A34" s="13" t="s">
        <v>91</v>
      </c>
      <c r="B34" s="13" t="s">
        <v>74</v>
      </c>
      <c r="C34" s="13" t="s">
        <v>68</v>
      </c>
      <c r="D34" s="14">
        <v>4</v>
      </c>
      <c r="E34" s="14">
        <v>1.3333333333333333</v>
      </c>
      <c r="F34" s="15">
        <v>670</v>
      </c>
      <c r="G34" s="15">
        <v>92.5</v>
      </c>
      <c r="H34" s="15">
        <v>670</v>
      </c>
      <c r="I34" s="15">
        <v>92.5</v>
      </c>
      <c r="J34" s="16">
        <v>74.320288703927915</v>
      </c>
      <c r="K34" s="16">
        <v>99.7284717</v>
      </c>
      <c r="L34" s="16">
        <v>141.41735508303321</v>
      </c>
      <c r="M34" s="17">
        <v>0</v>
      </c>
      <c r="N34" s="16">
        <v>241.14582678303321</v>
      </c>
      <c r="O34" s="16">
        <v>-25.408182996072085</v>
      </c>
      <c r="P34" s="16">
        <f t="shared" si="20"/>
        <v>215.73764378696114</v>
      </c>
      <c r="Q34" s="16">
        <v>222.52151880550235</v>
      </c>
      <c r="R34" s="16">
        <v>0</v>
      </c>
      <c r="S34" s="16">
        <f t="shared" si="21"/>
        <v>222.52151880550235</v>
      </c>
      <c r="T34" s="18">
        <v>0.56999999999999995</v>
      </c>
      <c r="U34" s="19">
        <f t="shared" si="22"/>
        <v>1.2108043100476875</v>
      </c>
      <c r="V34" s="19">
        <f t="shared" si="23"/>
        <v>0.92276744646181352</v>
      </c>
      <c r="W34" s="16">
        <v>0.57681778676695694</v>
      </c>
      <c r="X34" s="16">
        <v>0.14420444669173924</v>
      </c>
      <c r="Y34" s="16">
        <v>3.9886823240869282</v>
      </c>
      <c r="AA34" s="13" t="s">
        <v>91</v>
      </c>
      <c r="AB34" s="15">
        <v>200</v>
      </c>
      <c r="AC34" s="19">
        <v>12.090896999999998</v>
      </c>
      <c r="AD34" s="19">
        <v>83.613185999999999</v>
      </c>
      <c r="AE34" s="19">
        <v>24.181793999999996</v>
      </c>
      <c r="AF34" s="19">
        <v>167.226372</v>
      </c>
      <c r="AG34" s="19">
        <v>334.452744</v>
      </c>
      <c r="AH34" s="17">
        <f t="shared" si="24"/>
        <v>44504.303761100469</v>
      </c>
      <c r="AI34" s="17">
        <f t="shared" si="25"/>
        <v>36755.983928854424</v>
      </c>
      <c r="AJ34" s="17">
        <f t="shared" si="26"/>
        <v>7748.3198322460448</v>
      </c>
      <c r="AK34" s="19">
        <f t="shared" si="27"/>
        <v>1.2108043100476875</v>
      </c>
      <c r="AL34" s="17">
        <f t="shared" si="28"/>
        <v>48229.165356606645</v>
      </c>
      <c r="AM34" s="19">
        <f t="shared" si="29"/>
        <v>0.92276744646181341</v>
      </c>
    </row>
    <row r="35" spans="1:39">
      <c r="A35" s="13" t="s">
        <v>92</v>
      </c>
      <c r="B35" s="13" t="s">
        <v>74</v>
      </c>
      <c r="C35" s="13" t="s">
        <v>68</v>
      </c>
      <c r="D35" s="14">
        <v>4</v>
      </c>
      <c r="E35" s="14">
        <v>1.3333333333333333</v>
      </c>
      <c r="F35" s="15">
        <v>670</v>
      </c>
      <c r="G35" s="15">
        <v>92.5</v>
      </c>
      <c r="H35" s="15">
        <v>670</v>
      </c>
      <c r="I35" s="15">
        <v>92.5</v>
      </c>
      <c r="J35" s="16">
        <v>171.88434854400001</v>
      </c>
      <c r="K35" s="16">
        <v>218.5140672</v>
      </c>
      <c r="L35" s="16">
        <v>163.22639041683323</v>
      </c>
      <c r="M35" s="17">
        <v>0</v>
      </c>
      <c r="N35" s="16">
        <v>381.74045761683323</v>
      </c>
      <c r="O35" s="16">
        <v>-46.629718655999994</v>
      </c>
      <c r="P35" s="16">
        <f t="shared" si="20"/>
        <v>335.11073896083326</v>
      </c>
      <c r="Q35" s="16">
        <v>222.52151880550235</v>
      </c>
      <c r="R35" s="16">
        <v>0</v>
      </c>
      <c r="S35" s="16">
        <f t="shared" si="21"/>
        <v>222.52151880550235</v>
      </c>
      <c r="T35" s="18">
        <v>0.56999999999999995</v>
      </c>
      <c r="U35" s="19">
        <f t="shared" si="22"/>
        <v>0.85191852672921253</v>
      </c>
      <c r="V35" s="19">
        <f t="shared" si="23"/>
        <v>0.58291311378071242</v>
      </c>
      <c r="W35" s="16">
        <v>0.91311837662471107</v>
      </c>
      <c r="X35" s="16">
        <v>0.22827959415617777</v>
      </c>
      <c r="Y35" s="16">
        <v>6.3141935151757291</v>
      </c>
      <c r="AA35" s="13" t="s">
        <v>92</v>
      </c>
      <c r="AB35" s="15">
        <v>1651</v>
      </c>
      <c r="AC35" s="19">
        <v>99.81035473499999</v>
      </c>
      <c r="AD35" s="19">
        <v>690.2268504299999</v>
      </c>
      <c r="AE35" s="19">
        <v>199.62070946999998</v>
      </c>
      <c r="AF35" s="19">
        <v>1380.4537008599998</v>
      </c>
      <c r="AG35" s="19">
        <v>2760.9074017199996</v>
      </c>
      <c r="AH35" s="17">
        <f t="shared" si="24"/>
        <v>367383.02754788438</v>
      </c>
      <c r="AI35" s="17">
        <f t="shared" si="25"/>
        <v>431241.97446249379</v>
      </c>
      <c r="AJ35" s="17">
        <f t="shared" si="26"/>
        <v>-63858.946914609405</v>
      </c>
      <c r="AK35" s="19">
        <f t="shared" si="27"/>
        <v>0.85191852672921253</v>
      </c>
      <c r="AL35" s="17">
        <f t="shared" si="28"/>
        <v>630253.49552539166</v>
      </c>
      <c r="AM35" s="19">
        <f t="shared" si="29"/>
        <v>0.58291311378071242</v>
      </c>
    </row>
    <row r="37" spans="1:39">
      <c r="A37" s="7" t="s">
        <v>93</v>
      </c>
      <c r="AA37" s="8" t="s">
        <v>94</v>
      </c>
    </row>
    <row r="38" spans="1:39" ht="57" thickBot="1">
      <c r="A38" s="10" t="s">
        <v>24</v>
      </c>
      <c r="B38" s="10" t="s">
        <v>25</v>
      </c>
      <c r="C38" s="10" t="s">
        <v>26</v>
      </c>
      <c r="D38" s="11" t="s">
        <v>27</v>
      </c>
      <c r="E38" s="11" t="s">
        <v>28</v>
      </c>
      <c r="F38" s="11" t="s">
        <v>29</v>
      </c>
      <c r="G38" s="11" t="s">
        <v>30</v>
      </c>
      <c r="H38" s="11" t="s">
        <v>31</v>
      </c>
      <c r="I38" s="11" t="s">
        <v>32</v>
      </c>
      <c r="J38" s="11" t="s">
        <v>33</v>
      </c>
      <c r="K38" s="11" t="s">
        <v>34</v>
      </c>
      <c r="L38" s="11" t="s">
        <v>35</v>
      </c>
      <c r="M38" s="11" t="s">
        <v>36</v>
      </c>
      <c r="N38" s="11" t="s">
        <v>37</v>
      </c>
      <c r="O38" s="11" t="s">
        <v>38</v>
      </c>
      <c r="P38" s="11" t="s">
        <v>39</v>
      </c>
      <c r="Q38" s="11" t="s">
        <v>40</v>
      </c>
      <c r="R38" s="11" t="s">
        <v>41</v>
      </c>
      <c r="S38" s="11" t="s">
        <v>42</v>
      </c>
      <c r="T38" s="11" t="s">
        <v>43</v>
      </c>
      <c r="U38" s="11" t="s">
        <v>44</v>
      </c>
      <c r="V38" s="11" t="s">
        <v>45</v>
      </c>
      <c r="W38" s="11" t="s">
        <v>46</v>
      </c>
      <c r="X38" s="11" t="s">
        <v>47</v>
      </c>
      <c r="Y38" s="11" t="s">
        <v>48</v>
      </c>
      <c r="AA38" s="10" t="s">
        <v>24</v>
      </c>
      <c r="AB38" s="12" t="s">
        <v>49</v>
      </c>
      <c r="AC38" s="11" t="s">
        <v>50</v>
      </c>
      <c r="AD38" s="11" t="s">
        <v>51</v>
      </c>
      <c r="AE38" s="11" t="s">
        <v>52</v>
      </c>
      <c r="AF38" s="11" t="s">
        <v>53</v>
      </c>
      <c r="AG38" s="11" t="s">
        <v>54</v>
      </c>
      <c r="AH38" s="11" t="s">
        <v>55</v>
      </c>
      <c r="AI38" s="11" t="s">
        <v>56</v>
      </c>
      <c r="AJ38" s="11" t="s">
        <v>57</v>
      </c>
      <c r="AK38" s="11" t="s">
        <v>58</v>
      </c>
      <c r="AL38" s="11" t="s">
        <v>59</v>
      </c>
      <c r="AM38" s="11" t="s">
        <v>60</v>
      </c>
    </row>
    <row r="39" spans="1:39">
      <c r="A39" s="13" t="s">
        <v>95</v>
      </c>
      <c r="B39" s="13" t="s">
        <v>96</v>
      </c>
      <c r="C39" s="13" t="s">
        <v>63</v>
      </c>
      <c r="D39" s="14">
        <v>12</v>
      </c>
      <c r="E39" s="14" t="s">
        <v>3</v>
      </c>
      <c r="F39" s="15">
        <v>1730</v>
      </c>
      <c r="G39" s="15">
        <v>215</v>
      </c>
      <c r="H39" s="15" t="s">
        <v>3</v>
      </c>
      <c r="I39" s="15" t="s">
        <v>3</v>
      </c>
      <c r="J39" s="16">
        <v>489.66120000000001</v>
      </c>
      <c r="K39" s="16">
        <v>225</v>
      </c>
      <c r="L39" s="16">
        <v>57.06963910639103</v>
      </c>
      <c r="M39" s="17">
        <v>0</v>
      </c>
      <c r="N39" s="16">
        <v>282.06963910639104</v>
      </c>
      <c r="O39" s="16">
        <v>264.66120000000001</v>
      </c>
      <c r="P39" s="16">
        <f t="shared" ref="P39:P102" si="30">N39+O39</f>
        <v>546.73083910639104</v>
      </c>
      <c r="Q39" s="16">
        <v>1707.4124370442419</v>
      </c>
      <c r="R39" s="16">
        <v>0</v>
      </c>
      <c r="S39" s="16">
        <f t="shared" ref="S39:S102" si="31">SUM(R39,Q39)</f>
        <v>1707.4124370442419</v>
      </c>
      <c r="T39" s="18">
        <v>0.71</v>
      </c>
      <c r="U39" s="19">
        <f t="shared" ref="U39:U102" si="32">MAX(Q39/(L39+(J39*T39)),0)</f>
        <v>4.218655082037122</v>
      </c>
      <c r="V39" s="19">
        <f t="shared" ref="V39:V102" si="33">MAX(Q39/N39,0)</f>
        <v>6.0531592214369443</v>
      </c>
      <c r="W39" s="16">
        <v>0.21609340584475617</v>
      </c>
      <c r="X39" s="16">
        <v>1.8007783820396351E-2</v>
      </c>
      <c r="Y39" s="16">
        <v>1.7286350958665495</v>
      </c>
      <c r="AA39" s="13" t="s">
        <v>95</v>
      </c>
      <c r="AB39" s="15">
        <v>2.6138634739934914</v>
      </c>
      <c r="AC39" s="19">
        <v>0.42653769119715879</v>
      </c>
      <c r="AD39" s="19">
        <v>3.4119136583763643</v>
      </c>
      <c r="AE39" s="19">
        <v>0.85521878787772043</v>
      </c>
      <c r="AF39" s="19">
        <v>6.8409726115184393</v>
      </c>
      <c r="AG39" s="19">
        <v>40.942963900516361</v>
      </c>
      <c r="AH39" s="17">
        <f t="shared" ref="AH39:AH102" si="34">AB39*Q39</f>
        <v>4462.9430042321555</v>
      </c>
      <c r="AI39" s="17">
        <f t="shared" ref="AI39:AI102" si="35">AB39*(L39+(J39*T39))</f>
        <v>1057.9065881055794</v>
      </c>
      <c r="AJ39" s="17">
        <f t="shared" ref="AJ39:AJ102" si="36">AH39-AI39</f>
        <v>3405.0364161265761</v>
      </c>
      <c r="AK39" s="19">
        <f t="shared" ref="AK39:AK102" si="37">IF(AB39=0,"N/A",MAX(AH39/AI39,0))</f>
        <v>4.2186550820371229</v>
      </c>
      <c r="AL39" s="17">
        <f t="shared" ref="AL39:AL102" si="38">AB39*N39</f>
        <v>737.29152678272169</v>
      </c>
      <c r="AM39" s="19">
        <f t="shared" ref="AM39:AM102" si="39">IF(AB39=0,"N/A",MAX(AH39/AL39,0))</f>
        <v>6.0531592214369443</v>
      </c>
    </row>
    <row r="40" spans="1:39">
      <c r="A40" s="13" t="s">
        <v>97</v>
      </c>
      <c r="B40" s="13" t="s">
        <v>98</v>
      </c>
      <c r="C40" s="13" t="s">
        <v>63</v>
      </c>
      <c r="D40" s="14">
        <v>15</v>
      </c>
      <c r="E40" s="14" t="s">
        <v>3</v>
      </c>
      <c r="F40" s="15">
        <v>13582.8</v>
      </c>
      <c r="G40" s="15">
        <v>130</v>
      </c>
      <c r="H40" s="15" t="s">
        <v>3</v>
      </c>
      <c r="I40" s="15" t="s">
        <v>3</v>
      </c>
      <c r="J40" s="16">
        <v>45.611748000000006</v>
      </c>
      <c r="K40" s="16">
        <v>125</v>
      </c>
      <c r="L40" s="16">
        <v>380.01474564616194</v>
      </c>
      <c r="M40" s="17">
        <v>0</v>
      </c>
      <c r="N40" s="16">
        <v>505.01474564616194</v>
      </c>
      <c r="O40" s="16">
        <v>-79.388251999999994</v>
      </c>
      <c r="P40" s="16">
        <f t="shared" si="30"/>
        <v>425.62649364616198</v>
      </c>
      <c r="Q40" s="16">
        <v>13991.933288509816</v>
      </c>
      <c r="R40" s="16">
        <v>0</v>
      </c>
      <c r="S40" s="16">
        <f t="shared" si="31"/>
        <v>13991.933288509816</v>
      </c>
      <c r="T40" s="18">
        <v>0.71</v>
      </c>
      <c r="U40" s="19">
        <f t="shared" si="32"/>
        <v>33.928138395225474</v>
      </c>
      <c r="V40" s="19">
        <f t="shared" si="33"/>
        <v>27.705989595625095</v>
      </c>
      <c r="W40" s="16">
        <v>4.9277200582700333E-2</v>
      </c>
      <c r="X40" s="16">
        <v>3.2851467055133557E-3</v>
      </c>
      <c r="Y40" s="16">
        <v>5.1185405693606123</v>
      </c>
      <c r="AA40" s="13" t="s">
        <v>97</v>
      </c>
      <c r="AB40" s="15">
        <v>2.6138634739934878</v>
      </c>
      <c r="AC40" s="19">
        <v>0.25790651095642125</v>
      </c>
      <c r="AD40" s="19">
        <v>26.788058288436076</v>
      </c>
      <c r="AE40" s="19">
        <v>0.51710903453071433</v>
      </c>
      <c r="AF40" s="19">
        <v>53.71072993510554</v>
      </c>
      <c r="AG40" s="19">
        <v>401.82087432654117</v>
      </c>
      <c r="AH40" s="17">
        <f t="shared" si="34"/>
        <v>36573.003353389395</v>
      </c>
      <c r="AI40" s="17">
        <f t="shared" si="35"/>
        <v>1077.9549095017874</v>
      </c>
      <c r="AJ40" s="17">
        <f t="shared" si="36"/>
        <v>35495.048443887608</v>
      </c>
      <c r="AK40" s="19">
        <f t="shared" si="37"/>
        <v>33.928138395225474</v>
      </c>
      <c r="AL40" s="17">
        <f t="shared" si="38"/>
        <v>1320.0395974726146</v>
      </c>
      <c r="AM40" s="19">
        <f t="shared" si="39"/>
        <v>27.705989595625091</v>
      </c>
    </row>
    <row r="41" spans="1:39">
      <c r="A41" s="13" t="s">
        <v>99</v>
      </c>
      <c r="B41" s="13" t="s">
        <v>100</v>
      </c>
      <c r="C41" s="13" t="s">
        <v>63</v>
      </c>
      <c r="D41" s="14">
        <v>11.6</v>
      </c>
      <c r="E41" s="14" t="s">
        <v>3</v>
      </c>
      <c r="F41" s="15">
        <v>2815.56</v>
      </c>
      <c r="G41" s="15">
        <v>639</v>
      </c>
      <c r="H41" s="15" t="s">
        <v>3</v>
      </c>
      <c r="I41" s="15" t="s">
        <v>3</v>
      </c>
      <c r="J41" s="16">
        <v>735.95550000000014</v>
      </c>
      <c r="K41" s="16">
        <v>312.5</v>
      </c>
      <c r="L41" s="16">
        <v>111.17544164395649</v>
      </c>
      <c r="M41" s="17">
        <v>0</v>
      </c>
      <c r="N41" s="16">
        <v>423.6754416439565</v>
      </c>
      <c r="O41" s="16">
        <v>423.45550000000014</v>
      </c>
      <c r="P41" s="16">
        <f t="shared" si="30"/>
        <v>847.1309416439567</v>
      </c>
      <c r="Q41" s="16">
        <v>3566.4378362979924</v>
      </c>
      <c r="R41" s="16">
        <v>0</v>
      </c>
      <c r="S41" s="16">
        <f t="shared" si="31"/>
        <v>3566.4378362979924</v>
      </c>
      <c r="T41" s="18">
        <v>0.85</v>
      </c>
      <c r="U41" s="19">
        <f t="shared" si="32"/>
        <v>4.8408520967669633</v>
      </c>
      <c r="V41" s="19">
        <f t="shared" si="33"/>
        <v>8.4178535873106242</v>
      </c>
      <c r="W41" s="16">
        <v>0.16658626915592722</v>
      </c>
      <c r="X41" s="16">
        <v>1.4360885272062694E-2</v>
      </c>
      <c r="Y41" s="16">
        <v>0.72972176315552117</v>
      </c>
      <c r="AA41" s="13" t="s">
        <v>99</v>
      </c>
      <c r="AB41" s="15">
        <v>1348.7535525806418</v>
      </c>
      <c r="AC41" s="19">
        <v>783.12320103798368</v>
      </c>
      <c r="AD41" s="19">
        <v>3430.259648394057</v>
      </c>
      <c r="AE41" s="19">
        <v>1570.181694543495</v>
      </c>
      <c r="AF41" s="19">
        <v>6877.7567824584366</v>
      </c>
      <c r="AG41" s="19">
        <v>39791.011921371057</v>
      </c>
      <c r="AH41" s="17">
        <f t="shared" si="34"/>
        <v>4810245.7017649347</v>
      </c>
      <c r="AI41" s="17">
        <f t="shared" si="35"/>
        <v>993677.47776833142</v>
      </c>
      <c r="AJ41" s="17">
        <f t="shared" si="36"/>
        <v>3816568.2239966034</v>
      </c>
      <c r="AK41" s="19">
        <f t="shared" si="37"/>
        <v>4.8408520967669633</v>
      </c>
      <c r="AL41" s="17">
        <f t="shared" si="38"/>
        <v>571433.75705845875</v>
      </c>
      <c r="AM41" s="19">
        <f t="shared" si="39"/>
        <v>8.4178535873106242</v>
      </c>
    </row>
    <row r="42" spans="1:39">
      <c r="A42" s="13" t="s">
        <v>101</v>
      </c>
      <c r="B42" s="13" t="s">
        <v>98</v>
      </c>
      <c r="C42" s="13" t="s">
        <v>63</v>
      </c>
      <c r="D42" s="14">
        <v>15</v>
      </c>
      <c r="E42" s="14" t="s">
        <v>3</v>
      </c>
      <c r="F42" s="15">
        <v>45.412436404748462</v>
      </c>
      <c r="G42" s="15">
        <v>16.195590729225557</v>
      </c>
      <c r="H42" s="15" t="s">
        <v>3</v>
      </c>
      <c r="I42" s="15" t="s">
        <v>3</v>
      </c>
      <c r="J42" s="16">
        <v>203.49</v>
      </c>
      <c r="K42" s="16">
        <v>43.75</v>
      </c>
      <c r="L42" s="16">
        <v>2.2312500000000002</v>
      </c>
      <c r="M42" s="17">
        <v>0</v>
      </c>
      <c r="N42" s="16">
        <v>45.981250000000003</v>
      </c>
      <c r="O42" s="16">
        <v>159.74</v>
      </c>
      <c r="P42" s="16">
        <f t="shared" si="30"/>
        <v>205.72125</v>
      </c>
      <c r="Q42" s="16">
        <v>65.679417657747109</v>
      </c>
      <c r="R42" s="16">
        <v>0</v>
      </c>
      <c r="S42" s="16">
        <f t="shared" si="31"/>
        <v>65.679417657747109</v>
      </c>
      <c r="T42" s="18">
        <v>0.71</v>
      </c>
      <c r="U42" s="19">
        <f t="shared" si="32"/>
        <v>0.44768453540728109</v>
      </c>
      <c r="V42" s="19">
        <f t="shared" si="33"/>
        <v>1.428395653831662</v>
      </c>
      <c r="W42" s="16">
        <v>1.3419528141549728</v>
      </c>
      <c r="X42" s="16">
        <v>8.9463520943664832E-2</v>
      </c>
      <c r="Y42" s="16">
        <v>3.7408424960978777</v>
      </c>
      <c r="AA42" s="13" t="s">
        <v>101</v>
      </c>
      <c r="AB42" s="15">
        <v>7.7991186501314749</v>
      </c>
      <c r="AC42" s="19">
        <v>9.5869039169668324E-2</v>
      </c>
      <c r="AD42" s="19">
        <v>0.26723255220149728</v>
      </c>
      <c r="AE42" s="19">
        <v>0.19221983230501338</v>
      </c>
      <c r="AF42" s="19">
        <v>0.53580798154973586</v>
      </c>
      <c r="AG42" s="19">
        <v>4.0084882830224604</v>
      </c>
      <c r="AH42" s="17">
        <f t="shared" si="34"/>
        <v>512.24157118431003</v>
      </c>
      <c r="AI42" s="17">
        <f t="shared" si="35"/>
        <v>1144.202067909936</v>
      </c>
      <c r="AJ42" s="17">
        <f t="shared" si="36"/>
        <v>-631.96049672562594</v>
      </c>
      <c r="AK42" s="19">
        <f t="shared" si="37"/>
        <v>0.44768453540728115</v>
      </c>
      <c r="AL42" s="17">
        <f t="shared" si="38"/>
        <v>358.61322443135788</v>
      </c>
      <c r="AM42" s="19">
        <f t="shared" si="39"/>
        <v>1.4283956538316622</v>
      </c>
    </row>
    <row r="43" spans="1:39">
      <c r="A43" s="13" t="s">
        <v>102</v>
      </c>
      <c r="B43" s="13" t="s">
        <v>103</v>
      </c>
      <c r="C43" s="13" t="s">
        <v>63</v>
      </c>
      <c r="D43" s="14">
        <v>18</v>
      </c>
      <c r="E43" s="14" t="s">
        <v>3</v>
      </c>
      <c r="F43" s="15">
        <v>9045.1083230538807</v>
      </c>
      <c r="G43" s="15">
        <v>3511</v>
      </c>
      <c r="H43" s="15" t="s">
        <v>3</v>
      </c>
      <c r="I43" s="15" t="s">
        <v>3</v>
      </c>
      <c r="J43" s="16">
        <v>7021.7615999999998</v>
      </c>
      <c r="K43" s="16">
        <v>1500</v>
      </c>
      <c r="L43" s="16">
        <v>505.12079619334639</v>
      </c>
      <c r="M43" s="17">
        <v>0</v>
      </c>
      <c r="N43" s="16">
        <v>2005.1207961933465</v>
      </c>
      <c r="O43" s="16">
        <v>5521.7615999999998</v>
      </c>
      <c r="P43" s="16">
        <f t="shared" si="30"/>
        <v>7526.8823961933467</v>
      </c>
      <c r="Q43" s="16">
        <v>16050.844847980024</v>
      </c>
      <c r="R43" s="16">
        <v>0</v>
      </c>
      <c r="S43" s="16">
        <f t="shared" si="31"/>
        <v>16050.844847980024</v>
      </c>
      <c r="T43" s="18">
        <v>0.75</v>
      </c>
      <c r="U43" s="19">
        <f t="shared" si="32"/>
        <v>2.7810805096138251</v>
      </c>
      <c r="V43" s="19">
        <f t="shared" si="33"/>
        <v>8.0049266250951092</v>
      </c>
      <c r="W43" s="16">
        <v>0.27813467078242005</v>
      </c>
      <c r="X43" s="16">
        <v>1.5451926154578889E-2</v>
      </c>
      <c r="Y43" s="16">
        <v>0.71234805082649788</v>
      </c>
      <c r="AA43" s="13" t="s">
        <v>102</v>
      </c>
      <c r="AB43" s="15">
        <v>12.733254907157026</v>
      </c>
      <c r="AC43" s="19">
        <v>35.843402684685955</v>
      </c>
      <c r="AD43" s="19">
        <v>91.79629428416176</v>
      </c>
      <c r="AE43" s="19">
        <v>71.866922970802491</v>
      </c>
      <c r="AF43" s="19">
        <v>184.05387647929925</v>
      </c>
      <c r="AG43" s="19">
        <v>1652.3332971149121</v>
      </c>
      <c r="AH43" s="17">
        <f t="shared" si="34"/>
        <v>204379.4989245577</v>
      </c>
      <c r="AI43" s="17">
        <f t="shared" si="35"/>
        <v>73489.242119401068</v>
      </c>
      <c r="AJ43" s="17">
        <f t="shared" si="36"/>
        <v>130890.25680515663</v>
      </c>
      <c r="AK43" s="19">
        <f t="shared" si="37"/>
        <v>2.7810805096138251</v>
      </c>
      <c r="AL43" s="17">
        <f t="shared" si="38"/>
        <v>25531.714217571531</v>
      </c>
      <c r="AM43" s="19">
        <f t="shared" si="39"/>
        <v>8.0049266250951092</v>
      </c>
    </row>
    <row r="44" spans="1:39">
      <c r="A44" s="13" t="s">
        <v>104</v>
      </c>
      <c r="B44" s="13" t="s">
        <v>103</v>
      </c>
      <c r="C44" s="13" t="s">
        <v>63</v>
      </c>
      <c r="D44" s="14">
        <v>18</v>
      </c>
      <c r="E44" s="14" t="s">
        <v>3</v>
      </c>
      <c r="F44" s="15">
        <v>18090.216646107761</v>
      </c>
      <c r="G44" s="15">
        <v>7022</v>
      </c>
      <c r="H44" s="15" t="s">
        <v>3</v>
      </c>
      <c r="I44" s="15" t="s">
        <v>3</v>
      </c>
      <c r="J44" s="16">
        <v>14043.5232</v>
      </c>
      <c r="K44" s="16">
        <v>3000</v>
      </c>
      <c r="L44" s="16">
        <v>1010.2415923866929</v>
      </c>
      <c r="M44" s="17">
        <v>0</v>
      </c>
      <c r="N44" s="16">
        <v>4010.2415923866929</v>
      </c>
      <c r="O44" s="16">
        <v>11043.5232</v>
      </c>
      <c r="P44" s="16">
        <f t="shared" si="30"/>
        <v>15053.764792386693</v>
      </c>
      <c r="Q44" s="16">
        <v>32101.689695960049</v>
      </c>
      <c r="R44" s="16">
        <v>0</v>
      </c>
      <c r="S44" s="16">
        <f t="shared" si="31"/>
        <v>32101.689695960049</v>
      </c>
      <c r="T44" s="18">
        <v>0.75</v>
      </c>
      <c r="U44" s="19">
        <f t="shared" si="32"/>
        <v>2.7810805096138247</v>
      </c>
      <c r="V44" s="19">
        <f t="shared" si="33"/>
        <v>8.0049266250951092</v>
      </c>
      <c r="W44" s="16">
        <v>0.27813467078242005</v>
      </c>
      <c r="X44" s="16">
        <v>1.5451926154578889E-2</v>
      </c>
      <c r="Y44" s="16">
        <v>0.71234805082649788</v>
      </c>
      <c r="AA44" s="13" t="s">
        <v>104</v>
      </c>
      <c r="AB44" s="15">
        <v>12.733254907157027</v>
      </c>
      <c r="AC44" s="19">
        <v>71.686805369371925</v>
      </c>
      <c r="AD44" s="19">
        <v>183.59258856832355</v>
      </c>
      <c r="AE44" s="19">
        <v>143.73384594160501</v>
      </c>
      <c r="AF44" s="19">
        <v>368.1077529585985</v>
      </c>
      <c r="AG44" s="19">
        <v>3304.666594229825</v>
      </c>
      <c r="AH44" s="17">
        <f t="shared" si="34"/>
        <v>408758.99784911546</v>
      </c>
      <c r="AI44" s="17">
        <f t="shared" si="35"/>
        <v>146978.48423880216</v>
      </c>
      <c r="AJ44" s="17">
        <f t="shared" si="36"/>
        <v>261780.5136103133</v>
      </c>
      <c r="AK44" s="19">
        <f t="shared" si="37"/>
        <v>2.7810805096138251</v>
      </c>
      <c r="AL44" s="17">
        <f t="shared" si="38"/>
        <v>51063.428435143069</v>
      </c>
      <c r="AM44" s="19">
        <f t="shared" si="39"/>
        <v>8.0049266250951092</v>
      </c>
    </row>
    <row r="45" spans="1:39">
      <c r="A45" s="13" t="s">
        <v>105</v>
      </c>
      <c r="B45" s="13" t="s">
        <v>103</v>
      </c>
      <c r="C45" s="13" t="s">
        <v>63</v>
      </c>
      <c r="D45" s="14">
        <v>18</v>
      </c>
      <c r="E45" s="14" t="s">
        <v>3</v>
      </c>
      <c r="F45" s="15">
        <v>9688.7569999999996</v>
      </c>
      <c r="G45" s="15">
        <v>3510.8929269245796</v>
      </c>
      <c r="H45" s="15" t="s">
        <v>3</v>
      </c>
      <c r="I45" s="15" t="s">
        <v>3</v>
      </c>
      <c r="J45" s="16">
        <v>7021.7615999999998</v>
      </c>
      <c r="K45" s="16">
        <v>1000.0000000000001</v>
      </c>
      <c r="L45" s="16">
        <v>500.24948363260484</v>
      </c>
      <c r="M45" s="17">
        <v>0</v>
      </c>
      <c r="N45" s="16">
        <v>1500.249483632605</v>
      </c>
      <c r="O45" s="16">
        <v>6021.7615999999998</v>
      </c>
      <c r="P45" s="16">
        <f t="shared" si="30"/>
        <v>7522.0110836326048</v>
      </c>
      <c r="Q45" s="16">
        <v>16823.340873477704</v>
      </c>
      <c r="R45" s="16">
        <v>0</v>
      </c>
      <c r="S45" s="16">
        <f t="shared" si="31"/>
        <v>16823.340873477704</v>
      </c>
      <c r="T45" s="18">
        <v>0.75</v>
      </c>
      <c r="U45" s="19">
        <f t="shared" si="32"/>
        <v>2.9173909063887473</v>
      </c>
      <c r="V45" s="19">
        <f t="shared" si="33"/>
        <v>11.213695493327402</v>
      </c>
      <c r="W45" s="16">
        <v>0.19427807084001678</v>
      </c>
      <c r="X45" s="16">
        <v>1.079322615777871E-2</v>
      </c>
      <c r="Y45" s="16">
        <v>0.53300149796657936</v>
      </c>
      <c r="AA45" s="13" t="s">
        <v>105</v>
      </c>
      <c r="AB45" s="15">
        <v>50.933019628628109</v>
      </c>
      <c r="AC45" s="19">
        <v>143.36923835098079</v>
      </c>
      <c r="AD45" s="19">
        <v>393.31402435629377</v>
      </c>
      <c r="AE45" s="19">
        <v>287.45892513588615</v>
      </c>
      <c r="AF45" s="19">
        <v>788.60450109628755</v>
      </c>
      <c r="AG45" s="19">
        <v>7079.652438413289</v>
      </c>
      <c r="AH45" s="17">
        <f t="shared" si="34"/>
        <v>856863.55092794145</v>
      </c>
      <c r="AI45" s="17">
        <f t="shared" si="35"/>
        <v>293708.85781933088</v>
      </c>
      <c r="AJ45" s="17">
        <f t="shared" si="36"/>
        <v>563154.69310861058</v>
      </c>
      <c r="AK45" s="19">
        <f t="shared" si="37"/>
        <v>2.9173909063887473</v>
      </c>
      <c r="AL45" s="17">
        <f t="shared" si="38"/>
        <v>76412.236397698653</v>
      </c>
      <c r="AM45" s="19">
        <f t="shared" si="39"/>
        <v>11.213695493327402</v>
      </c>
    </row>
    <row r="46" spans="1:39">
      <c r="A46" s="13" t="s">
        <v>106</v>
      </c>
      <c r="B46" s="13" t="s">
        <v>103</v>
      </c>
      <c r="C46" s="13" t="s">
        <v>63</v>
      </c>
      <c r="D46" s="14">
        <v>18</v>
      </c>
      <c r="E46" s="14" t="s">
        <v>3</v>
      </c>
      <c r="F46" s="15">
        <v>9688.7569999999996</v>
      </c>
      <c r="G46" s="15">
        <v>3510.8929269245796</v>
      </c>
      <c r="H46" s="15" t="s">
        <v>3</v>
      </c>
      <c r="I46" s="15" t="s">
        <v>3</v>
      </c>
      <c r="J46" s="16">
        <v>7021.7615999999998</v>
      </c>
      <c r="K46" s="16">
        <v>1000.0000000000001</v>
      </c>
      <c r="L46" s="16">
        <v>500.24948363260489</v>
      </c>
      <c r="M46" s="17">
        <v>0</v>
      </c>
      <c r="N46" s="16">
        <v>1500.249483632605</v>
      </c>
      <c r="O46" s="16">
        <v>6021.7615999999998</v>
      </c>
      <c r="P46" s="16">
        <f t="shared" si="30"/>
        <v>7522.0110836326048</v>
      </c>
      <c r="Q46" s="16">
        <v>16823.340873477704</v>
      </c>
      <c r="R46" s="16">
        <v>0</v>
      </c>
      <c r="S46" s="16">
        <f t="shared" si="31"/>
        <v>16823.340873477704</v>
      </c>
      <c r="T46" s="18">
        <v>0.75</v>
      </c>
      <c r="U46" s="19">
        <f t="shared" si="32"/>
        <v>2.9173909063887473</v>
      </c>
      <c r="V46" s="19">
        <f t="shared" si="33"/>
        <v>11.213695493327402</v>
      </c>
      <c r="W46" s="16">
        <v>0.19427807084001678</v>
      </c>
      <c r="X46" s="16">
        <v>1.079322615777871E-2</v>
      </c>
      <c r="Y46" s="16">
        <v>0.53300149796657936</v>
      </c>
      <c r="AA46" s="13" t="s">
        <v>106</v>
      </c>
      <c r="AB46" s="15">
        <v>44.5663921750496</v>
      </c>
      <c r="AC46" s="19">
        <v>125.44808355710822</v>
      </c>
      <c r="AD46" s="19">
        <v>344.14977131175709</v>
      </c>
      <c r="AE46" s="19">
        <v>251.52655949390038</v>
      </c>
      <c r="AF46" s="19">
        <v>690.02893845925166</v>
      </c>
      <c r="AG46" s="19">
        <v>6194.6958836116291</v>
      </c>
      <c r="AH46" s="17">
        <f t="shared" si="34"/>
        <v>749755.60706194886</v>
      </c>
      <c r="AI46" s="17">
        <f t="shared" si="35"/>
        <v>256995.25059191458</v>
      </c>
      <c r="AJ46" s="17">
        <f t="shared" si="36"/>
        <v>492760.35647003428</v>
      </c>
      <c r="AK46" s="19">
        <f t="shared" si="37"/>
        <v>2.9173909063887469</v>
      </c>
      <c r="AL46" s="17">
        <f t="shared" si="38"/>
        <v>66860.706847986337</v>
      </c>
      <c r="AM46" s="19">
        <f t="shared" si="39"/>
        <v>11.2136954933274</v>
      </c>
    </row>
    <row r="47" spans="1:39">
      <c r="A47" s="13" t="s">
        <v>107</v>
      </c>
      <c r="B47" s="13" t="s">
        <v>103</v>
      </c>
      <c r="C47" s="13" t="s">
        <v>63</v>
      </c>
      <c r="D47" s="14">
        <v>18</v>
      </c>
      <c r="E47" s="14" t="s">
        <v>3</v>
      </c>
      <c r="F47" s="15">
        <v>20911.358</v>
      </c>
      <c r="G47" s="15">
        <v>6381</v>
      </c>
      <c r="H47" s="15" t="s">
        <v>3</v>
      </c>
      <c r="I47" s="15" t="s">
        <v>3</v>
      </c>
      <c r="J47" s="16">
        <v>14043.5232</v>
      </c>
      <c r="K47" s="16">
        <v>2000.0000000000002</v>
      </c>
      <c r="L47" s="16">
        <v>1024.3598948560661</v>
      </c>
      <c r="M47" s="17">
        <v>0</v>
      </c>
      <c r="N47" s="16">
        <v>3024.3598948560666</v>
      </c>
      <c r="O47" s="16">
        <v>12043.5232</v>
      </c>
      <c r="P47" s="16">
        <f t="shared" si="30"/>
        <v>15067.883094856066</v>
      </c>
      <c r="Q47" s="16">
        <v>34540.217595171605</v>
      </c>
      <c r="R47" s="16">
        <v>0</v>
      </c>
      <c r="S47" s="16">
        <f t="shared" si="31"/>
        <v>34540.217595171605</v>
      </c>
      <c r="T47" s="18">
        <v>0.75</v>
      </c>
      <c r="U47" s="19">
        <f t="shared" si="32"/>
        <v>2.9886831129682472</v>
      </c>
      <c r="V47" s="19">
        <f t="shared" si="33"/>
        <v>11.420670421505976</v>
      </c>
      <c r="W47" s="16">
        <v>0.18145945127425064</v>
      </c>
      <c r="X47" s="16">
        <v>1.0081080626347258E-2</v>
      </c>
      <c r="Y47" s="16">
        <v>0.59119023802702819</v>
      </c>
      <c r="AA47" s="13" t="s">
        <v>107</v>
      </c>
      <c r="AB47" s="15">
        <v>50.933019628628109</v>
      </c>
      <c r="AC47" s="19">
        <v>260.57163489715879</v>
      </c>
      <c r="AD47" s="19">
        <v>848.89427712297663</v>
      </c>
      <c r="AE47" s="19">
        <v>522.45267499480576</v>
      </c>
      <c r="AF47" s="19">
        <v>1702.0543546335059</v>
      </c>
      <c r="AG47" s="19">
        <v>15280.09698821358</v>
      </c>
      <c r="AH47" s="17">
        <f t="shared" si="34"/>
        <v>1759237.5807519613</v>
      </c>
      <c r="AI47" s="17">
        <f t="shared" si="35"/>
        <v>588633.02473200415</v>
      </c>
      <c r="AJ47" s="17">
        <f t="shared" si="36"/>
        <v>1170604.5560199572</v>
      </c>
      <c r="AK47" s="19">
        <f t="shared" si="37"/>
        <v>2.9886831129682472</v>
      </c>
      <c r="AL47" s="17">
        <f t="shared" si="38"/>
        <v>154039.78188873967</v>
      </c>
      <c r="AM47" s="19">
        <f t="shared" si="39"/>
        <v>11.420670421505978</v>
      </c>
    </row>
    <row r="48" spans="1:39">
      <c r="A48" s="13" t="s">
        <v>108</v>
      </c>
      <c r="B48" s="13" t="s">
        <v>103</v>
      </c>
      <c r="C48" s="13" t="s">
        <v>63</v>
      </c>
      <c r="D48" s="14">
        <v>18</v>
      </c>
      <c r="E48" s="14" t="s">
        <v>3</v>
      </c>
      <c r="F48" s="15">
        <v>20911.358</v>
      </c>
      <c r="G48" s="15">
        <v>6381</v>
      </c>
      <c r="H48" s="15" t="s">
        <v>3</v>
      </c>
      <c r="I48" s="15" t="s">
        <v>3</v>
      </c>
      <c r="J48" s="16">
        <v>14043.5232</v>
      </c>
      <c r="K48" s="16">
        <v>2000.0000000000002</v>
      </c>
      <c r="L48" s="16">
        <v>1024.3598948560661</v>
      </c>
      <c r="M48" s="17">
        <v>0</v>
      </c>
      <c r="N48" s="16">
        <v>3024.3598948560666</v>
      </c>
      <c r="O48" s="16">
        <v>12043.5232</v>
      </c>
      <c r="P48" s="16">
        <f t="shared" si="30"/>
        <v>15067.883094856066</v>
      </c>
      <c r="Q48" s="16">
        <v>34540.217595171605</v>
      </c>
      <c r="R48" s="16">
        <v>0</v>
      </c>
      <c r="S48" s="16">
        <f t="shared" si="31"/>
        <v>34540.217595171605</v>
      </c>
      <c r="T48" s="18">
        <v>0.75</v>
      </c>
      <c r="U48" s="19">
        <f t="shared" si="32"/>
        <v>2.9886831129682472</v>
      </c>
      <c r="V48" s="19">
        <f t="shared" si="33"/>
        <v>11.420670421505976</v>
      </c>
      <c r="W48" s="16">
        <v>0.18145945127425064</v>
      </c>
      <c r="X48" s="16">
        <v>1.0081080626347258E-2</v>
      </c>
      <c r="Y48" s="16">
        <v>0.59119023802702819</v>
      </c>
      <c r="AA48" s="13" t="s">
        <v>108</v>
      </c>
      <c r="AB48" s="15">
        <v>44.5663921750496</v>
      </c>
      <c r="AC48" s="19">
        <v>228.00018053501395</v>
      </c>
      <c r="AD48" s="19">
        <v>742.78249248260454</v>
      </c>
      <c r="AE48" s="19">
        <v>457.14609062045508</v>
      </c>
      <c r="AF48" s="19">
        <v>1489.2975603043174</v>
      </c>
      <c r="AG48" s="19">
        <v>13370.084864686884</v>
      </c>
      <c r="AH48" s="17">
        <f t="shared" si="34"/>
        <v>1539332.8831579664</v>
      </c>
      <c r="AI48" s="17">
        <f t="shared" si="35"/>
        <v>515053.89664050372</v>
      </c>
      <c r="AJ48" s="17">
        <f t="shared" si="36"/>
        <v>1024278.9865174626</v>
      </c>
      <c r="AK48" s="19">
        <f t="shared" si="37"/>
        <v>2.9886831129682472</v>
      </c>
      <c r="AL48" s="17">
        <f t="shared" si="38"/>
        <v>134784.80915264724</v>
      </c>
      <c r="AM48" s="19">
        <f t="shared" si="39"/>
        <v>11.420670421505976</v>
      </c>
    </row>
    <row r="49" spans="1:39">
      <c r="A49" s="13" t="s">
        <v>109</v>
      </c>
      <c r="B49" s="13" t="s">
        <v>103</v>
      </c>
      <c r="C49" s="13" t="s">
        <v>63</v>
      </c>
      <c r="D49" s="14">
        <v>18</v>
      </c>
      <c r="E49" s="14" t="s">
        <v>3</v>
      </c>
      <c r="F49" s="15">
        <v>9688.7569999999996</v>
      </c>
      <c r="G49" s="15">
        <v>3323.2115516435088</v>
      </c>
      <c r="H49" s="15" t="s">
        <v>3</v>
      </c>
      <c r="I49" s="15" t="s">
        <v>3</v>
      </c>
      <c r="J49" s="16">
        <v>7021.7615999999998</v>
      </c>
      <c r="K49" s="16">
        <v>1000.0000000000001</v>
      </c>
      <c r="L49" s="16">
        <v>492.83688735864479</v>
      </c>
      <c r="M49" s="17">
        <v>0</v>
      </c>
      <c r="N49" s="16">
        <v>1492.8368873586448</v>
      </c>
      <c r="O49" s="16">
        <v>6021.7615999999998</v>
      </c>
      <c r="P49" s="16">
        <f t="shared" si="30"/>
        <v>7514.5984873586449</v>
      </c>
      <c r="Q49" s="16">
        <v>16545.756505731868</v>
      </c>
      <c r="R49" s="16">
        <v>0</v>
      </c>
      <c r="S49" s="16">
        <f t="shared" si="31"/>
        <v>16545.756505731868</v>
      </c>
      <c r="T49" s="18">
        <v>0.75</v>
      </c>
      <c r="U49" s="19">
        <f t="shared" si="32"/>
        <v>2.8729470965643071</v>
      </c>
      <c r="V49" s="19">
        <f t="shared" si="33"/>
        <v>11.083432252941678</v>
      </c>
      <c r="W49" s="16">
        <v>0.19331816055860551</v>
      </c>
      <c r="X49" s="16">
        <v>1.0739897808811417E-2</v>
      </c>
      <c r="Y49" s="16">
        <v>0.56032099729285179</v>
      </c>
      <c r="AA49" s="13" t="s">
        <v>109</v>
      </c>
      <c r="AB49" s="15">
        <v>15.279905888588429</v>
      </c>
      <c r="AC49" s="19">
        <v>40.711549935160917</v>
      </c>
      <c r="AD49" s="19">
        <v>117.99420730688811</v>
      </c>
      <c r="AE49" s="19">
        <v>81.627680523262342</v>
      </c>
      <c r="AF49" s="19">
        <v>236.5813503288862</v>
      </c>
      <c r="AG49" s="19">
        <v>2123.8957315239863</v>
      </c>
      <c r="AH49" s="17">
        <f t="shared" si="34"/>
        <v>252817.60226308266</v>
      </c>
      <c r="AI49" s="17">
        <f t="shared" si="35"/>
        <v>87999.393572343033</v>
      </c>
      <c r="AJ49" s="17">
        <f t="shared" si="36"/>
        <v>164818.20869073964</v>
      </c>
      <c r="AK49" s="19">
        <f t="shared" si="37"/>
        <v>2.8729470965643071</v>
      </c>
      <c r="AL49" s="17">
        <f t="shared" si="38"/>
        <v>22810.40714585338</v>
      </c>
      <c r="AM49" s="19">
        <f t="shared" si="39"/>
        <v>11.083432252941677</v>
      </c>
    </row>
    <row r="50" spans="1:39">
      <c r="A50" s="13" t="s">
        <v>110</v>
      </c>
      <c r="B50" s="13" t="s">
        <v>103</v>
      </c>
      <c r="C50" s="13" t="s">
        <v>63</v>
      </c>
      <c r="D50" s="14">
        <v>18</v>
      </c>
      <c r="E50" s="14" t="s">
        <v>3</v>
      </c>
      <c r="F50" s="15">
        <v>9688.7569999999996</v>
      </c>
      <c r="G50" s="15">
        <v>3510.8929269245796</v>
      </c>
      <c r="H50" s="15" t="s">
        <v>3</v>
      </c>
      <c r="I50" s="15" t="s">
        <v>3</v>
      </c>
      <c r="J50" s="16">
        <v>7021.7615999999998</v>
      </c>
      <c r="K50" s="16">
        <v>1000.0000000000001</v>
      </c>
      <c r="L50" s="16">
        <v>500.24948363260489</v>
      </c>
      <c r="M50" s="17">
        <v>0</v>
      </c>
      <c r="N50" s="16">
        <v>1500.249483632605</v>
      </c>
      <c r="O50" s="16">
        <v>6021.7615999999998</v>
      </c>
      <c r="P50" s="16">
        <f t="shared" si="30"/>
        <v>7522.0110836326048</v>
      </c>
      <c r="Q50" s="16">
        <v>16823.340873477704</v>
      </c>
      <c r="R50" s="16">
        <v>0</v>
      </c>
      <c r="S50" s="16">
        <f t="shared" si="31"/>
        <v>16823.340873477704</v>
      </c>
      <c r="T50" s="18">
        <v>0.75</v>
      </c>
      <c r="U50" s="19">
        <f t="shared" si="32"/>
        <v>2.9173909063887473</v>
      </c>
      <c r="V50" s="19">
        <f t="shared" si="33"/>
        <v>11.213695493327402</v>
      </c>
      <c r="W50" s="16">
        <v>0.19427807084001678</v>
      </c>
      <c r="X50" s="16">
        <v>1.079322615777871E-2</v>
      </c>
      <c r="Y50" s="16">
        <v>0.53300149796657936</v>
      </c>
      <c r="AA50" s="13" t="s">
        <v>110</v>
      </c>
      <c r="AB50" s="15">
        <v>15.279905888588429</v>
      </c>
      <c r="AC50" s="19">
        <v>43.010771505294237</v>
      </c>
      <c r="AD50" s="19">
        <v>117.99420730688811</v>
      </c>
      <c r="AE50" s="19">
        <v>86.237677540765844</v>
      </c>
      <c r="AF50" s="19">
        <v>236.5813503288862</v>
      </c>
      <c r="AG50" s="19">
        <v>2123.8957315239863</v>
      </c>
      <c r="AH50" s="17">
        <f t="shared" si="34"/>
        <v>257059.06527838236</v>
      </c>
      <c r="AI50" s="17">
        <f t="shared" si="35"/>
        <v>88112.657345799249</v>
      </c>
      <c r="AJ50" s="17">
        <f t="shared" si="36"/>
        <v>168946.40793258313</v>
      </c>
      <c r="AK50" s="19">
        <f t="shared" si="37"/>
        <v>2.9173909063887469</v>
      </c>
      <c r="AL50" s="17">
        <f t="shared" si="38"/>
        <v>22923.670919309592</v>
      </c>
      <c r="AM50" s="19">
        <f t="shared" si="39"/>
        <v>11.2136954933274</v>
      </c>
    </row>
    <row r="51" spans="1:39">
      <c r="A51" s="13" t="s">
        <v>111</v>
      </c>
      <c r="B51" s="13" t="s">
        <v>103</v>
      </c>
      <c r="C51" s="13" t="s">
        <v>63</v>
      </c>
      <c r="D51" s="14">
        <v>18</v>
      </c>
      <c r="E51" s="14" t="s">
        <v>3</v>
      </c>
      <c r="F51" s="15">
        <v>20911.358</v>
      </c>
      <c r="G51" s="15">
        <v>6380.5661791555376</v>
      </c>
      <c r="H51" s="15" t="s">
        <v>3</v>
      </c>
      <c r="I51" s="15" t="s">
        <v>3</v>
      </c>
      <c r="J51" s="16">
        <v>14043.5232</v>
      </c>
      <c r="K51" s="16">
        <v>2000.0000000000002</v>
      </c>
      <c r="L51" s="16">
        <v>1024.3427608236116</v>
      </c>
      <c r="M51" s="17">
        <v>0</v>
      </c>
      <c r="N51" s="16">
        <v>3024.3427608236116</v>
      </c>
      <c r="O51" s="16">
        <v>12043.5232</v>
      </c>
      <c r="P51" s="16">
        <f t="shared" si="30"/>
        <v>15067.865960823612</v>
      </c>
      <c r="Q51" s="16">
        <v>34539.575965789656</v>
      </c>
      <c r="R51" s="16">
        <v>0</v>
      </c>
      <c r="S51" s="16">
        <f t="shared" si="31"/>
        <v>34539.575965789656</v>
      </c>
      <c r="T51" s="18">
        <v>0.75</v>
      </c>
      <c r="U51" s="19">
        <f t="shared" si="32"/>
        <v>2.9886320251473073</v>
      </c>
      <c r="V51" s="19">
        <f t="shared" si="33"/>
        <v>11.420522968892449</v>
      </c>
      <c r="W51" s="16">
        <v>0.18145842324444086</v>
      </c>
      <c r="X51" s="16">
        <v>1.0081023513580048E-2</v>
      </c>
      <c r="Y51" s="16">
        <v>0.59122708409865921</v>
      </c>
      <c r="AA51" s="13" t="s">
        <v>111</v>
      </c>
      <c r="AB51" s="15">
        <v>15.279905888588429</v>
      </c>
      <c r="AC51" s="19">
        <v>78.166175875508955</v>
      </c>
      <c r="AD51" s="19">
        <v>254.66828313689291</v>
      </c>
      <c r="AE51" s="19">
        <v>156.72514660466371</v>
      </c>
      <c r="AF51" s="19">
        <v>510.61630639005165</v>
      </c>
      <c r="AG51" s="19">
        <v>4584.0290964640735</v>
      </c>
      <c r="AH51" s="17">
        <f t="shared" si="34"/>
        <v>527761.47018901678</v>
      </c>
      <c r="AI51" s="17">
        <f t="shared" si="35"/>
        <v>176589.64561319782</v>
      </c>
      <c r="AJ51" s="17">
        <f t="shared" si="36"/>
        <v>351171.82457581896</v>
      </c>
      <c r="AK51" s="19">
        <f t="shared" si="37"/>
        <v>2.9886320251473077</v>
      </c>
      <c r="AL51" s="17">
        <f t="shared" si="38"/>
        <v>46211.672760218491</v>
      </c>
      <c r="AM51" s="19">
        <f t="shared" si="39"/>
        <v>11.420522968892449</v>
      </c>
    </row>
    <row r="52" spans="1:39">
      <c r="A52" s="13" t="s">
        <v>112</v>
      </c>
      <c r="B52" s="13" t="s">
        <v>103</v>
      </c>
      <c r="C52" s="13" t="s">
        <v>63</v>
      </c>
      <c r="D52" s="14">
        <v>18</v>
      </c>
      <c r="E52" s="14" t="s">
        <v>3</v>
      </c>
      <c r="F52" s="15">
        <v>20911.358</v>
      </c>
      <c r="G52" s="15">
        <v>6381</v>
      </c>
      <c r="H52" s="15" t="s">
        <v>3</v>
      </c>
      <c r="I52" s="15" t="s">
        <v>3</v>
      </c>
      <c r="J52" s="16">
        <v>14043.5232</v>
      </c>
      <c r="K52" s="16">
        <v>2000.0000000000002</v>
      </c>
      <c r="L52" s="16">
        <v>1024.3598948560664</v>
      </c>
      <c r="M52" s="17">
        <v>0</v>
      </c>
      <c r="N52" s="16">
        <v>3024.3598948560666</v>
      </c>
      <c r="O52" s="16">
        <v>12043.5232</v>
      </c>
      <c r="P52" s="16">
        <f t="shared" si="30"/>
        <v>15067.883094856066</v>
      </c>
      <c r="Q52" s="16">
        <v>34540.217595171605</v>
      </c>
      <c r="R52" s="16">
        <v>0</v>
      </c>
      <c r="S52" s="16">
        <f t="shared" si="31"/>
        <v>34540.217595171605</v>
      </c>
      <c r="T52" s="18">
        <v>0.75</v>
      </c>
      <c r="U52" s="19">
        <f t="shared" si="32"/>
        <v>2.9886831129682472</v>
      </c>
      <c r="V52" s="19">
        <f t="shared" si="33"/>
        <v>11.420670421505976</v>
      </c>
      <c r="W52" s="16">
        <v>0.18145945127425064</v>
      </c>
      <c r="X52" s="16">
        <v>1.0081080626347258E-2</v>
      </c>
      <c r="Y52" s="16">
        <v>0.59119023802702819</v>
      </c>
      <c r="AA52" s="13" t="s">
        <v>112</v>
      </c>
      <c r="AB52" s="15">
        <v>15.279905888588429</v>
      </c>
      <c r="AC52" s="19">
        <v>78.171490469147614</v>
      </c>
      <c r="AD52" s="19">
        <v>254.66828313689291</v>
      </c>
      <c r="AE52" s="19">
        <v>156.73580249844173</v>
      </c>
      <c r="AF52" s="19">
        <v>510.61630639005165</v>
      </c>
      <c r="AG52" s="19">
        <v>4584.0290964640735</v>
      </c>
      <c r="AH52" s="17">
        <f t="shared" si="34"/>
        <v>527771.27422558831</v>
      </c>
      <c r="AI52" s="17">
        <f t="shared" si="35"/>
        <v>176589.90741960122</v>
      </c>
      <c r="AJ52" s="17">
        <f t="shared" si="36"/>
        <v>351181.36680598708</v>
      </c>
      <c r="AK52" s="19">
        <f t="shared" si="37"/>
        <v>2.9886831129682467</v>
      </c>
      <c r="AL52" s="17">
        <f t="shared" si="38"/>
        <v>46211.934566621894</v>
      </c>
      <c r="AM52" s="19">
        <f t="shared" si="39"/>
        <v>11.420670421505978</v>
      </c>
    </row>
    <row r="53" spans="1:39">
      <c r="A53" s="13" t="s">
        <v>113</v>
      </c>
      <c r="B53" s="13" t="s">
        <v>103</v>
      </c>
      <c r="C53" s="13" t="s">
        <v>63</v>
      </c>
      <c r="D53" s="14">
        <v>18</v>
      </c>
      <c r="E53" s="14" t="s">
        <v>3</v>
      </c>
      <c r="F53" s="15">
        <v>7569.622640600378</v>
      </c>
      <c r="G53" s="15">
        <v>3089.5857756936302</v>
      </c>
      <c r="H53" s="15" t="s">
        <v>3</v>
      </c>
      <c r="I53" s="15" t="s">
        <v>3</v>
      </c>
      <c r="J53" s="16">
        <v>7021.7615999999998</v>
      </c>
      <c r="K53" s="16">
        <v>1112.5</v>
      </c>
      <c r="L53" s="16">
        <v>421.41583993989667</v>
      </c>
      <c r="M53" s="17">
        <v>0</v>
      </c>
      <c r="N53" s="16">
        <v>1533.9158399398966</v>
      </c>
      <c r="O53" s="16">
        <v>5909.2615999999998</v>
      </c>
      <c r="P53" s="16">
        <f t="shared" si="30"/>
        <v>7443.1774399398964</v>
      </c>
      <c r="Q53" s="16">
        <v>13656.349635340121</v>
      </c>
      <c r="R53" s="16">
        <v>0</v>
      </c>
      <c r="S53" s="16">
        <f t="shared" si="31"/>
        <v>13656.349635340121</v>
      </c>
      <c r="T53" s="18">
        <v>0.75</v>
      </c>
      <c r="U53" s="19">
        <f t="shared" si="32"/>
        <v>2.4010163513966583</v>
      </c>
      <c r="V53" s="19">
        <f t="shared" si="33"/>
        <v>8.9029327944584082</v>
      </c>
      <c r="W53" s="16">
        <v>0.25424689779409482</v>
      </c>
      <c r="X53" s="16">
        <v>1.4124827655227495E-2</v>
      </c>
      <c r="Y53" s="16">
        <v>0.61927536459332744</v>
      </c>
      <c r="AA53" s="13" t="s">
        <v>113</v>
      </c>
      <c r="AB53" s="15">
        <v>12.733254907157027</v>
      </c>
      <c r="AC53" s="19">
        <v>31.541232437215786</v>
      </c>
      <c r="AD53" s="19">
        <v>76.82199955146595</v>
      </c>
      <c r="AE53" s="19">
        <v>63.240963529894969</v>
      </c>
      <c r="AF53" s="19">
        <v>154.03003930168296</v>
      </c>
      <c r="AG53" s="19">
        <v>1382.7959919263865</v>
      </c>
      <c r="AH53" s="17">
        <f t="shared" si="34"/>
        <v>173889.78100804667</v>
      </c>
      <c r="AI53" s="17">
        <f t="shared" si="35"/>
        <v>72423.405574433476</v>
      </c>
      <c r="AJ53" s="17">
        <f t="shared" si="36"/>
        <v>101466.3754336132</v>
      </c>
      <c r="AK53" s="19">
        <f t="shared" si="37"/>
        <v>2.4010163513966583</v>
      </c>
      <c r="AL53" s="17">
        <f t="shared" si="38"/>
        <v>19531.741396080582</v>
      </c>
      <c r="AM53" s="19">
        <f t="shared" si="39"/>
        <v>8.9029327944584082</v>
      </c>
    </row>
    <row r="54" spans="1:39">
      <c r="A54" s="13" t="s">
        <v>114</v>
      </c>
      <c r="B54" s="13" t="s">
        <v>103</v>
      </c>
      <c r="C54" s="13" t="s">
        <v>63</v>
      </c>
      <c r="D54" s="14">
        <v>18</v>
      </c>
      <c r="E54" s="14" t="s">
        <v>3</v>
      </c>
      <c r="F54" s="15">
        <v>15139.245281200756</v>
      </c>
      <c r="G54" s="15">
        <v>6179.1715513872605</v>
      </c>
      <c r="H54" s="15" t="s">
        <v>3</v>
      </c>
      <c r="I54" s="15" t="s">
        <v>3</v>
      </c>
      <c r="J54" s="16">
        <v>14043.5232</v>
      </c>
      <c r="K54" s="16">
        <v>2225</v>
      </c>
      <c r="L54" s="16">
        <v>842.83167987979334</v>
      </c>
      <c r="M54" s="17">
        <v>0</v>
      </c>
      <c r="N54" s="16">
        <v>3067.8316798797932</v>
      </c>
      <c r="O54" s="16">
        <v>11818.5232</v>
      </c>
      <c r="P54" s="16">
        <f t="shared" si="30"/>
        <v>14886.354879879793</v>
      </c>
      <c r="Q54" s="16">
        <v>27312.699270680241</v>
      </c>
      <c r="R54" s="16">
        <v>0</v>
      </c>
      <c r="S54" s="16">
        <f t="shared" si="31"/>
        <v>27312.699270680241</v>
      </c>
      <c r="T54" s="18">
        <v>0.75</v>
      </c>
      <c r="U54" s="19">
        <f t="shared" si="32"/>
        <v>2.4010163513966583</v>
      </c>
      <c r="V54" s="19">
        <f t="shared" si="33"/>
        <v>8.9029327944584082</v>
      </c>
      <c r="W54" s="16">
        <v>0.25424689779409482</v>
      </c>
      <c r="X54" s="16">
        <v>1.4124827655227495E-2</v>
      </c>
      <c r="Y54" s="16">
        <v>0.61927536459332744</v>
      </c>
      <c r="AA54" s="13" t="s">
        <v>114</v>
      </c>
      <c r="AB54" s="15">
        <v>12.733254907157027</v>
      </c>
      <c r="AC54" s="19">
        <v>63.082464874431572</v>
      </c>
      <c r="AD54" s="19">
        <v>153.6439991029319</v>
      </c>
      <c r="AE54" s="19">
        <v>126.48192705978994</v>
      </c>
      <c r="AF54" s="19">
        <v>308.06007860336592</v>
      </c>
      <c r="AG54" s="19">
        <v>2765.591983852773</v>
      </c>
      <c r="AH54" s="17">
        <f t="shared" si="34"/>
        <v>347779.56201609335</v>
      </c>
      <c r="AI54" s="17">
        <f t="shared" si="35"/>
        <v>144846.81114886695</v>
      </c>
      <c r="AJ54" s="17">
        <f t="shared" si="36"/>
        <v>202932.75086722639</v>
      </c>
      <c r="AK54" s="19">
        <f t="shared" si="37"/>
        <v>2.4010163513966583</v>
      </c>
      <c r="AL54" s="17">
        <f t="shared" si="38"/>
        <v>39063.482792161165</v>
      </c>
      <c r="AM54" s="19">
        <f t="shared" si="39"/>
        <v>8.9029327944584082</v>
      </c>
    </row>
    <row r="55" spans="1:39">
      <c r="A55" s="13" t="s">
        <v>115</v>
      </c>
      <c r="B55" s="13" t="s">
        <v>98</v>
      </c>
      <c r="C55" s="13" t="s">
        <v>63</v>
      </c>
      <c r="D55" s="14">
        <v>10</v>
      </c>
      <c r="E55" s="14" t="s">
        <v>3</v>
      </c>
      <c r="F55" s="15">
        <v>585.86</v>
      </c>
      <c r="G55" s="15">
        <v>110</v>
      </c>
      <c r="H55" s="15" t="s">
        <v>3</v>
      </c>
      <c r="I55" s="15" t="s">
        <v>3</v>
      </c>
      <c r="J55" s="16">
        <v>706.86</v>
      </c>
      <c r="K55" s="16">
        <v>62.5</v>
      </c>
      <c r="L55" s="16">
        <v>17.291968162854523</v>
      </c>
      <c r="M55" s="17">
        <v>0</v>
      </c>
      <c r="N55" s="16">
        <v>79.791968162854516</v>
      </c>
      <c r="O55" s="16">
        <v>644.36</v>
      </c>
      <c r="P55" s="16">
        <f t="shared" si="30"/>
        <v>724.15196816285447</v>
      </c>
      <c r="Q55" s="16">
        <v>528.17929544214223</v>
      </c>
      <c r="R55" s="16">
        <v>0</v>
      </c>
      <c r="S55" s="16">
        <f t="shared" si="31"/>
        <v>528.17929544214223</v>
      </c>
      <c r="T55" s="18">
        <v>0.71</v>
      </c>
      <c r="U55" s="19">
        <f t="shared" si="32"/>
        <v>1.0173678301022258</v>
      </c>
      <c r="V55" s="19">
        <f t="shared" si="33"/>
        <v>6.6194544087963116</v>
      </c>
      <c r="W55" s="16">
        <v>0.18050806264162064</v>
      </c>
      <c r="X55" s="16">
        <v>1.8050806264162066E-2</v>
      </c>
      <c r="Y55" s="16">
        <v>0.9557667889417466</v>
      </c>
      <c r="AA55" s="13" t="s">
        <v>115</v>
      </c>
      <c r="AB55" s="15">
        <v>2.6138634739934914</v>
      </c>
      <c r="AC55" s="19">
        <v>0.21822858619389521</v>
      </c>
      <c r="AD55" s="19">
        <v>1.1554356854892351</v>
      </c>
      <c r="AE55" s="19">
        <v>0.43755379844906633</v>
      </c>
      <c r="AF55" s="19">
        <v>2.3166775804532911</v>
      </c>
      <c r="AG55" s="19">
        <v>11.554356854892351</v>
      </c>
      <c r="AH55" s="17">
        <f t="shared" si="34"/>
        <v>1380.5885680758327</v>
      </c>
      <c r="AI55" s="17">
        <f t="shared" si="35"/>
        <v>1357.0200739855418</v>
      </c>
      <c r="AJ55" s="17">
        <f t="shared" si="36"/>
        <v>23.568494090290869</v>
      </c>
      <c r="AK55" s="19">
        <f t="shared" si="37"/>
        <v>1.017367830102226</v>
      </c>
      <c r="AL55" s="17">
        <f t="shared" si="38"/>
        <v>208.56531109893697</v>
      </c>
      <c r="AM55" s="19">
        <f t="shared" si="39"/>
        <v>6.6194544087963116</v>
      </c>
    </row>
    <row r="56" spans="1:39">
      <c r="A56" s="13" t="s">
        <v>116</v>
      </c>
      <c r="B56" s="13" t="s">
        <v>98</v>
      </c>
      <c r="C56" s="13" t="s">
        <v>63</v>
      </c>
      <c r="D56" s="14">
        <v>15</v>
      </c>
      <c r="E56" s="14" t="s">
        <v>3</v>
      </c>
      <c r="F56" s="15">
        <v>23623.922999999999</v>
      </c>
      <c r="G56" s="15">
        <v>6796</v>
      </c>
      <c r="H56" s="15" t="s">
        <v>3</v>
      </c>
      <c r="I56" s="15" t="s">
        <v>3</v>
      </c>
      <c r="J56" s="16">
        <v>1045.7351100000003</v>
      </c>
      <c r="K56" s="16">
        <v>937.5</v>
      </c>
      <c r="L56" s="16">
        <v>908.04066795332403</v>
      </c>
      <c r="M56" s="17">
        <v>0</v>
      </c>
      <c r="N56" s="16">
        <v>1845.5406679533239</v>
      </c>
      <c r="O56" s="16">
        <v>108.2351100000003</v>
      </c>
      <c r="P56" s="16">
        <f t="shared" si="30"/>
        <v>1953.7757779533242</v>
      </c>
      <c r="Q56" s="16">
        <v>32213.529955398</v>
      </c>
      <c r="R56" s="16">
        <v>0</v>
      </c>
      <c r="S56" s="16">
        <f t="shared" si="31"/>
        <v>32213.529955398</v>
      </c>
      <c r="T56" s="18">
        <v>0.71</v>
      </c>
      <c r="U56" s="19">
        <f t="shared" si="32"/>
        <v>19.517288163947619</v>
      </c>
      <c r="V56" s="19">
        <f t="shared" si="33"/>
        <v>17.454792795827309</v>
      </c>
      <c r="W56" s="16">
        <v>0.10353874008569695</v>
      </c>
      <c r="X56" s="16">
        <v>6.9025826723797968E-3</v>
      </c>
      <c r="Y56" s="16">
        <v>0.35781265178156468</v>
      </c>
      <c r="AA56" s="13" t="s">
        <v>116</v>
      </c>
      <c r="AB56" s="15">
        <v>6.3666274535785137</v>
      </c>
      <c r="AC56" s="19">
        <v>32.839675856458619</v>
      </c>
      <c r="AD56" s="19">
        <v>113.48291565525173</v>
      </c>
      <c r="AE56" s="19">
        <v>65.844375209683363</v>
      </c>
      <c r="AF56" s="19">
        <v>227.53609721831879</v>
      </c>
      <c r="AG56" s="19">
        <v>1702.2437348287758</v>
      </c>
      <c r="AH56" s="17">
        <f t="shared" si="34"/>
        <v>205091.54419071073</v>
      </c>
      <c r="AI56" s="17">
        <f t="shared" si="35"/>
        <v>10508.198806510238</v>
      </c>
      <c r="AJ56" s="17">
        <f t="shared" si="36"/>
        <v>194583.34538420048</v>
      </c>
      <c r="AK56" s="19">
        <f t="shared" si="37"/>
        <v>19.517288163947615</v>
      </c>
      <c r="AL56" s="17">
        <f t="shared" si="38"/>
        <v>11749.86988328726</v>
      </c>
      <c r="AM56" s="19">
        <f t="shared" si="39"/>
        <v>17.454792795827309</v>
      </c>
    </row>
    <row r="57" spans="1:39">
      <c r="A57" s="13" t="s">
        <v>117</v>
      </c>
      <c r="B57" s="13" t="s">
        <v>100</v>
      </c>
      <c r="C57" s="13" t="s">
        <v>63</v>
      </c>
      <c r="D57" s="14">
        <v>10</v>
      </c>
      <c r="E57" s="14" t="s">
        <v>3</v>
      </c>
      <c r="F57" s="15">
        <v>436.14899999999994</v>
      </c>
      <c r="G57" s="15">
        <v>95.97</v>
      </c>
      <c r="H57" s="15" t="s">
        <v>3</v>
      </c>
      <c r="I57" s="15" t="s">
        <v>3</v>
      </c>
      <c r="J57" s="16">
        <v>151.69501199999999</v>
      </c>
      <c r="K57" s="16">
        <v>37.5</v>
      </c>
      <c r="L57" s="16">
        <v>14.846910333421929</v>
      </c>
      <c r="M57" s="17">
        <v>0</v>
      </c>
      <c r="N57" s="16">
        <v>52.346910333421931</v>
      </c>
      <c r="O57" s="16">
        <v>114.19501199999999</v>
      </c>
      <c r="P57" s="16">
        <f t="shared" si="30"/>
        <v>166.54192233342192</v>
      </c>
      <c r="Q57" s="16">
        <v>484.36337038629142</v>
      </c>
      <c r="R57" s="16">
        <v>0</v>
      </c>
      <c r="S57" s="16">
        <f t="shared" si="31"/>
        <v>484.36337038629142</v>
      </c>
      <c r="T57" s="18">
        <v>0.85</v>
      </c>
      <c r="U57" s="19">
        <f t="shared" si="32"/>
        <v>3.3686015538704082</v>
      </c>
      <c r="V57" s="19">
        <f t="shared" si="33"/>
        <v>9.2529505046459253</v>
      </c>
      <c r="W57" s="16">
        <v>0.13286998014237728</v>
      </c>
      <c r="X57" s="16">
        <v>1.3286998014237725E-2</v>
      </c>
      <c r="Y57" s="16">
        <v>0.60031669966614831</v>
      </c>
      <c r="AA57" s="13" t="s">
        <v>117</v>
      </c>
      <c r="AB57" s="15">
        <v>25.466509814314055</v>
      </c>
      <c r="AC57" s="19">
        <v>2.2207596333822575</v>
      </c>
      <c r="AD57" s="19">
        <v>10.0330717103427</v>
      </c>
      <c r="AE57" s="19">
        <v>4.4526788629121645</v>
      </c>
      <c r="AF57" s="19">
        <v>20.11656086646601</v>
      </c>
      <c r="AG57" s="19">
        <v>100.33071710342701</v>
      </c>
      <c r="AH57" s="17">
        <f t="shared" si="34"/>
        <v>12335.044525636724</v>
      </c>
      <c r="AI57" s="17">
        <f t="shared" si="35"/>
        <v>3661.7701228167452</v>
      </c>
      <c r="AJ57" s="17">
        <f t="shared" si="36"/>
        <v>8673.2744028199777</v>
      </c>
      <c r="AK57" s="19">
        <f t="shared" si="37"/>
        <v>3.3686015538704082</v>
      </c>
      <c r="AL57" s="17">
        <f t="shared" si="38"/>
        <v>1333.0931057551074</v>
      </c>
      <c r="AM57" s="19">
        <f t="shared" si="39"/>
        <v>9.2529505046459235</v>
      </c>
    </row>
    <row r="58" spans="1:39">
      <c r="A58" s="13" t="s">
        <v>118</v>
      </c>
      <c r="B58" s="13" t="s">
        <v>100</v>
      </c>
      <c r="C58" s="13" t="s">
        <v>63</v>
      </c>
      <c r="D58" s="14">
        <v>10</v>
      </c>
      <c r="E58" s="14" t="s">
        <v>3</v>
      </c>
      <c r="F58" s="15">
        <v>90.968219999999988</v>
      </c>
      <c r="G58" s="15">
        <v>20.0166</v>
      </c>
      <c r="H58" s="15" t="s">
        <v>3</v>
      </c>
      <c r="I58" s="15" t="s">
        <v>3</v>
      </c>
      <c r="J58" s="16">
        <v>151.69501199999999</v>
      </c>
      <c r="K58" s="16">
        <v>12.5</v>
      </c>
      <c r="L58" s="16">
        <v>0.63750000000000007</v>
      </c>
      <c r="M58" s="17">
        <v>0</v>
      </c>
      <c r="N58" s="16">
        <v>13.137499999999999</v>
      </c>
      <c r="O58" s="16">
        <v>139.19501199999999</v>
      </c>
      <c r="P58" s="16">
        <f t="shared" si="30"/>
        <v>152.33251199999998</v>
      </c>
      <c r="Q58" s="16">
        <v>101.02436010914079</v>
      </c>
      <c r="R58" s="16">
        <v>0</v>
      </c>
      <c r="S58" s="16">
        <f t="shared" si="31"/>
        <v>101.02436010914079</v>
      </c>
      <c r="T58" s="18">
        <v>0.85</v>
      </c>
      <c r="U58" s="19">
        <f t="shared" si="32"/>
        <v>0.7796397324150891</v>
      </c>
      <c r="V58" s="19">
        <f t="shared" si="33"/>
        <v>7.6897705125892131</v>
      </c>
      <c r="W58" s="16">
        <v>0.15987984918378803</v>
      </c>
      <c r="X58" s="16">
        <v>1.59879849183788E-2</v>
      </c>
      <c r="Y58" s="16">
        <v>0.72234934710072995</v>
      </c>
      <c r="AA58" s="13" t="s">
        <v>118</v>
      </c>
      <c r="AB58" s="15">
        <v>2.6138634739934914</v>
      </c>
      <c r="AC58" s="19">
        <v>4.7541167357841412E-2</v>
      </c>
      <c r="AD58" s="19">
        <v>0.21478413697936824</v>
      </c>
      <c r="AE58" s="19">
        <v>9.5321235054164441E-2</v>
      </c>
      <c r="AF58" s="19">
        <v>0.43064759122998963</v>
      </c>
      <c r="AG58" s="19">
        <v>2.1478413697936825</v>
      </c>
      <c r="AH58" s="17">
        <f t="shared" si="34"/>
        <v>264.06388487284823</v>
      </c>
      <c r="AI58" s="17">
        <f t="shared" si="35"/>
        <v>338.6998813604045</v>
      </c>
      <c r="AJ58" s="17">
        <f t="shared" si="36"/>
        <v>-74.63599648755627</v>
      </c>
      <c r="AK58" s="19">
        <f t="shared" si="37"/>
        <v>0.77963973241508921</v>
      </c>
      <c r="AL58" s="17">
        <f t="shared" si="38"/>
        <v>34.339631389589492</v>
      </c>
      <c r="AM58" s="19">
        <f t="shared" si="39"/>
        <v>7.689770512589214</v>
      </c>
    </row>
    <row r="59" spans="1:39">
      <c r="A59" s="13" t="s">
        <v>119</v>
      </c>
      <c r="B59" s="13" t="s">
        <v>120</v>
      </c>
      <c r="C59" s="13" t="s">
        <v>63</v>
      </c>
      <c r="D59" s="14">
        <v>12</v>
      </c>
      <c r="E59" s="14" t="s">
        <v>3</v>
      </c>
      <c r="F59" s="15">
        <v>5170.5024000000003</v>
      </c>
      <c r="G59" s="15">
        <v>590.24</v>
      </c>
      <c r="H59" s="15" t="s">
        <v>3</v>
      </c>
      <c r="I59" s="15" t="s">
        <v>3</v>
      </c>
      <c r="J59" s="16">
        <v>1717.6048259999998</v>
      </c>
      <c r="K59" s="16">
        <v>100</v>
      </c>
      <c r="L59" s="16">
        <v>140.01195374721578</v>
      </c>
      <c r="M59" s="17">
        <v>0</v>
      </c>
      <c r="N59" s="16">
        <v>240.01195374721578</v>
      </c>
      <c r="O59" s="16">
        <v>1617.6048259999998</v>
      </c>
      <c r="P59" s="16">
        <f t="shared" si="30"/>
        <v>1857.6167797472156</v>
      </c>
      <c r="Q59" s="16">
        <v>5052.1366601111104</v>
      </c>
      <c r="R59" s="16">
        <v>0</v>
      </c>
      <c r="S59" s="16">
        <f t="shared" si="31"/>
        <v>5052.1366601111104</v>
      </c>
      <c r="T59" s="18">
        <v>0.71</v>
      </c>
      <c r="U59" s="19">
        <f t="shared" si="32"/>
        <v>3.7161415002948104</v>
      </c>
      <c r="V59" s="19">
        <f t="shared" si="33"/>
        <v>21.049520997742043</v>
      </c>
      <c r="W59" s="16">
        <v>6.1522135637415112E-2</v>
      </c>
      <c r="X59" s="16">
        <v>5.1268446364512582E-3</v>
      </c>
      <c r="Y59" s="16">
        <v>0.53578392253549856</v>
      </c>
      <c r="AA59" s="13" t="s">
        <v>119</v>
      </c>
      <c r="AB59" s="15">
        <v>82.76615689652067</v>
      </c>
      <c r="AC59" s="19">
        <v>37.078100884006723</v>
      </c>
      <c r="AD59" s="19">
        <v>322.88997643652141</v>
      </c>
      <c r="AE59" s="19">
        <v>74.34252388300844</v>
      </c>
      <c r="AF59" s="19">
        <v>647.40251556870373</v>
      </c>
      <c r="AG59" s="19">
        <v>3874.6797172382567</v>
      </c>
      <c r="AH59" s="17">
        <f t="shared" si="34"/>
        <v>418145.93547342008</v>
      </c>
      <c r="AI59" s="17">
        <f t="shared" si="35"/>
        <v>112521.53219683577</v>
      </c>
      <c r="AJ59" s="17">
        <f t="shared" si="36"/>
        <v>305624.40327658429</v>
      </c>
      <c r="AK59" s="19">
        <f t="shared" si="37"/>
        <v>3.7161415002948099</v>
      </c>
      <c r="AL59" s="17">
        <f t="shared" si="38"/>
        <v>19864.867020882524</v>
      </c>
      <c r="AM59" s="19">
        <f t="shared" si="39"/>
        <v>21.049520997742039</v>
      </c>
    </row>
    <row r="60" spans="1:39">
      <c r="A60" s="13" t="s">
        <v>121</v>
      </c>
      <c r="B60" s="13" t="s">
        <v>98</v>
      </c>
      <c r="C60" s="13" t="s">
        <v>63</v>
      </c>
      <c r="D60" s="14">
        <v>10</v>
      </c>
      <c r="E60" s="14" t="s">
        <v>3</v>
      </c>
      <c r="F60" s="15">
        <v>1311</v>
      </c>
      <c r="G60" s="15">
        <v>190</v>
      </c>
      <c r="H60" s="15" t="s">
        <v>3</v>
      </c>
      <c r="I60" s="15" t="s">
        <v>3</v>
      </c>
      <c r="J60" s="16">
        <v>321.3</v>
      </c>
      <c r="K60" s="16">
        <v>150</v>
      </c>
      <c r="L60" s="16">
        <v>38.00034710234543</v>
      </c>
      <c r="M60" s="17">
        <v>0</v>
      </c>
      <c r="N60" s="16">
        <v>188.00034710234542</v>
      </c>
      <c r="O60" s="16">
        <v>171.3</v>
      </c>
      <c r="P60" s="16">
        <f t="shared" si="30"/>
        <v>359.30034710234543</v>
      </c>
      <c r="Q60" s="16">
        <v>1136.5494085880491</v>
      </c>
      <c r="R60" s="16">
        <v>0</v>
      </c>
      <c r="S60" s="16">
        <f t="shared" si="31"/>
        <v>1136.5494085880491</v>
      </c>
      <c r="T60" s="18">
        <v>0.71</v>
      </c>
      <c r="U60" s="19">
        <f t="shared" si="32"/>
        <v>4.2707617387322134</v>
      </c>
      <c r="V60" s="19">
        <f t="shared" si="33"/>
        <v>6.0454644159211233</v>
      </c>
      <c r="W60" s="16">
        <v>0.19005847232336037</v>
      </c>
      <c r="X60" s="16">
        <v>1.9005847232336042E-2</v>
      </c>
      <c r="Y60" s="16">
        <v>1.3037385078891337</v>
      </c>
      <c r="AA60" s="13" t="s">
        <v>121</v>
      </c>
      <c r="AB60" s="15">
        <v>2.6138634739934914</v>
      </c>
      <c r="AC60" s="19">
        <v>0.37694028524400075</v>
      </c>
      <c r="AD60" s="19">
        <v>2.5855600035441699</v>
      </c>
      <c r="AE60" s="19">
        <v>0.75577474277565992</v>
      </c>
      <c r="AF60" s="19">
        <v>5.1841127709252453</v>
      </c>
      <c r="AG60" s="19">
        <v>25.855600035441689</v>
      </c>
      <c r="AH60" s="17">
        <f t="shared" si="34"/>
        <v>2970.784985497206</v>
      </c>
      <c r="AI60" s="17">
        <f t="shared" si="35"/>
        <v>695.61009656771228</v>
      </c>
      <c r="AJ60" s="17">
        <f t="shared" si="36"/>
        <v>2275.1748889294936</v>
      </c>
      <c r="AK60" s="19">
        <f t="shared" si="37"/>
        <v>4.2707617387322134</v>
      </c>
      <c r="AL60" s="17">
        <f t="shared" si="38"/>
        <v>491.40724038891881</v>
      </c>
      <c r="AM60" s="19">
        <f t="shared" si="39"/>
        <v>6.0454644159211233</v>
      </c>
    </row>
    <row r="61" spans="1:39">
      <c r="A61" s="13" t="s">
        <v>122</v>
      </c>
      <c r="B61" s="13" t="s">
        <v>103</v>
      </c>
      <c r="C61" s="13" t="s">
        <v>68</v>
      </c>
      <c r="D61" s="14">
        <v>10</v>
      </c>
      <c r="E61" s="14">
        <v>3.3332999999999999</v>
      </c>
      <c r="F61" s="15">
        <v>3221.3589999999999</v>
      </c>
      <c r="G61" s="15">
        <v>726</v>
      </c>
      <c r="H61" s="15">
        <v>2577</v>
      </c>
      <c r="I61" s="15">
        <v>580</v>
      </c>
      <c r="J61" s="16">
        <v>1290.1266000000003</v>
      </c>
      <c r="K61" s="16">
        <v>312.5</v>
      </c>
      <c r="L61" s="16">
        <v>90.27770722257479</v>
      </c>
      <c r="M61" s="17">
        <v>0</v>
      </c>
      <c r="N61" s="16">
        <v>402.7777072225748</v>
      </c>
      <c r="O61" s="16">
        <v>977.62660000000028</v>
      </c>
      <c r="P61" s="16">
        <f t="shared" si="30"/>
        <v>1380.404307222575</v>
      </c>
      <c r="Q61" s="16">
        <v>2783.8666315154273</v>
      </c>
      <c r="R61" s="16">
        <v>0</v>
      </c>
      <c r="S61" s="16">
        <f t="shared" si="31"/>
        <v>2783.8666315154273</v>
      </c>
      <c r="T61" s="18">
        <v>0.75</v>
      </c>
      <c r="U61" s="19">
        <f t="shared" si="32"/>
        <v>2.631570645586415</v>
      </c>
      <c r="V61" s="19">
        <f t="shared" si="33"/>
        <v>6.9116700889730813</v>
      </c>
      <c r="W61" s="16">
        <v>0.15687533222114972</v>
      </c>
      <c r="X61" s="16">
        <v>1.810139071489561E-2</v>
      </c>
      <c r="Y61" s="16">
        <v>0.69200834730343197</v>
      </c>
      <c r="AA61" s="13" t="s">
        <v>122</v>
      </c>
      <c r="AB61" s="15">
        <v>2.6138634739934914</v>
      </c>
      <c r="AC61" s="19">
        <v>1.5214528192391283</v>
      </c>
      <c r="AD61" s="19">
        <v>6.7111040283116665</v>
      </c>
      <c r="AE61" s="19">
        <v>3.0505511300322228</v>
      </c>
      <c r="AF61" s="19">
        <v>13.455932197469121</v>
      </c>
      <c r="AG61" s="19">
        <v>58.161645731768864</v>
      </c>
      <c r="AH61" s="17">
        <f t="shared" si="34"/>
        <v>7276.6473045874736</v>
      </c>
      <c r="AI61" s="17">
        <f t="shared" si="35"/>
        <v>2765.1346988505252</v>
      </c>
      <c r="AJ61" s="17">
        <f t="shared" si="36"/>
        <v>4511.5126057369489</v>
      </c>
      <c r="AK61" s="19">
        <f t="shared" si="37"/>
        <v>2.631570645586415</v>
      </c>
      <c r="AL61" s="17">
        <f t="shared" si="38"/>
        <v>1052.8059370479327</v>
      </c>
      <c r="AM61" s="19">
        <f t="shared" si="39"/>
        <v>6.9116700889730813</v>
      </c>
    </row>
    <row r="62" spans="1:39">
      <c r="A62" s="13" t="s">
        <v>123</v>
      </c>
      <c r="B62" s="13" t="s">
        <v>120</v>
      </c>
      <c r="C62" s="13" t="s">
        <v>68</v>
      </c>
      <c r="D62" s="14">
        <v>15</v>
      </c>
      <c r="E62" s="14">
        <v>5</v>
      </c>
      <c r="F62" s="15">
        <v>1708.2</v>
      </c>
      <c r="G62" s="15">
        <v>119.6</v>
      </c>
      <c r="H62" s="15">
        <v>1047.6959999999999</v>
      </c>
      <c r="I62" s="15">
        <v>119.6</v>
      </c>
      <c r="J62" s="16">
        <v>374.76075000000003</v>
      </c>
      <c r="K62" s="16">
        <v>225</v>
      </c>
      <c r="L62" s="16">
        <v>51.564070461519762</v>
      </c>
      <c r="M62" s="17">
        <v>0</v>
      </c>
      <c r="N62" s="16">
        <v>276.56407046151975</v>
      </c>
      <c r="O62" s="16">
        <v>149.76075000000003</v>
      </c>
      <c r="P62" s="16">
        <f t="shared" si="30"/>
        <v>426.32482046151978</v>
      </c>
      <c r="Q62" s="16">
        <v>1501.2417871281561</v>
      </c>
      <c r="R62" s="16">
        <v>0</v>
      </c>
      <c r="S62" s="16">
        <f t="shared" si="31"/>
        <v>1501.2417871281561</v>
      </c>
      <c r="T62" s="18">
        <v>0.71</v>
      </c>
      <c r="U62" s="19">
        <f t="shared" si="32"/>
        <v>4.7261740435729616</v>
      </c>
      <c r="V62" s="19">
        <f t="shared" si="33"/>
        <v>5.4281880673181453</v>
      </c>
      <c r="W62" s="16">
        <v>0.21457954283834735</v>
      </c>
      <c r="X62" s="16">
        <v>1.9273611632186896E-2</v>
      </c>
      <c r="Y62" s="16">
        <v>3.0468426199626895</v>
      </c>
      <c r="AA62" s="13" t="s">
        <v>123</v>
      </c>
      <c r="AB62" s="15">
        <v>57.299647082206626</v>
      </c>
      <c r="AC62" s="19">
        <v>5.2013871530153111</v>
      </c>
      <c r="AD62" s="19">
        <v>73.851563463896696</v>
      </c>
      <c r="AE62" s="19">
        <v>10.428911929915119</v>
      </c>
      <c r="AF62" s="19">
        <v>148.07424031203408</v>
      </c>
      <c r="AG62" s="19">
        <v>822.21407323138294</v>
      </c>
      <c r="AH62" s="17">
        <f t="shared" si="34"/>
        <v>86020.624587504513</v>
      </c>
      <c r="AI62" s="17">
        <f t="shared" si="35"/>
        <v>18200.900727403892</v>
      </c>
      <c r="AJ62" s="17">
        <f t="shared" si="36"/>
        <v>67819.723860100625</v>
      </c>
      <c r="AK62" s="19">
        <f t="shared" si="37"/>
        <v>4.7261740435729616</v>
      </c>
      <c r="AL62" s="17">
        <f t="shared" si="38"/>
        <v>15847.023633063607</v>
      </c>
      <c r="AM62" s="19">
        <f t="shared" si="39"/>
        <v>5.4281880673181453</v>
      </c>
    </row>
    <row r="63" spans="1:39">
      <c r="A63" s="13" t="s">
        <v>124</v>
      </c>
      <c r="B63" s="13" t="s">
        <v>120</v>
      </c>
      <c r="C63" s="13" t="s">
        <v>68</v>
      </c>
      <c r="D63" s="14">
        <v>15</v>
      </c>
      <c r="E63" s="14">
        <v>5</v>
      </c>
      <c r="F63" s="15">
        <v>342</v>
      </c>
      <c r="G63" s="15">
        <v>341.64</v>
      </c>
      <c r="H63" s="15">
        <v>341.64</v>
      </c>
      <c r="I63" s="15">
        <v>39</v>
      </c>
      <c r="J63" s="16">
        <v>182.34060600000001</v>
      </c>
      <c r="K63" s="16">
        <v>75</v>
      </c>
      <c r="L63" s="16">
        <v>17.442436254176023</v>
      </c>
      <c r="M63" s="17">
        <v>0</v>
      </c>
      <c r="N63" s="16">
        <v>92.442436254176016</v>
      </c>
      <c r="O63" s="16">
        <v>107.34060600000001</v>
      </c>
      <c r="P63" s="16">
        <f t="shared" si="30"/>
        <v>199.78304225417602</v>
      </c>
      <c r="Q63" s="16">
        <v>509.94109124943702</v>
      </c>
      <c r="R63" s="16">
        <v>0</v>
      </c>
      <c r="S63" s="16">
        <f t="shared" si="31"/>
        <v>509.94109124943702</v>
      </c>
      <c r="T63" s="18">
        <v>0.71</v>
      </c>
      <c r="U63" s="19">
        <f t="shared" si="32"/>
        <v>3.4712476591020489</v>
      </c>
      <c r="V63" s="19">
        <f t="shared" si="33"/>
        <v>5.5163095209577069</v>
      </c>
      <c r="W63" s="16">
        <v>0.35824204149237976</v>
      </c>
      <c r="X63" s="16">
        <v>2.3899574397314653E-2</v>
      </c>
      <c r="Y63" s="16">
        <v>0.35652345981430772</v>
      </c>
      <c r="AA63" s="13" t="s">
        <v>124</v>
      </c>
      <c r="AB63" s="15">
        <v>426.56403938976047</v>
      </c>
      <c r="AC63" s="19">
        <v>110.60862854520821</v>
      </c>
      <c r="AD63" s="19">
        <v>110.0726382034194</v>
      </c>
      <c r="AE63" s="19">
        <v>221.77307934441242</v>
      </c>
      <c r="AF63" s="19">
        <v>220.69840524203184</v>
      </c>
      <c r="AG63" s="19">
        <v>1649.9309137017815</v>
      </c>
      <c r="AH63" s="17">
        <f t="shared" si="34"/>
        <v>217522.5317341823</v>
      </c>
      <c r="AI63" s="17">
        <f t="shared" si="35"/>
        <v>62664.077327876847</v>
      </c>
      <c r="AJ63" s="17">
        <f t="shared" si="36"/>
        <v>154858.45440630545</v>
      </c>
      <c r="AK63" s="19">
        <f t="shared" si="37"/>
        <v>3.4712476591020494</v>
      </c>
      <c r="AL63" s="17">
        <f t="shared" si="38"/>
        <v>39432.61901961176</v>
      </c>
      <c r="AM63" s="19">
        <f t="shared" si="39"/>
        <v>5.5163095209577069</v>
      </c>
    </row>
    <row r="64" spans="1:39">
      <c r="A64" s="13" t="s">
        <v>125</v>
      </c>
      <c r="B64" s="13" t="s">
        <v>96</v>
      </c>
      <c r="C64" s="13" t="s">
        <v>63</v>
      </c>
      <c r="D64" s="14">
        <v>12</v>
      </c>
      <c r="E64" s="14" t="s">
        <v>3</v>
      </c>
      <c r="F64" s="15">
        <v>6368</v>
      </c>
      <c r="G64" s="15">
        <v>1454</v>
      </c>
      <c r="H64" s="15" t="s">
        <v>3</v>
      </c>
      <c r="I64" s="15" t="s">
        <v>3</v>
      </c>
      <c r="J64" s="16">
        <v>2148.8544000000002</v>
      </c>
      <c r="K64" s="16">
        <v>1250</v>
      </c>
      <c r="L64" s="16">
        <v>248.77439054675582</v>
      </c>
      <c r="M64" s="17">
        <v>0</v>
      </c>
      <c r="N64" s="16">
        <v>1498.7743905467557</v>
      </c>
      <c r="O64" s="16">
        <v>898.85440000000017</v>
      </c>
      <c r="P64" s="16">
        <f t="shared" si="30"/>
        <v>2397.6287905467561</v>
      </c>
      <c r="Q64" s="16">
        <v>6928.7300386106199</v>
      </c>
      <c r="R64" s="16">
        <v>0</v>
      </c>
      <c r="S64" s="16">
        <f t="shared" si="31"/>
        <v>6928.7300386106199</v>
      </c>
      <c r="T64" s="18">
        <v>0.71</v>
      </c>
      <c r="U64" s="19">
        <f t="shared" si="32"/>
        <v>3.9046955564590982</v>
      </c>
      <c r="V64" s="19">
        <f t="shared" si="33"/>
        <v>4.6229306307288889</v>
      </c>
      <c r="W64" s="16">
        <v>0.31193527087561429</v>
      </c>
      <c r="X64" s="16">
        <v>2.5994605906301191E-2</v>
      </c>
      <c r="Y64" s="16">
        <v>1.3581799042529497</v>
      </c>
      <c r="AA64" s="13" t="s">
        <v>125</v>
      </c>
      <c r="AB64" s="15">
        <v>10.455453895973966</v>
      </c>
      <c r="AC64" s="19">
        <v>11.538340520942675</v>
      </c>
      <c r="AD64" s="19">
        <v>50.235991159631645</v>
      </c>
      <c r="AE64" s="19">
        <v>20.235582119643187</v>
      </c>
      <c r="AF64" s="19">
        <v>88.102316154328875</v>
      </c>
      <c r="AG64" s="19">
        <v>602.83189391557983</v>
      </c>
      <c r="AH64" s="17">
        <f t="shared" si="34"/>
        <v>72443.017476343244</v>
      </c>
      <c r="AI64" s="17">
        <f t="shared" si="35"/>
        <v>18552.795327796794</v>
      </c>
      <c r="AJ64" s="17">
        <f t="shared" si="36"/>
        <v>53890.222148546454</v>
      </c>
      <c r="AK64" s="19">
        <f t="shared" si="37"/>
        <v>3.9046955564590973</v>
      </c>
      <c r="AL64" s="17">
        <f t="shared" si="38"/>
        <v>15670.366540828083</v>
      </c>
      <c r="AM64" s="19">
        <f t="shared" si="39"/>
        <v>4.6229306307288889</v>
      </c>
    </row>
    <row r="65" spans="1:39">
      <c r="A65" s="13" t="s">
        <v>126</v>
      </c>
      <c r="B65" s="13" t="s">
        <v>96</v>
      </c>
      <c r="C65" s="13" t="s">
        <v>68</v>
      </c>
      <c r="D65" s="14">
        <v>12</v>
      </c>
      <c r="E65" s="14">
        <v>4</v>
      </c>
      <c r="F65" s="15">
        <v>18282</v>
      </c>
      <c r="G65" s="15">
        <v>2838</v>
      </c>
      <c r="H65" s="15">
        <v>18282</v>
      </c>
      <c r="I65" s="15">
        <v>2838</v>
      </c>
      <c r="J65" s="16">
        <v>15135.586200000002</v>
      </c>
      <c r="K65" s="16">
        <v>2500</v>
      </c>
      <c r="L65" s="16">
        <v>127.50000000000001</v>
      </c>
      <c r="M65" s="17">
        <v>0</v>
      </c>
      <c r="N65" s="16">
        <v>2627.5</v>
      </c>
      <c r="O65" s="16">
        <v>12635.586200000002</v>
      </c>
      <c r="P65" s="16">
        <f t="shared" si="30"/>
        <v>15263.086200000002</v>
      </c>
      <c r="Q65" s="16">
        <v>9512.798897749808</v>
      </c>
      <c r="R65" s="16">
        <v>0</v>
      </c>
      <c r="S65" s="16">
        <f t="shared" si="31"/>
        <v>9512.798897749808</v>
      </c>
      <c r="T65" s="18">
        <v>0.71</v>
      </c>
      <c r="U65" s="19">
        <f t="shared" si="32"/>
        <v>0.87483938140955508</v>
      </c>
      <c r="V65" s="19">
        <f t="shared" si="33"/>
        <v>3.620475317887653</v>
      </c>
      <c r="W65" s="16">
        <v>0.19048040017811718</v>
      </c>
      <c r="X65" s="16">
        <v>1.5873366681509765E-2</v>
      </c>
      <c r="Y65" s="16">
        <v>1.219876251873468</v>
      </c>
      <c r="AA65" s="13" t="s">
        <v>126</v>
      </c>
      <c r="AB65" s="15">
        <v>5.2277269479869828</v>
      </c>
      <c r="AC65" s="19">
        <v>11.260595047604992</v>
      </c>
      <c r="AD65" s="19">
        <v>72.111682661776513</v>
      </c>
      <c r="AE65" s="19">
        <v>22.577775999971823</v>
      </c>
      <c r="AF65" s="19">
        <v>144.58573558818509</v>
      </c>
      <c r="AG65" s="19">
        <v>865.34019194131827</v>
      </c>
      <c r="AH65" s="17">
        <f t="shared" si="34"/>
        <v>49730.315148547539</v>
      </c>
      <c r="AI65" s="17">
        <f t="shared" si="35"/>
        <v>56845.080600305468</v>
      </c>
      <c r="AJ65" s="17">
        <f t="shared" si="36"/>
        <v>-7114.7654517579285</v>
      </c>
      <c r="AK65" s="19">
        <f t="shared" si="37"/>
        <v>0.87483938140955519</v>
      </c>
      <c r="AL65" s="17">
        <f t="shared" si="38"/>
        <v>13735.852555835798</v>
      </c>
      <c r="AM65" s="19">
        <f t="shared" si="39"/>
        <v>3.620475317887653</v>
      </c>
    </row>
    <row r="66" spans="1:39">
      <c r="A66" s="13" t="s">
        <v>127</v>
      </c>
      <c r="B66" s="13" t="s">
        <v>96</v>
      </c>
      <c r="C66" s="13" t="s">
        <v>63</v>
      </c>
      <c r="D66" s="14">
        <v>12</v>
      </c>
      <c r="E66" s="14" t="s">
        <v>3</v>
      </c>
      <c r="F66" s="15">
        <v>1937</v>
      </c>
      <c r="G66" s="15">
        <v>301</v>
      </c>
      <c r="H66" s="15" t="s">
        <v>3</v>
      </c>
      <c r="I66" s="15" t="s">
        <v>3</v>
      </c>
      <c r="J66" s="16">
        <v>1285.2</v>
      </c>
      <c r="K66" s="16">
        <v>500</v>
      </c>
      <c r="L66" s="16">
        <v>78.114257614538545</v>
      </c>
      <c r="M66" s="17">
        <v>0</v>
      </c>
      <c r="N66" s="16">
        <v>578.11425761453859</v>
      </c>
      <c r="O66" s="16">
        <v>785.2</v>
      </c>
      <c r="P66" s="16">
        <f t="shared" si="30"/>
        <v>1363.3142576145387</v>
      </c>
      <c r="Q66" s="16">
        <v>1970.2807079422785</v>
      </c>
      <c r="R66" s="16">
        <v>0</v>
      </c>
      <c r="S66" s="16">
        <f t="shared" si="31"/>
        <v>1970.2807079422785</v>
      </c>
      <c r="T66" s="18">
        <v>0.71</v>
      </c>
      <c r="U66" s="19">
        <f t="shared" si="32"/>
        <v>1.988964528335281</v>
      </c>
      <c r="V66" s="19">
        <f t="shared" si="33"/>
        <v>3.4081164440956857</v>
      </c>
      <c r="W66" s="16">
        <v>0.39556270144428429</v>
      </c>
      <c r="X66" s="16">
        <v>3.2963558453690353E-2</v>
      </c>
      <c r="Y66" s="16">
        <v>2.5306531654971733</v>
      </c>
      <c r="AA66" s="13" t="s">
        <v>127</v>
      </c>
      <c r="AB66" s="15">
        <v>10.455453895973966</v>
      </c>
      <c r="AC66" s="19">
        <v>2.3886110707040893</v>
      </c>
      <c r="AD66" s="19">
        <v>15.280639898901777</v>
      </c>
      <c r="AE66" s="19">
        <v>4.1890716767624472</v>
      </c>
      <c r="AF66" s="19">
        <v>26.798710174455874</v>
      </c>
      <c r="AG66" s="19">
        <v>183.36767878682133</v>
      </c>
      <c r="AH66" s="17">
        <f t="shared" si="34"/>
        <v>20600.179104017439</v>
      </c>
      <c r="AI66" s="17">
        <f t="shared" si="35"/>
        <v>10357.238055552118</v>
      </c>
      <c r="AJ66" s="17">
        <f t="shared" si="36"/>
        <v>10242.941048465322</v>
      </c>
      <c r="AK66" s="19">
        <f t="shared" si="37"/>
        <v>1.9889645283352808</v>
      </c>
      <c r="AL66" s="17">
        <f t="shared" si="38"/>
        <v>6044.4469670940243</v>
      </c>
      <c r="AM66" s="19">
        <f t="shared" si="39"/>
        <v>3.4081164440956857</v>
      </c>
    </row>
    <row r="67" spans="1:39">
      <c r="A67" s="13" t="s">
        <v>128</v>
      </c>
      <c r="B67" s="13" t="s">
        <v>96</v>
      </c>
      <c r="C67" s="13" t="s">
        <v>68</v>
      </c>
      <c r="D67" s="14">
        <v>12</v>
      </c>
      <c r="E67" s="14">
        <v>4</v>
      </c>
      <c r="F67" s="15">
        <v>17439</v>
      </c>
      <c r="G67" s="15">
        <v>2707</v>
      </c>
      <c r="H67" s="15">
        <v>18189</v>
      </c>
      <c r="I67" s="15">
        <v>2824</v>
      </c>
      <c r="J67" s="16">
        <v>1966.5235768734033</v>
      </c>
      <c r="K67" s="16">
        <v>625</v>
      </c>
      <c r="L67" s="16">
        <v>210.68382824736747</v>
      </c>
      <c r="M67" s="17">
        <v>0</v>
      </c>
      <c r="N67" s="16">
        <v>835.6838282473675</v>
      </c>
      <c r="O67" s="16">
        <v>1341.5235768734033</v>
      </c>
      <c r="P67" s="16">
        <f t="shared" si="30"/>
        <v>2177.207405120771</v>
      </c>
      <c r="Q67" s="16">
        <v>6695.9717893691777</v>
      </c>
      <c r="R67" s="16">
        <v>0</v>
      </c>
      <c r="S67" s="16">
        <f t="shared" si="31"/>
        <v>6695.9717893691777</v>
      </c>
      <c r="T67" s="18">
        <v>0.71</v>
      </c>
      <c r="U67" s="19">
        <f t="shared" si="32"/>
        <v>4.1669717584614547</v>
      </c>
      <c r="V67" s="19">
        <f t="shared" si="33"/>
        <v>8.0125659526190205</v>
      </c>
      <c r="W67" s="16">
        <v>6.3511401301500278E-2</v>
      </c>
      <c r="X67" s="16">
        <v>5.1450997235857783E-3</v>
      </c>
      <c r="Y67" s="16">
        <v>0.40676088665557342</v>
      </c>
      <c r="AA67" s="13" t="s">
        <v>128</v>
      </c>
      <c r="AB67" s="15">
        <v>2.6138634739934914</v>
      </c>
      <c r="AC67" s="19">
        <v>5.3704071166079483</v>
      </c>
      <c r="AD67" s="19">
        <v>34.393272999089831</v>
      </c>
      <c r="AE67" s="19">
        <v>10.767801203651112</v>
      </c>
      <c r="AF67" s="19">
        <v>68.95937651576304</v>
      </c>
      <c r="AG67" s="19">
        <v>424.55250254992086</v>
      </c>
      <c r="AH67" s="17">
        <f t="shared" si="34"/>
        <v>17502.356083122933</v>
      </c>
      <c r="AI67" s="17">
        <f t="shared" si="35"/>
        <v>4200.2579085357702</v>
      </c>
      <c r="AJ67" s="17">
        <f t="shared" si="36"/>
        <v>13302.098174587163</v>
      </c>
      <c r="AK67" s="19">
        <f t="shared" si="37"/>
        <v>4.1669717584614556</v>
      </c>
      <c r="AL67" s="17">
        <f t="shared" si="38"/>
        <v>2184.363434462844</v>
      </c>
      <c r="AM67" s="19">
        <f t="shared" si="39"/>
        <v>8.0125659526190205</v>
      </c>
    </row>
    <row r="68" spans="1:39">
      <c r="A68" s="13" t="s">
        <v>129</v>
      </c>
      <c r="B68" s="13" t="s">
        <v>96</v>
      </c>
      <c r="C68" s="13" t="s">
        <v>68</v>
      </c>
      <c r="D68" s="14">
        <v>12</v>
      </c>
      <c r="E68" s="14">
        <v>4</v>
      </c>
      <c r="F68" s="15">
        <v>15815</v>
      </c>
      <c r="G68" s="15">
        <v>2455</v>
      </c>
      <c r="H68" s="15">
        <v>15815</v>
      </c>
      <c r="I68" s="15">
        <v>2455</v>
      </c>
      <c r="J68" s="16">
        <v>4266.8639999999996</v>
      </c>
      <c r="K68" s="16">
        <v>2500</v>
      </c>
      <c r="L68" s="16">
        <v>241.3892806172716</v>
      </c>
      <c r="M68" s="17">
        <v>0</v>
      </c>
      <c r="N68" s="16">
        <v>2741.3892806172717</v>
      </c>
      <c r="O68" s="16">
        <v>1766.8639999999996</v>
      </c>
      <c r="P68" s="16">
        <f t="shared" si="30"/>
        <v>4508.2532806172712</v>
      </c>
      <c r="Q68" s="16">
        <v>4264.8867933400143</v>
      </c>
      <c r="R68" s="16">
        <v>0</v>
      </c>
      <c r="S68" s="16">
        <f t="shared" si="31"/>
        <v>4264.8867933400143</v>
      </c>
      <c r="T68" s="18">
        <v>0.71</v>
      </c>
      <c r="U68" s="19">
        <f t="shared" si="32"/>
        <v>1.3039027185265522</v>
      </c>
      <c r="V68" s="19">
        <f t="shared" si="33"/>
        <v>1.5557392098577481</v>
      </c>
      <c r="W68" s="16">
        <v>0.2297379750068666</v>
      </c>
      <c r="X68" s="16">
        <v>1.9144831250572224E-2</v>
      </c>
      <c r="Y68" s="16">
        <v>1.4713115929075229</v>
      </c>
      <c r="AA68" s="13" t="s">
        <v>129</v>
      </c>
      <c r="AB68" s="15">
        <v>2.6138634739934914</v>
      </c>
      <c r="AC68" s="19">
        <v>4.8704652646001163</v>
      </c>
      <c r="AD68" s="19">
        <v>31.190413009955027</v>
      </c>
      <c r="AE68" s="19">
        <v>9.7654052290223436</v>
      </c>
      <c r="AF68" s="19">
        <v>62.537561763678681</v>
      </c>
      <c r="AG68" s="19">
        <v>374.28495611946022</v>
      </c>
      <c r="AH68" s="17">
        <f t="shared" si="34"/>
        <v>11147.831809828691</v>
      </c>
      <c r="AI68" s="17">
        <f t="shared" si="35"/>
        <v>8549.5885938684642</v>
      </c>
      <c r="AJ68" s="17">
        <f t="shared" si="36"/>
        <v>2598.2432159602267</v>
      </c>
      <c r="AK68" s="19">
        <f t="shared" si="37"/>
        <v>1.3039027185265519</v>
      </c>
      <c r="AL68" s="17">
        <f t="shared" si="38"/>
        <v>7165.6173086027802</v>
      </c>
      <c r="AM68" s="19">
        <f t="shared" si="39"/>
        <v>1.5557392098577478</v>
      </c>
    </row>
    <row r="69" spans="1:39">
      <c r="A69" s="13" t="s">
        <v>130</v>
      </c>
      <c r="B69" s="13" t="s">
        <v>96</v>
      </c>
      <c r="C69" s="13" t="s">
        <v>63</v>
      </c>
      <c r="D69" s="14">
        <v>12</v>
      </c>
      <c r="E69" s="14" t="s">
        <v>3</v>
      </c>
      <c r="F69" s="15">
        <v>9967</v>
      </c>
      <c r="G69" s="15">
        <v>1547</v>
      </c>
      <c r="H69" s="15" t="s">
        <v>3</v>
      </c>
      <c r="I69" s="15" t="s">
        <v>3</v>
      </c>
      <c r="J69" s="16">
        <v>3200.1480000000001</v>
      </c>
      <c r="K69" s="16">
        <v>1125</v>
      </c>
      <c r="L69" s="16">
        <v>328.10018703201291</v>
      </c>
      <c r="M69" s="17">
        <v>0</v>
      </c>
      <c r="N69" s="16">
        <v>1453.1001870320129</v>
      </c>
      <c r="O69" s="16">
        <v>2075.1480000000001</v>
      </c>
      <c r="P69" s="16">
        <f t="shared" si="30"/>
        <v>3528.248187032013</v>
      </c>
      <c r="Q69" s="16">
        <v>10138.024127814513</v>
      </c>
      <c r="R69" s="16">
        <v>0</v>
      </c>
      <c r="S69" s="16">
        <f t="shared" si="31"/>
        <v>10138.024127814513</v>
      </c>
      <c r="T69" s="18">
        <v>0.71</v>
      </c>
      <c r="U69" s="19">
        <f t="shared" si="32"/>
        <v>3.8989322329104019</v>
      </c>
      <c r="V69" s="19">
        <f t="shared" si="33"/>
        <v>6.9768239095210891</v>
      </c>
      <c r="W69" s="16">
        <v>0.19322458139990478</v>
      </c>
      <c r="X69" s="16">
        <v>1.6102048449992065E-2</v>
      </c>
      <c r="Y69" s="16">
        <v>1.237629601107503</v>
      </c>
      <c r="AA69" s="13" t="s">
        <v>130</v>
      </c>
      <c r="AB69" s="15">
        <v>5.2277269479869828</v>
      </c>
      <c r="AC69" s="19">
        <v>6.1381749607628331</v>
      </c>
      <c r="AD69" s="19">
        <v>39.313923043973674</v>
      </c>
      <c r="AE69" s="19">
        <v>10.764940006563963</v>
      </c>
      <c r="AF69" s="19">
        <v>68.947533378627185</v>
      </c>
      <c r="AG69" s="19">
        <v>471.76707652768397</v>
      </c>
      <c r="AH69" s="17">
        <f t="shared" si="34"/>
        <v>52998.821932318155</v>
      </c>
      <c r="AI69" s="17">
        <f t="shared" si="35"/>
        <v>13593.163144760942</v>
      </c>
      <c r="AJ69" s="17">
        <f t="shared" si="36"/>
        <v>39405.658787557215</v>
      </c>
      <c r="AK69" s="19">
        <f t="shared" si="37"/>
        <v>3.8989322329104015</v>
      </c>
      <c r="AL69" s="17">
        <f t="shared" si="38"/>
        <v>7596.4110058721781</v>
      </c>
      <c r="AM69" s="19">
        <f t="shared" si="39"/>
        <v>6.9768239095210882</v>
      </c>
    </row>
    <row r="70" spans="1:39">
      <c r="A70" s="13" t="s">
        <v>131</v>
      </c>
      <c r="B70" s="13" t="s">
        <v>96</v>
      </c>
      <c r="C70" s="13" t="s">
        <v>68</v>
      </c>
      <c r="D70" s="14">
        <v>12</v>
      </c>
      <c r="E70" s="14">
        <v>4</v>
      </c>
      <c r="F70" s="15">
        <v>17599</v>
      </c>
      <c r="G70" s="15">
        <v>2732</v>
      </c>
      <c r="H70" s="15">
        <v>17599</v>
      </c>
      <c r="I70" s="15">
        <v>2732</v>
      </c>
      <c r="J70" s="16">
        <v>11715.597600000001</v>
      </c>
      <c r="K70" s="16">
        <v>2250</v>
      </c>
      <c r="L70" s="16">
        <v>114.75000000000001</v>
      </c>
      <c r="M70" s="17">
        <v>0</v>
      </c>
      <c r="N70" s="16">
        <v>2364.75</v>
      </c>
      <c r="O70" s="16">
        <v>9465.597600000001</v>
      </c>
      <c r="P70" s="16">
        <f t="shared" si="30"/>
        <v>11830.347600000001</v>
      </c>
      <c r="Q70" s="16">
        <v>2777.8960210337968</v>
      </c>
      <c r="R70" s="16">
        <v>0</v>
      </c>
      <c r="S70" s="16">
        <f t="shared" si="31"/>
        <v>2777.8960210337968</v>
      </c>
      <c r="T70" s="18">
        <v>0.71</v>
      </c>
      <c r="U70" s="19">
        <f t="shared" si="32"/>
        <v>0.32941466862430124</v>
      </c>
      <c r="V70" s="19">
        <f t="shared" si="33"/>
        <v>1.1747102319627007</v>
      </c>
      <c r="W70" s="16">
        <v>0.17808548260984741</v>
      </c>
      <c r="X70" s="16">
        <v>1.4840456884153953E-2</v>
      </c>
      <c r="Y70" s="16">
        <v>1.1404860624213806</v>
      </c>
      <c r="AA70" s="13" t="s">
        <v>131</v>
      </c>
      <c r="AB70" s="15">
        <v>2.6138634739934914</v>
      </c>
      <c r="AC70" s="19">
        <v>5.4200045225611069</v>
      </c>
      <c r="AD70" s="19">
        <v>34.708825707378978</v>
      </c>
      <c r="AE70" s="19">
        <v>10.867245248753177</v>
      </c>
      <c r="AF70" s="19">
        <v>69.592067624342789</v>
      </c>
      <c r="AG70" s="19">
        <v>416.50590848854773</v>
      </c>
      <c r="AH70" s="17">
        <f t="shared" si="34"/>
        <v>7261.0409439320974</v>
      </c>
      <c r="AI70" s="17">
        <f t="shared" si="35"/>
        <v>22042.251409919281</v>
      </c>
      <c r="AJ70" s="17">
        <f t="shared" si="36"/>
        <v>-14781.210465987184</v>
      </c>
      <c r="AK70" s="19">
        <f t="shared" si="37"/>
        <v>0.32941466862430124</v>
      </c>
      <c r="AL70" s="17">
        <f t="shared" si="38"/>
        <v>6181.1336501261085</v>
      </c>
      <c r="AM70" s="19">
        <f t="shared" si="39"/>
        <v>1.174710231962701</v>
      </c>
    </row>
    <row r="71" spans="1:39">
      <c r="A71" s="13" t="s">
        <v>132</v>
      </c>
      <c r="B71" s="13" t="s">
        <v>133</v>
      </c>
      <c r="C71" s="13" t="s">
        <v>63</v>
      </c>
      <c r="D71" s="14">
        <v>15</v>
      </c>
      <c r="E71" s="14" t="s">
        <v>3</v>
      </c>
      <c r="F71" s="15">
        <v>10793.80411016817</v>
      </c>
      <c r="G71" s="15">
        <v>2957.5011999999997</v>
      </c>
      <c r="H71" s="15" t="s">
        <v>3</v>
      </c>
      <c r="I71" s="15" t="s">
        <v>3</v>
      </c>
      <c r="J71" s="16">
        <v>1896.5268000000001</v>
      </c>
      <c r="K71" s="16">
        <v>875</v>
      </c>
      <c r="L71" s="16">
        <v>284.77804045339144</v>
      </c>
      <c r="M71" s="17">
        <v>0</v>
      </c>
      <c r="N71" s="16">
        <v>1159.7780404533914</v>
      </c>
      <c r="O71" s="16">
        <v>1021.5268000000001</v>
      </c>
      <c r="P71" s="16">
        <f t="shared" si="30"/>
        <v>2181.3048404533915</v>
      </c>
      <c r="Q71" s="16">
        <v>8993.1688483665166</v>
      </c>
      <c r="R71" s="16">
        <v>0</v>
      </c>
      <c r="S71" s="16">
        <f t="shared" si="31"/>
        <v>8993.1688483665166</v>
      </c>
      <c r="T71" s="18">
        <v>0.71</v>
      </c>
      <c r="U71" s="19">
        <f t="shared" si="32"/>
        <v>5.5128439384946919</v>
      </c>
      <c r="V71" s="19">
        <f t="shared" si="33"/>
        <v>7.7542154918287824</v>
      </c>
      <c r="W71" s="16">
        <v>0.14240709396441423</v>
      </c>
      <c r="X71" s="16">
        <v>9.4938062642942848E-3</v>
      </c>
      <c r="Y71" s="16">
        <v>0.51669635165733163</v>
      </c>
      <c r="AA71" s="13" t="s">
        <v>132</v>
      </c>
      <c r="AB71" s="15">
        <v>2.6138634739934914</v>
      </c>
      <c r="AC71" s="19">
        <v>5.8673755049340777</v>
      </c>
      <c r="AD71" s="19">
        <v>21.287588248162844</v>
      </c>
      <c r="AE71" s="19">
        <v>11.764235308887926</v>
      </c>
      <c r="AF71" s="19">
        <v>42.682149301592837</v>
      </c>
      <c r="AG71" s="19">
        <v>319.31382372244263</v>
      </c>
      <c r="AH71" s="17">
        <f t="shared" si="34"/>
        <v>23506.915568201348</v>
      </c>
      <c r="AI71" s="17">
        <f t="shared" si="35"/>
        <v>4264.0270304150899</v>
      </c>
      <c r="AJ71" s="17">
        <f t="shared" si="36"/>
        <v>19242.888537786257</v>
      </c>
      <c r="AK71" s="19">
        <f t="shared" si="37"/>
        <v>5.512843938494691</v>
      </c>
      <c r="AL71" s="17">
        <f t="shared" si="38"/>
        <v>3031.5014578808659</v>
      </c>
      <c r="AM71" s="19">
        <f t="shared" si="39"/>
        <v>7.7542154918287816</v>
      </c>
    </row>
    <row r="72" spans="1:39">
      <c r="A72" s="13" t="s">
        <v>134</v>
      </c>
      <c r="B72" s="13" t="s">
        <v>133</v>
      </c>
      <c r="C72" s="13" t="s">
        <v>63</v>
      </c>
      <c r="D72" s="14">
        <v>15</v>
      </c>
      <c r="E72" s="14" t="s">
        <v>3</v>
      </c>
      <c r="F72" s="15">
        <v>15058.023017888932</v>
      </c>
      <c r="G72" s="15">
        <v>4125.8974799999996</v>
      </c>
      <c r="H72" s="15" t="s">
        <v>3</v>
      </c>
      <c r="I72" s="15" t="s">
        <v>3</v>
      </c>
      <c r="J72" s="16">
        <v>1896.5268000000001</v>
      </c>
      <c r="K72" s="16">
        <v>1000</v>
      </c>
      <c r="L72" s="16">
        <v>397.97454553181132</v>
      </c>
      <c r="M72" s="17">
        <v>0</v>
      </c>
      <c r="N72" s="16">
        <v>1397.9745455318114</v>
      </c>
      <c r="O72" s="16">
        <v>896.52680000000009</v>
      </c>
      <c r="P72" s="16">
        <f t="shared" si="30"/>
        <v>2294.5013455318112</v>
      </c>
      <c r="Q72" s="16">
        <v>12993.384002808065</v>
      </c>
      <c r="R72" s="16">
        <v>0</v>
      </c>
      <c r="S72" s="16">
        <f t="shared" si="31"/>
        <v>12993.384002808065</v>
      </c>
      <c r="T72" s="18">
        <v>0.71</v>
      </c>
      <c r="U72" s="19">
        <f t="shared" si="32"/>
        <v>7.4481628809095266</v>
      </c>
      <c r="V72" s="19">
        <f t="shared" si="33"/>
        <v>9.2944353274080385</v>
      </c>
      <c r="W72" s="16">
        <v>0.12304460653213237</v>
      </c>
      <c r="X72" s="16">
        <v>8.2029737688088245E-3</v>
      </c>
      <c r="Y72" s="16">
        <v>0.44644326380733229</v>
      </c>
      <c r="AA72" s="13" t="s">
        <v>134</v>
      </c>
      <c r="AB72" s="15">
        <v>2.6138634739934914</v>
      </c>
      <c r="AC72" s="19">
        <v>8.1853524894668634</v>
      </c>
      <c r="AD72" s="19">
        <v>29.697499654844467</v>
      </c>
      <c r="AE72" s="19">
        <v>16.411837403503913</v>
      </c>
      <c r="AF72" s="19">
        <v>59.544232976296193</v>
      </c>
      <c r="AG72" s="19">
        <v>445.462494822667</v>
      </c>
      <c r="AH72" s="17">
        <f t="shared" si="34"/>
        <v>33962.931848511347</v>
      </c>
      <c r="AI72" s="17">
        <f t="shared" si="35"/>
        <v>4559.9072404232911</v>
      </c>
      <c r="AJ72" s="17">
        <f t="shared" si="36"/>
        <v>29403.024608088057</v>
      </c>
      <c r="AK72" s="19">
        <f t="shared" si="37"/>
        <v>7.4481628809095257</v>
      </c>
      <c r="AL72" s="17">
        <f t="shared" si="38"/>
        <v>3654.1146021382528</v>
      </c>
      <c r="AM72" s="19">
        <f t="shared" si="39"/>
        <v>9.2944353274080385</v>
      </c>
    </row>
    <row r="73" spans="1:39">
      <c r="A73" s="13" t="s">
        <v>135</v>
      </c>
      <c r="B73" s="13" t="s">
        <v>96</v>
      </c>
      <c r="C73" s="13" t="s">
        <v>63</v>
      </c>
      <c r="D73" s="14">
        <v>12</v>
      </c>
      <c r="E73" s="14" t="s">
        <v>3</v>
      </c>
      <c r="F73" s="15">
        <v>1909</v>
      </c>
      <c r="G73" s="15">
        <v>296.3744292237443</v>
      </c>
      <c r="H73" s="15" t="s">
        <v>3</v>
      </c>
      <c r="I73" s="15" t="s">
        <v>3</v>
      </c>
      <c r="J73" s="16">
        <v>0</v>
      </c>
      <c r="K73" s="16">
        <v>562.5</v>
      </c>
      <c r="L73" s="16">
        <v>80.534077087492278</v>
      </c>
      <c r="M73" s="17">
        <v>0</v>
      </c>
      <c r="N73" s="16">
        <v>643.03407708749228</v>
      </c>
      <c r="O73" s="16">
        <v>-562.5</v>
      </c>
      <c r="P73" s="16">
        <f t="shared" si="30"/>
        <v>80.534077087492278</v>
      </c>
      <c r="Q73" s="16">
        <v>1941.5328703621417</v>
      </c>
      <c r="R73" s="16">
        <v>0</v>
      </c>
      <c r="S73" s="16">
        <f t="shared" si="31"/>
        <v>1941.5328703621417</v>
      </c>
      <c r="T73" s="18">
        <v>0.71</v>
      </c>
      <c r="U73" s="19">
        <f t="shared" si="32"/>
        <v>24.108215311797252</v>
      </c>
      <c r="V73" s="19">
        <f t="shared" si="33"/>
        <v>3.0193312291565748</v>
      </c>
      <c r="W73" s="16">
        <v>0.44643613022032802</v>
      </c>
      <c r="X73" s="16">
        <v>3.7203010851694002E-2</v>
      </c>
      <c r="Y73" s="16">
        <v>2.8587666112653802</v>
      </c>
      <c r="AA73" s="13" t="s">
        <v>135</v>
      </c>
      <c r="AB73" s="15">
        <v>2.6138634739934914</v>
      </c>
      <c r="AC73" s="19">
        <v>0.58797611521382165</v>
      </c>
      <c r="AD73" s="19">
        <v>3.7649382507748435</v>
      </c>
      <c r="AE73" s="19">
        <v>1.1789068842729391</v>
      </c>
      <c r="AF73" s="19">
        <v>7.5487957892420239</v>
      </c>
      <c r="AG73" s="19">
        <v>45.179259009298107</v>
      </c>
      <c r="AH73" s="17">
        <f t="shared" si="34"/>
        <v>5074.9018533973431</v>
      </c>
      <c r="AI73" s="17">
        <f t="shared" si="35"/>
        <v>210.50508251077221</v>
      </c>
      <c r="AJ73" s="17">
        <f t="shared" si="36"/>
        <v>4864.3967708865712</v>
      </c>
      <c r="AK73" s="19">
        <f t="shared" si="37"/>
        <v>24.108215311797256</v>
      </c>
      <c r="AL73" s="17">
        <f t="shared" si="38"/>
        <v>1680.8032866321112</v>
      </c>
      <c r="AM73" s="19">
        <f t="shared" si="39"/>
        <v>3.0193312291565748</v>
      </c>
    </row>
    <row r="74" spans="1:39">
      <c r="A74" s="13" t="s">
        <v>136</v>
      </c>
      <c r="B74" s="13" t="s">
        <v>98</v>
      </c>
      <c r="C74" s="13" t="s">
        <v>68</v>
      </c>
      <c r="D74" s="14">
        <v>10</v>
      </c>
      <c r="E74" s="14">
        <v>5</v>
      </c>
      <c r="F74" s="15">
        <v>2078</v>
      </c>
      <c r="G74" s="15">
        <v>0</v>
      </c>
      <c r="H74" s="15">
        <v>3847</v>
      </c>
      <c r="I74" s="15">
        <v>0</v>
      </c>
      <c r="J74" s="16">
        <v>397.96962918074411</v>
      </c>
      <c r="K74" s="16">
        <v>437.5</v>
      </c>
      <c r="L74" s="16">
        <v>78.557454098429801</v>
      </c>
      <c r="M74" s="17">
        <v>0</v>
      </c>
      <c r="N74" s="16">
        <v>516.05745409842984</v>
      </c>
      <c r="O74" s="16">
        <v>-39.530370819255893</v>
      </c>
      <c r="P74" s="16">
        <f t="shared" si="30"/>
        <v>476.52708327917395</v>
      </c>
      <c r="Q74" s="16">
        <v>2106.2417869907099</v>
      </c>
      <c r="R74" s="16">
        <v>0</v>
      </c>
      <c r="S74" s="16">
        <f t="shared" si="31"/>
        <v>2106.2417869907099</v>
      </c>
      <c r="T74" s="18">
        <v>0.71</v>
      </c>
      <c r="U74" s="19">
        <f t="shared" si="32"/>
        <v>5.8325923631521528</v>
      </c>
      <c r="V74" s="19">
        <f t="shared" si="33"/>
        <v>4.0814094831173149</v>
      </c>
      <c r="W74" s="16">
        <v>0.32914236624233928</v>
      </c>
      <c r="X74" s="16">
        <v>2.3087184373049151E-2</v>
      </c>
      <c r="Y74" s="16" t="s">
        <v>3</v>
      </c>
      <c r="AA74" s="13" t="s">
        <v>136</v>
      </c>
      <c r="AB74" s="15">
        <v>2.6138634739934914</v>
      </c>
      <c r="AC74" s="19">
        <v>0</v>
      </c>
      <c r="AD74" s="19">
        <v>4.0982407989052509</v>
      </c>
      <c r="AE74" s="19">
        <v>0</v>
      </c>
      <c r="AF74" s="19">
        <v>8.2170757726793742</v>
      </c>
      <c r="AG74" s="19">
        <v>58.426556144161715</v>
      </c>
      <c r="AH74" s="17">
        <f t="shared" si="34"/>
        <v>5505.4284744137967</v>
      </c>
      <c r="AI74" s="17">
        <f t="shared" si="35"/>
        <v>943.9076368845457</v>
      </c>
      <c r="AJ74" s="17">
        <f t="shared" si="36"/>
        <v>4561.5208375292514</v>
      </c>
      <c r="AK74" s="19">
        <f t="shared" si="37"/>
        <v>5.8325923631521528</v>
      </c>
      <c r="AL74" s="17">
        <f t="shared" si="38"/>
        <v>1348.9037297499585</v>
      </c>
      <c r="AM74" s="19">
        <f t="shared" si="39"/>
        <v>4.0814094831173149</v>
      </c>
    </row>
    <row r="75" spans="1:39">
      <c r="A75" s="13" t="s">
        <v>137</v>
      </c>
      <c r="B75" s="13" t="s">
        <v>98</v>
      </c>
      <c r="C75" s="13" t="s">
        <v>63</v>
      </c>
      <c r="D75" s="14">
        <v>10</v>
      </c>
      <c r="E75" s="14" t="s">
        <v>3</v>
      </c>
      <c r="F75" s="15">
        <v>142.364</v>
      </c>
      <c r="G75" s="15">
        <v>54</v>
      </c>
      <c r="H75" s="15" t="s">
        <v>3</v>
      </c>
      <c r="I75" s="15" t="s">
        <v>3</v>
      </c>
      <c r="J75" s="16">
        <v>43350</v>
      </c>
      <c r="K75" s="16">
        <v>1250</v>
      </c>
      <c r="L75" s="16">
        <v>63.750000000000007</v>
      </c>
      <c r="M75" s="17">
        <v>0</v>
      </c>
      <c r="N75" s="16">
        <v>1313.75</v>
      </c>
      <c r="O75" s="16">
        <v>42100</v>
      </c>
      <c r="P75" s="16">
        <f t="shared" si="30"/>
        <v>43413.75</v>
      </c>
      <c r="Q75" s="16">
        <v>150.38486649268117</v>
      </c>
      <c r="R75" s="16">
        <v>0</v>
      </c>
      <c r="S75" s="16">
        <f t="shared" si="31"/>
        <v>150.38486649268117</v>
      </c>
      <c r="T75" s="18">
        <v>0.71</v>
      </c>
      <c r="U75" s="19">
        <f t="shared" si="32"/>
        <v>4.8759369531302405E-3</v>
      </c>
      <c r="V75" s="19">
        <f t="shared" si="33"/>
        <v>0.11446992692116549</v>
      </c>
      <c r="W75" s="16">
        <v>12.230489014274459</v>
      </c>
      <c r="X75" s="16">
        <v>1.2230489014274459</v>
      </c>
      <c r="Y75" s="16">
        <v>32.055637063119462</v>
      </c>
      <c r="AA75" s="13" t="s">
        <v>137</v>
      </c>
      <c r="AB75" s="15">
        <v>2.6138634739934914</v>
      </c>
      <c r="AC75" s="19">
        <v>0.10713039685882128</v>
      </c>
      <c r="AD75" s="19">
        <v>0.28077091101797269</v>
      </c>
      <c r="AE75" s="19">
        <v>0.21479913742045073</v>
      </c>
      <c r="AF75" s="19">
        <v>0.56295273113653821</v>
      </c>
      <c r="AG75" s="19">
        <v>2.8077091101797267</v>
      </c>
      <c r="AH75" s="17">
        <f t="shared" si="34"/>
        <v>393.08550956660702</v>
      </c>
      <c r="AI75" s="17">
        <f t="shared" si="35"/>
        <v>80617.430730775755</v>
      </c>
      <c r="AJ75" s="17">
        <f t="shared" si="36"/>
        <v>-80224.345221209151</v>
      </c>
      <c r="AK75" s="19">
        <f t="shared" si="37"/>
        <v>4.8759369531302414E-3</v>
      </c>
      <c r="AL75" s="17">
        <f t="shared" si="38"/>
        <v>3433.9631389589495</v>
      </c>
      <c r="AM75" s="19">
        <f t="shared" si="39"/>
        <v>0.11446992692116549</v>
      </c>
    </row>
    <row r="76" spans="1:39">
      <c r="A76" s="13" t="s">
        <v>138</v>
      </c>
      <c r="B76" s="13" t="s">
        <v>96</v>
      </c>
      <c r="C76" s="13" t="s">
        <v>63</v>
      </c>
      <c r="D76" s="14">
        <v>11</v>
      </c>
      <c r="E76" s="14" t="s">
        <v>3</v>
      </c>
      <c r="F76" s="15">
        <v>938.57100000000003</v>
      </c>
      <c r="G76" s="15">
        <v>243</v>
      </c>
      <c r="H76" s="15" t="s">
        <v>3</v>
      </c>
      <c r="I76" s="15" t="s">
        <v>3</v>
      </c>
      <c r="J76" s="16">
        <v>159.3648</v>
      </c>
      <c r="K76" s="16">
        <v>312.5</v>
      </c>
      <c r="L76" s="16">
        <v>42.15579520562428</v>
      </c>
      <c r="M76" s="17">
        <v>0</v>
      </c>
      <c r="N76" s="16">
        <v>354.65579520562426</v>
      </c>
      <c r="O76" s="16">
        <v>-153.1352</v>
      </c>
      <c r="P76" s="16">
        <f t="shared" si="30"/>
        <v>201.52059520562426</v>
      </c>
      <c r="Q76" s="16">
        <v>981.81374366675311</v>
      </c>
      <c r="R76" s="16">
        <v>0</v>
      </c>
      <c r="S76" s="16">
        <f t="shared" si="31"/>
        <v>981.81374366675311</v>
      </c>
      <c r="T76" s="18">
        <v>0.71</v>
      </c>
      <c r="U76" s="19">
        <f t="shared" si="32"/>
        <v>6.3218504733998939</v>
      </c>
      <c r="V76" s="19">
        <f t="shared" si="33"/>
        <v>2.7683566910206889</v>
      </c>
      <c r="W76" s="16">
        <v>0.50080793828978409</v>
      </c>
      <c r="X76" s="16">
        <v>4.552799438998037E-2</v>
      </c>
      <c r="Y76" s="16">
        <v>1.9230307564763316</v>
      </c>
      <c r="AA76" s="13" t="s">
        <v>138</v>
      </c>
      <c r="AB76" s="15">
        <v>7.8415904219804764</v>
      </c>
      <c r="AC76" s="19">
        <v>1.4462603575940878</v>
      </c>
      <c r="AD76" s="19">
        <v>5.5531616432184334</v>
      </c>
      <c r="AE76" s="19">
        <v>2.899788355176085</v>
      </c>
      <c r="AF76" s="19">
        <v>11.134228621327411</v>
      </c>
      <c r="AG76" s="19">
        <v>61.08477807540276</v>
      </c>
      <c r="AH76" s="17">
        <f t="shared" si="34"/>
        <v>7698.9812485060056</v>
      </c>
      <c r="AI76" s="17">
        <f t="shared" si="35"/>
        <v>1217.8366573047861</v>
      </c>
      <c r="AJ76" s="17">
        <f t="shared" si="36"/>
        <v>6481.1445912012196</v>
      </c>
      <c r="AK76" s="19">
        <f t="shared" si="37"/>
        <v>6.3218504733998939</v>
      </c>
      <c r="AL76" s="17">
        <f t="shared" si="38"/>
        <v>2781.0654867842927</v>
      </c>
      <c r="AM76" s="19">
        <f t="shared" si="39"/>
        <v>2.7683566910206889</v>
      </c>
    </row>
    <row r="77" spans="1:39">
      <c r="A77" s="13" t="s">
        <v>139</v>
      </c>
      <c r="B77" s="13" t="s">
        <v>120</v>
      </c>
      <c r="C77" s="13" t="s">
        <v>63</v>
      </c>
      <c r="D77" s="14">
        <v>10</v>
      </c>
      <c r="E77" s="14" t="s">
        <v>3</v>
      </c>
      <c r="F77" s="15">
        <v>3339.75</v>
      </c>
      <c r="G77" s="15">
        <v>302</v>
      </c>
      <c r="H77" s="15" t="s">
        <v>3</v>
      </c>
      <c r="I77" s="15" t="s">
        <v>3</v>
      </c>
      <c r="J77" s="16">
        <v>1674.0444</v>
      </c>
      <c r="K77" s="16">
        <v>625</v>
      </c>
      <c r="L77" s="16">
        <v>105.26398810817994</v>
      </c>
      <c r="M77" s="17">
        <v>0</v>
      </c>
      <c r="N77" s="16">
        <v>730.26398810818</v>
      </c>
      <c r="O77" s="16">
        <v>1049.0444</v>
      </c>
      <c r="P77" s="16">
        <f t="shared" si="30"/>
        <v>1779.30838810818</v>
      </c>
      <c r="Q77" s="16">
        <v>2748.2457037462173</v>
      </c>
      <c r="R77" s="16">
        <v>0</v>
      </c>
      <c r="S77" s="16">
        <f t="shared" si="31"/>
        <v>2748.2457037462173</v>
      </c>
      <c r="T77" s="18">
        <v>0.71</v>
      </c>
      <c r="U77" s="19">
        <f t="shared" si="32"/>
        <v>2.1241074912746956</v>
      </c>
      <c r="V77" s="19">
        <f t="shared" si="33"/>
        <v>3.7633592077651472</v>
      </c>
      <c r="W77" s="16">
        <v>0.28979921235134937</v>
      </c>
      <c r="X77" s="16">
        <v>2.8979921235134935E-2</v>
      </c>
      <c r="Y77" s="16">
        <v>3.1860925327637459</v>
      </c>
      <c r="AA77" s="13" t="s">
        <v>139</v>
      </c>
      <c r="AB77" s="15">
        <v>2.6138634739934914</v>
      </c>
      <c r="AC77" s="19">
        <v>0.59913666391414855</v>
      </c>
      <c r="AD77" s="19">
        <v>6.5866697344291687</v>
      </c>
      <c r="AE77" s="19">
        <v>1.2012840648328909</v>
      </c>
      <c r="AF77" s="19">
        <v>13.20643831174492</v>
      </c>
      <c r="AG77" s="19">
        <v>65.866697344291694</v>
      </c>
      <c r="AH77" s="17">
        <f t="shared" si="34"/>
        <v>7183.5390625817754</v>
      </c>
      <c r="AI77" s="17">
        <f t="shared" si="35"/>
        <v>3381.9093864552351</v>
      </c>
      <c r="AJ77" s="17">
        <f t="shared" si="36"/>
        <v>3801.6296761265403</v>
      </c>
      <c r="AK77" s="19">
        <f t="shared" si="37"/>
        <v>2.124107491274696</v>
      </c>
      <c r="AL77" s="17">
        <f t="shared" si="38"/>
        <v>1908.8103648887891</v>
      </c>
      <c r="AM77" s="19">
        <f t="shared" si="39"/>
        <v>3.7633592077651477</v>
      </c>
    </row>
    <row r="78" spans="1:39">
      <c r="A78" s="13" t="s">
        <v>140</v>
      </c>
      <c r="B78" s="13" t="s">
        <v>100</v>
      </c>
      <c r="C78" s="13" t="s">
        <v>63</v>
      </c>
      <c r="D78" s="14">
        <v>17</v>
      </c>
      <c r="E78" s="14" t="s">
        <v>3</v>
      </c>
      <c r="F78" s="15">
        <v>874.94879999999989</v>
      </c>
      <c r="G78" s="15">
        <v>195.76479999999998</v>
      </c>
      <c r="H78" s="15" t="s">
        <v>3</v>
      </c>
      <c r="I78" s="15" t="s">
        <v>3</v>
      </c>
      <c r="J78" s="16">
        <v>285.69996000000003</v>
      </c>
      <c r="K78" s="16">
        <v>87.5</v>
      </c>
      <c r="L78" s="16">
        <v>36.253882718780332</v>
      </c>
      <c r="M78" s="17">
        <v>0</v>
      </c>
      <c r="N78" s="16">
        <v>123.75388271878033</v>
      </c>
      <c r="O78" s="16">
        <v>198.19996000000003</v>
      </c>
      <c r="P78" s="16">
        <f t="shared" si="30"/>
        <v>321.95384271878038</v>
      </c>
      <c r="Q78" s="16">
        <v>1190.5128170489309</v>
      </c>
      <c r="R78" s="16">
        <v>0</v>
      </c>
      <c r="S78" s="16">
        <f t="shared" si="31"/>
        <v>1190.5128170489309</v>
      </c>
      <c r="T78" s="18">
        <v>0.69</v>
      </c>
      <c r="U78" s="19">
        <f t="shared" si="32"/>
        <v>5.101027718304997</v>
      </c>
      <c r="V78" s="19">
        <f t="shared" si="33"/>
        <v>9.6200037598356829</v>
      </c>
      <c r="W78" s="16">
        <v>0.19289311497530134</v>
      </c>
      <c r="X78" s="16">
        <v>1.1346653822076547E-2</v>
      </c>
      <c r="Y78" s="16">
        <v>0.8570752018913308</v>
      </c>
      <c r="AA78" s="13" t="s">
        <v>140</v>
      </c>
      <c r="AB78" s="15">
        <v>1549.6371222010098</v>
      </c>
      <c r="AC78" s="19">
        <v>223.76461604308199</v>
      </c>
      <c r="AD78" s="19">
        <v>994.1969413662838</v>
      </c>
      <c r="AE78" s="19">
        <v>448.6536773929131</v>
      </c>
      <c r="AF78" s="19">
        <v>1993.3898472620463</v>
      </c>
      <c r="AG78" s="19">
        <v>16901.348003226827</v>
      </c>
      <c r="AH78" s="17">
        <f t="shared" si="34"/>
        <v>1844862.8557551224</v>
      </c>
      <c r="AI78" s="17">
        <f t="shared" si="35"/>
        <v>361664.93452581076</v>
      </c>
      <c r="AJ78" s="17">
        <f t="shared" si="36"/>
        <v>1483197.9212293117</v>
      </c>
      <c r="AK78" s="19">
        <f t="shared" si="37"/>
        <v>5.1010277183049961</v>
      </c>
      <c r="AL78" s="17">
        <f t="shared" si="38"/>
        <v>191773.61067753204</v>
      </c>
      <c r="AM78" s="19">
        <f t="shared" si="39"/>
        <v>9.6200037598356811</v>
      </c>
    </row>
    <row r="79" spans="1:39">
      <c r="A79" s="13" t="s">
        <v>141</v>
      </c>
      <c r="B79" s="13" t="s">
        <v>100</v>
      </c>
      <c r="C79" s="13" t="s">
        <v>63</v>
      </c>
      <c r="D79" s="14">
        <v>17</v>
      </c>
      <c r="E79" s="14" t="s">
        <v>3</v>
      </c>
      <c r="F79" s="15">
        <v>1541.3219999999999</v>
      </c>
      <c r="G79" s="15">
        <v>344.86199999999997</v>
      </c>
      <c r="H79" s="15" t="s">
        <v>3</v>
      </c>
      <c r="I79" s="15" t="s">
        <v>3</v>
      </c>
      <c r="J79" s="16">
        <v>361.12691999999998</v>
      </c>
      <c r="K79" s="16">
        <v>187.5</v>
      </c>
      <c r="L79" s="16">
        <v>65.566642865132167</v>
      </c>
      <c r="M79" s="17">
        <v>0</v>
      </c>
      <c r="N79" s="16">
        <v>253.06664286513217</v>
      </c>
      <c r="O79" s="16">
        <v>173.62691999999998</v>
      </c>
      <c r="P79" s="16">
        <f t="shared" si="30"/>
        <v>426.69356286513215</v>
      </c>
      <c r="Q79" s="16">
        <v>2097.223970362028</v>
      </c>
      <c r="R79" s="16">
        <v>0</v>
      </c>
      <c r="S79" s="16">
        <f t="shared" si="31"/>
        <v>2097.223970362028</v>
      </c>
      <c r="T79" s="18">
        <v>0.69</v>
      </c>
      <c r="U79" s="19">
        <f t="shared" si="32"/>
        <v>6.663264494324534</v>
      </c>
      <c r="V79" s="19">
        <f t="shared" si="33"/>
        <v>8.2872398614767651</v>
      </c>
      <c r="W79" s="16">
        <v>0.22391441810858187</v>
      </c>
      <c r="X79" s="16">
        <v>1.3171436359328345E-2</v>
      </c>
      <c r="Y79" s="16">
        <v>0.99491106839850485</v>
      </c>
      <c r="AA79" s="13" t="s">
        <v>141</v>
      </c>
      <c r="AB79" s="15">
        <v>870.95463564954048</v>
      </c>
      <c r="AC79" s="19">
        <v>221.54791820736821</v>
      </c>
      <c r="AD79" s="19">
        <v>984.34804636594322</v>
      </c>
      <c r="AE79" s="19">
        <v>444.20914253638153</v>
      </c>
      <c r="AF79" s="19">
        <v>1973.6425653266901</v>
      </c>
      <c r="AG79" s="19">
        <v>16733.916788221039</v>
      </c>
      <c r="AH79" s="17">
        <f t="shared" si="34"/>
        <v>1826586.9389821428</v>
      </c>
      <c r="AI79" s="17">
        <f t="shared" si="35"/>
        <v>274127.93541933486</v>
      </c>
      <c r="AJ79" s="17">
        <f t="shared" si="36"/>
        <v>1552459.003562808</v>
      </c>
      <c r="AK79" s="19">
        <f t="shared" si="37"/>
        <v>6.663264494324534</v>
      </c>
      <c r="AL79" s="17">
        <f t="shared" si="38"/>
        <v>220409.56573165357</v>
      </c>
      <c r="AM79" s="19">
        <f t="shared" si="39"/>
        <v>8.2872398614767668</v>
      </c>
    </row>
    <row r="80" spans="1:39">
      <c r="A80" s="13" t="s">
        <v>142</v>
      </c>
      <c r="B80" s="13" t="s">
        <v>100</v>
      </c>
      <c r="C80" s="13" t="s">
        <v>63</v>
      </c>
      <c r="D80" s="14">
        <v>17</v>
      </c>
      <c r="E80" s="14" t="s">
        <v>3</v>
      </c>
      <c r="F80" s="15">
        <v>249.22200000000001</v>
      </c>
      <c r="G80" s="15">
        <v>55.762</v>
      </c>
      <c r="H80" s="15" t="s">
        <v>3</v>
      </c>
      <c r="I80" s="15" t="s">
        <v>3</v>
      </c>
      <c r="J80" s="16">
        <v>361.12691999999998</v>
      </c>
      <c r="K80" s="16">
        <v>37.5</v>
      </c>
      <c r="L80" s="16">
        <v>10.968015001494797</v>
      </c>
      <c r="M80" s="17">
        <v>0</v>
      </c>
      <c r="N80" s="16">
        <v>48.468015001494798</v>
      </c>
      <c r="O80" s="16">
        <v>323.62691999999998</v>
      </c>
      <c r="P80" s="16">
        <f t="shared" si="30"/>
        <v>372.09493500149478</v>
      </c>
      <c r="Q80" s="16">
        <v>339.1078258414305</v>
      </c>
      <c r="R80" s="16">
        <v>0</v>
      </c>
      <c r="S80" s="16">
        <f t="shared" si="31"/>
        <v>339.1078258414305</v>
      </c>
      <c r="T80" s="18">
        <v>0.69</v>
      </c>
      <c r="U80" s="19">
        <f t="shared" si="32"/>
        <v>1.3035309424241563</v>
      </c>
      <c r="V80" s="19">
        <f t="shared" si="33"/>
        <v>6.9965280367056932</v>
      </c>
      <c r="W80" s="16">
        <v>0.26522190457519229</v>
      </c>
      <c r="X80" s="16">
        <v>1.5601288504423069E-2</v>
      </c>
      <c r="Y80" s="16">
        <v>1.1784511719813968</v>
      </c>
      <c r="AA80" s="13" t="s">
        <v>142</v>
      </c>
      <c r="AB80" s="15">
        <v>1400.6580397872726</v>
      </c>
      <c r="AC80" s="19">
        <v>57.609917925078292</v>
      </c>
      <c r="AD80" s="19">
        <v>255.96363359990792</v>
      </c>
      <c r="AE80" s="19">
        <v>115.50933292515698</v>
      </c>
      <c r="AF80" s="19">
        <v>513.21351661489075</v>
      </c>
      <c r="AG80" s="19">
        <v>4351.3817711984357</v>
      </c>
      <c r="AH80" s="17">
        <f t="shared" si="34"/>
        <v>474974.10261958186</v>
      </c>
      <c r="AI80" s="17">
        <f t="shared" si="35"/>
        <v>364375.01187066559</v>
      </c>
      <c r="AJ80" s="17">
        <f t="shared" si="36"/>
        <v>110599.09074891626</v>
      </c>
      <c r="AK80" s="19">
        <f t="shared" si="37"/>
        <v>1.3035309424241563</v>
      </c>
      <c r="AL80" s="17">
        <f t="shared" si="38"/>
        <v>67887.114884373834</v>
      </c>
      <c r="AM80" s="19">
        <f t="shared" si="39"/>
        <v>6.9965280367056923</v>
      </c>
    </row>
    <row r="81" spans="1:39">
      <c r="A81" s="13" t="s">
        <v>143</v>
      </c>
      <c r="B81" s="13" t="s">
        <v>100</v>
      </c>
      <c r="C81" s="13" t="s">
        <v>63</v>
      </c>
      <c r="D81" s="14">
        <v>17.100000000000001</v>
      </c>
      <c r="E81" s="14" t="s">
        <v>3</v>
      </c>
      <c r="F81" s="15">
        <v>2728.1268000000005</v>
      </c>
      <c r="G81" s="15">
        <v>622.86</v>
      </c>
      <c r="H81" s="15" t="s">
        <v>3</v>
      </c>
      <c r="I81" s="15" t="s">
        <v>3</v>
      </c>
      <c r="J81" s="16">
        <v>1799.6655599999999</v>
      </c>
      <c r="K81" s="16">
        <v>312.5</v>
      </c>
      <c r="L81" s="16">
        <v>115.84938942131859</v>
      </c>
      <c r="M81" s="17">
        <v>0</v>
      </c>
      <c r="N81" s="16">
        <v>428.34938942131862</v>
      </c>
      <c r="O81" s="16">
        <v>1487.1655599999999</v>
      </c>
      <c r="P81" s="16">
        <f t="shared" si="30"/>
        <v>1915.5149494213185</v>
      </c>
      <c r="Q81" s="16">
        <v>3741.4662326527018</v>
      </c>
      <c r="R81" s="16">
        <v>0</v>
      </c>
      <c r="S81" s="16">
        <f t="shared" si="31"/>
        <v>3741.4662326527018</v>
      </c>
      <c r="T81" s="18">
        <v>0.69</v>
      </c>
      <c r="U81" s="19">
        <f t="shared" si="32"/>
        <v>2.7559037284047476</v>
      </c>
      <c r="V81" s="19">
        <f t="shared" si="33"/>
        <v>8.7346132037383306</v>
      </c>
      <c r="W81" s="16">
        <v>0.21412833148958843</v>
      </c>
      <c r="X81" s="16">
        <v>1.2522124648513948E-2</v>
      </c>
      <c r="Y81" s="16">
        <v>0.93240031561665648</v>
      </c>
      <c r="AA81" s="13" t="s">
        <v>143</v>
      </c>
      <c r="AB81" s="15">
        <v>220.2853098938165</v>
      </c>
      <c r="AC81" s="19">
        <v>101.20518749873438</v>
      </c>
      <c r="AD81" s="19">
        <v>440.66632092281014</v>
      </c>
      <c r="AE81" s="19">
        <v>202.91894377886942</v>
      </c>
      <c r="AF81" s="19">
        <v>883.54704546834796</v>
      </c>
      <c r="AG81" s="19">
        <v>7535.3940877800496</v>
      </c>
      <c r="AH81" s="17">
        <f t="shared" si="34"/>
        <v>824190.04851715057</v>
      </c>
      <c r="AI81" s="17">
        <f t="shared" si="35"/>
        <v>299063.43970666645</v>
      </c>
      <c r="AJ81" s="17">
        <f t="shared" si="36"/>
        <v>525126.60881048418</v>
      </c>
      <c r="AK81" s="19">
        <f t="shared" si="37"/>
        <v>2.7559037284047476</v>
      </c>
      <c r="AL81" s="17">
        <f t="shared" si="38"/>
        <v>94359.077991502258</v>
      </c>
      <c r="AM81" s="19">
        <f t="shared" si="39"/>
        <v>8.7346132037383306</v>
      </c>
    </row>
    <row r="82" spans="1:39">
      <c r="A82" s="13" t="s">
        <v>144</v>
      </c>
      <c r="B82" s="13" t="s">
        <v>100</v>
      </c>
      <c r="C82" s="13" t="s">
        <v>63</v>
      </c>
      <c r="D82" s="14">
        <v>17.100000000000001</v>
      </c>
      <c r="E82" s="14" t="s">
        <v>3</v>
      </c>
      <c r="F82" s="15">
        <v>4548.9366000000009</v>
      </c>
      <c r="G82" s="15">
        <v>1038.5700000000002</v>
      </c>
      <c r="H82" s="15" t="s">
        <v>3</v>
      </c>
      <c r="I82" s="15" t="s">
        <v>3</v>
      </c>
      <c r="J82" s="16">
        <v>1833.0379199999998</v>
      </c>
      <c r="K82" s="16">
        <v>500</v>
      </c>
      <c r="L82" s="16">
        <v>192.09520758484865</v>
      </c>
      <c r="M82" s="17">
        <v>0</v>
      </c>
      <c r="N82" s="16">
        <v>692.09520758484859</v>
      </c>
      <c r="O82" s="16">
        <v>1333.0379199999998</v>
      </c>
      <c r="P82" s="16">
        <f t="shared" si="30"/>
        <v>2025.1331275848484</v>
      </c>
      <c r="Q82" s="16">
        <v>6238.6003038341132</v>
      </c>
      <c r="R82" s="16">
        <v>0</v>
      </c>
      <c r="S82" s="16">
        <f t="shared" si="31"/>
        <v>6238.6003038341132</v>
      </c>
      <c r="T82" s="18">
        <v>0.69</v>
      </c>
      <c r="U82" s="19">
        <f t="shared" si="32"/>
        <v>4.2821314080691399</v>
      </c>
      <c r="V82" s="19">
        <f t="shared" si="33"/>
        <v>9.014078172285684</v>
      </c>
      <c r="W82" s="16">
        <v>0.20748967512549996</v>
      </c>
      <c r="X82" s="16">
        <v>1.2133899130146191E-2</v>
      </c>
      <c r="Y82" s="16">
        <v>0.90349295316682754</v>
      </c>
      <c r="AA82" s="13" t="s">
        <v>144</v>
      </c>
      <c r="AB82" s="15">
        <v>52.206345119343808</v>
      </c>
      <c r="AC82" s="19">
        <v>39.993172783638784</v>
      </c>
      <c r="AD82" s="19">
        <v>174.13775665221465</v>
      </c>
      <c r="AE82" s="19">
        <v>80.187316284783279</v>
      </c>
      <c r="AF82" s="19">
        <v>349.15057740820919</v>
      </c>
      <c r="AG82" s="19">
        <v>2977.7556387528716</v>
      </c>
      <c r="AH82" s="17">
        <f t="shared" si="34"/>
        <v>325694.52052360686</v>
      </c>
      <c r="AI82" s="17">
        <f t="shared" si="35"/>
        <v>76058.97378811783</v>
      </c>
      <c r="AJ82" s="17">
        <f t="shared" si="36"/>
        <v>249635.54673548904</v>
      </c>
      <c r="AK82" s="19">
        <f t="shared" si="37"/>
        <v>4.2821314080691408</v>
      </c>
      <c r="AL82" s="17">
        <f t="shared" si="38"/>
        <v>36131.7612626185</v>
      </c>
      <c r="AM82" s="19">
        <f t="shared" si="39"/>
        <v>9.014078172285684</v>
      </c>
    </row>
    <row r="83" spans="1:39">
      <c r="A83" s="13" t="s">
        <v>145</v>
      </c>
      <c r="B83" s="13" t="s">
        <v>100</v>
      </c>
      <c r="C83" s="13" t="s">
        <v>63</v>
      </c>
      <c r="D83" s="14">
        <v>17</v>
      </c>
      <c r="E83" s="14" t="s">
        <v>3</v>
      </c>
      <c r="F83" s="15">
        <v>128.68439999999998</v>
      </c>
      <c r="G83" s="15">
        <v>28.792399999999997</v>
      </c>
      <c r="H83" s="15" t="s">
        <v>3</v>
      </c>
      <c r="I83" s="15" t="s">
        <v>3</v>
      </c>
      <c r="J83" s="16">
        <v>361.12691999999998</v>
      </c>
      <c r="K83" s="16">
        <v>25</v>
      </c>
      <c r="L83" s="16">
        <v>1.2750000000000001</v>
      </c>
      <c r="M83" s="17">
        <v>0</v>
      </c>
      <c r="N83" s="16">
        <v>26.274999999999999</v>
      </c>
      <c r="O83" s="16">
        <v>336.12691999999998</v>
      </c>
      <c r="P83" s="16">
        <f t="shared" si="30"/>
        <v>362.40191999999996</v>
      </c>
      <c r="Q83" s="16">
        <v>175.09644856276319</v>
      </c>
      <c r="R83" s="16">
        <v>0</v>
      </c>
      <c r="S83" s="16">
        <f t="shared" si="31"/>
        <v>175.09644856276319</v>
      </c>
      <c r="T83" s="18">
        <v>0.69</v>
      </c>
      <c r="U83" s="19">
        <f t="shared" si="32"/>
        <v>0.69912017755292488</v>
      </c>
      <c r="V83" s="19">
        <f t="shared" si="33"/>
        <v>6.6639942364515017</v>
      </c>
      <c r="W83" s="16">
        <v>0.27845649702976288</v>
      </c>
      <c r="X83" s="16">
        <v>1.6379793942927226E-2</v>
      </c>
      <c r="Y83" s="16">
        <v>1.2372559717348925</v>
      </c>
      <c r="AA83" s="13" t="s">
        <v>145</v>
      </c>
      <c r="AB83" s="15">
        <v>3.8199764721471072</v>
      </c>
      <c r="AC83" s="19">
        <v>8.1126987792241589E-2</v>
      </c>
      <c r="AD83" s="19">
        <v>0.36045110505665245</v>
      </c>
      <c r="AE83" s="19">
        <v>0.16266164888997184</v>
      </c>
      <c r="AF83" s="19">
        <v>0.72271352219901663</v>
      </c>
      <c r="AG83" s="19">
        <v>6.1276687859630927</v>
      </c>
      <c r="AH83" s="17">
        <f t="shared" si="34"/>
        <v>668.86431386627157</v>
      </c>
      <c r="AI83" s="17">
        <f t="shared" si="35"/>
        <v>956.7229431246634</v>
      </c>
      <c r="AJ83" s="17">
        <f t="shared" si="36"/>
        <v>-287.85862925839183</v>
      </c>
      <c r="AK83" s="19">
        <f t="shared" si="37"/>
        <v>0.69912017755292488</v>
      </c>
      <c r="AL83" s="17">
        <f t="shared" si="38"/>
        <v>100.36988180566523</v>
      </c>
      <c r="AM83" s="19">
        <f t="shared" si="39"/>
        <v>6.6639942364515017</v>
      </c>
    </row>
    <row r="84" spans="1:39">
      <c r="A84" s="13" t="s">
        <v>146</v>
      </c>
      <c r="B84" s="13" t="s">
        <v>100</v>
      </c>
      <c r="C84" s="13" t="s">
        <v>63</v>
      </c>
      <c r="D84" s="14">
        <v>12</v>
      </c>
      <c r="E84" s="14" t="s">
        <v>3</v>
      </c>
      <c r="F84" s="15">
        <v>27.358319999999999</v>
      </c>
      <c r="G84" s="15">
        <v>5.9117519999999999</v>
      </c>
      <c r="H84" s="15" t="s">
        <v>3</v>
      </c>
      <c r="I84" s="15" t="s">
        <v>3</v>
      </c>
      <c r="J84" s="16">
        <v>22.105440000000002</v>
      </c>
      <c r="K84" s="16">
        <v>6.25</v>
      </c>
      <c r="L84" s="16">
        <v>1.2599915817958462</v>
      </c>
      <c r="M84" s="17">
        <v>0</v>
      </c>
      <c r="N84" s="16">
        <v>7.5099915817958465</v>
      </c>
      <c r="O84" s="16">
        <v>15.855440000000002</v>
      </c>
      <c r="P84" s="16">
        <f t="shared" si="30"/>
        <v>23.365431581795846</v>
      </c>
      <c r="Q84" s="16">
        <v>35.247292544007799</v>
      </c>
      <c r="R84" s="16">
        <v>0</v>
      </c>
      <c r="S84" s="16">
        <f t="shared" si="31"/>
        <v>35.247292544007799</v>
      </c>
      <c r="T84" s="18">
        <v>0.85</v>
      </c>
      <c r="U84" s="19">
        <f t="shared" si="32"/>
        <v>1.758003409103303</v>
      </c>
      <c r="V84" s="19">
        <f t="shared" si="33"/>
        <v>4.6933864252853397</v>
      </c>
      <c r="W84" s="16">
        <v>0.30389301847696409</v>
      </c>
      <c r="X84" s="16">
        <v>2.5324418206413672E-2</v>
      </c>
      <c r="Y84" s="16">
        <v>1.3981317859887172</v>
      </c>
      <c r="AA84" s="13" t="s">
        <v>146</v>
      </c>
      <c r="AB84" s="15">
        <v>1527.990588858843</v>
      </c>
      <c r="AC84" s="19">
        <v>8.2079276049808225</v>
      </c>
      <c r="AD84" s="19">
        <v>37.760671665119425</v>
      </c>
      <c r="AE84" s="19">
        <v>16.457101077323355</v>
      </c>
      <c r="AF84" s="19">
        <v>75.711095449159032</v>
      </c>
      <c r="AG84" s="19">
        <v>453.12805998143307</v>
      </c>
      <c r="AH84" s="17">
        <f t="shared" si="34"/>
        <v>53857.531289998384</v>
      </c>
      <c r="AI84" s="17">
        <f t="shared" si="35"/>
        <v>30635.623919221667</v>
      </c>
      <c r="AJ84" s="17">
        <f t="shared" si="36"/>
        <v>23221.907370776717</v>
      </c>
      <c r="AK84" s="19">
        <f t="shared" si="37"/>
        <v>1.758003409103303</v>
      </c>
      <c r="AL84" s="17">
        <f t="shared" si="38"/>
        <v>11475.19645939319</v>
      </c>
      <c r="AM84" s="19">
        <f t="shared" si="39"/>
        <v>4.6933864252853388</v>
      </c>
    </row>
    <row r="85" spans="1:39">
      <c r="A85" s="13" t="s">
        <v>147</v>
      </c>
      <c r="B85" s="13" t="s">
        <v>96</v>
      </c>
      <c r="C85" s="13" t="s">
        <v>63</v>
      </c>
      <c r="D85" s="14">
        <v>12</v>
      </c>
      <c r="E85" s="14" t="s">
        <v>3</v>
      </c>
      <c r="F85" s="15">
        <v>4832</v>
      </c>
      <c r="G85" s="15">
        <v>87</v>
      </c>
      <c r="H85" s="15" t="s">
        <v>3</v>
      </c>
      <c r="I85" s="15" t="s">
        <v>3</v>
      </c>
      <c r="J85" s="16">
        <v>1186.8516</v>
      </c>
      <c r="K85" s="16">
        <v>750</v>
      </c>
      <c r="L85" s="16">
        <v>152.27360220751859</v>
      </c>
      <c r="M85" s="17">
        <v>0</v>
      </c>
      <c r="N85" s="16">
        <v>902.27360220751859</v>
      </c>
      <c r="O85" s="16">
        <v>436.85159999999996</v>
      </c>
      <c r="P85" s="16">
        <f t="shared" si="30"/>
        <v>1339.1252022075187</v>
      </c>
      <c r="Q85" s="16">
        <v>4269.9168222698663</v>
      </c>
      <c r="R85" s="16">
        <v>0</v>
      </c>
      <c r="S85" s="16">
        <f t="shared" si="31"/>
        <v>4269.9168222698663</v>
      </c>
      <c r="T85" s="18">
        <v>0.71</v>
      </c>
      <c r="U85" s="19">
        <f t="shared" si="32"/>
        <v>4.2916400820643412</v>
      </c>
      <c r="V85" s="19">
        <f t="shared" si="33"/>
        <v>4.7323969268556816</v>
      </c>
      <c r="W85" s="16">
        <v>0.24748142071555682</v>
      </c>
      <c r="X85" s="16">
        <v>2.0623451726296396E-2</v>
      </c>
      <c r="Y85" s="16">
        <v>13.664836568967683</v>
      </c>
      <c r="AA85" s="13" t="s">
        <v>147</v>
      </c>
      <c r="AB85" s="15">
        <v>2.6138634739934914</v>
      </c>
      <c r="AC85" s="19">
        <v>0.17259897271698982</v>
      </c>
      <c r="AD85" s="19">
        <v>9.5296917903321354</v>
      </c>
      <c r="AE85" s="19">
        <v>0.34606527695517053</v>
      </c>
      <c r="AF85" s="19">
        <v>19.107271479108153</v>
      </c>
      <c r="AG85" s="19">
        <v>114.35630148398563</v>
      </c>
      <c r="AH85" s="17">
        <f t="shared" si="34"/>
        <v>11160.979618721562</v>
      </c>
      <c r="AI85" s="17">
        <f t="shared" si="35"/>
        <v>2600.6327197300684</v>
      </c>
      <c r="AJ85" s="17">
        <f t="shared" si="36"/>
        <v>8560.3468989914927</v>
      </c>
      <c r="AK85" s="19">
        <f t="shared" si="37"/>
        <v>4.2916400820643412</v>
      </c>
      <c r="AL85" s="17">
        <f t="shared" si="38"/>
        <v>2358.4200123587661</v>
      </c>
      <c r="AM85" s="19">
        <f t="shared" si="39"/>
        <v>4.7323969268556807</v>
      </c>
    </row>
    <row r="86" spans="1:39">
      <c r="A86" s="13" t="s">
        <v>148</v>
      </c>
      <c r="B86" s="13" t="s">
        <v>96</v>
      </c>
      <c r="C86" s="13" t="s">
        <v>63</v>
      </c>
      <c r="D86" s="14">
        <v>12</v>
      </c>
      <c r="E86" s="14" t="s">
        <v>3</v>
      </c>
      <c r="F86" s="15">
        <v>1741</v>
      </c>
      <c r="G86" s="15">
        <v>135</v>
      </c>
      <c r="H86" s="15" t="s">
        <v>3</v>
      </c>
      <c r="I86" s="15" t="s">
        <v>3</v>
      </c>
      <c r="J86" s="16">
        <v>0</v>
      </c>
      <c r="K86" s="16">
        <v>300</v>
      </c>
      <c r="L86" s="16">
        <v>59.073139733550917</v>
      </c>
      <c r="M86" s="17">
        <v>0</v>
      </c>
      <c r="N86" s="16">
        <v>359.07313973355093</v>
      </c>
      <c r="O86" s="16">
        <v>-300</v>
      </c>
      <c r="P86" s="16">
        <f t="shared" si="30"/>
        <v>59.073139733550931</v>
      </c>
      <c r="Q86" s="16">
        <v>1639.201552075979</v>
      </c>
      <c r="R86" s="16">
        <v>0</v>
      </c>
      <c r="S86" s="16">
        <f t="shared" si="31"/>
        <v>1639.201552075979</v>
      </c>
      <c r="T86" s="18">
        <v>0.71</v>
      </c>
      <c r="U86" s="19">
        <f t="shared" si="32"/>
        <v>27.748678324355009</v>
      </c>
      <c r="V86" s="19">
        <f t="shared" si="33"/>
        <v>4.5650909819997763</v>
      </c>
      <c r="W86" s="16">
        <v>0.27334769922520769</v>
      </c>
      <c r="X86" s="16">
        <v>2.277897493543397E-2</v>
      </c>
      <c r="Y86" s="16">
        <v>3.5045688285940209</v>
      </c>
      <c r="AA86" s="13" t="s">
        <v>148</v>
      </c>
      <c r="AB86" s="15">
        <v>5.0933019628628102</v>
      </c>
      <c r="AC86" s="19">
        <v>0.52187830966708804</v>
      </c>
      <c r="AD86" s="19">
        <v>6.6906332586943575</v>
      </c>
      <c r="AE86" s="19">
        <v>1.0463791234028548</v>
      </c>
      <c r="AF86" s="19">
        <v>13.414887790045467</v>
      </c>
      <c r="AG86" s="19">
        <v>80.287599104332301</v>
      </c>
      <c r="AH86" s="17">
        <f t="shared" si="34"/>
        <v>8348.9484827163487</v>
      </c>
      <c r="AI86" s="17">
        <f t="shared" si="35"/>
        <v>300.87733855736394</v>
      </c>
      <c r="AJ86" s="17">
        <f t="shared" si="36"/>
        <v>8048.0711441589847</v>
      </c>
      <c r="AK86" s="19">
        <f t="shared" si="37"/>
        <v>27.748678324355009</v>
      </c>
      <c r="AL86" s="17">
        <f t="shared" si="38"/>
        <v>1828.8679274162071</v>
      </c>
      <c r="AM86" s="19">
        <f t="shared" si="39"/>
        <v>4.5650909819997763</v>
      </c>
    </row>
    <row r="87" spans="1:39">
      <c r="A87" s="13" t="s">
        <v>149</v>
      </c>
      <c r="B87" s="13" t="s">
        <v>96</v>
      </c>
      <c r="C87" s="13" t="s">
        <v>63</v>
      </c>
      <c r="D87" s="14">
        <v>12</v>
      </c>
      <c r="E87" s="14" t="s">
        <v>3</v>
      </c>
      <c r="F87" s="15">
        <v>5001</v>
      </c>
      <c r="G87" s="15">
        <v>388</v>
      </c>
      <c r="H87" s="15" t="s">
        <v>3</v>
      </c>
      <c r="I87" s="15" t="s">
        <v>3</v>
      </c>
      <c r="J87" s="16">
        <v>0</v>
      </c>
      <c r="K87" s="16">
        <v>570</v>
      </c>
      <c r="L87" s="16">
        <v>154.81333764961403</v>
      </c>
      <c r="M87" s="17">
        <v>0</v>
      </c>
      <c r="N87" s="16">
        <v>724.81333764961403</v>
      </c>
      <c r="O87" s="16">
        <v>-570</v>
      </c>
      <c r="P87" s="16">
        <f t="shared" si="30"/>
        <v>154.81333764961403</v>
      </c>
      <c r="Q87" s="16">
        <v>4708.7934631400649</v>
      </c>
      <c r="R87" s="16">
        <v>0</v>
      </c>
      <c r="S87" s="16">
        <f t="shared" si="31"/>
        <v>4708.7934631400649</v>
      </c>
      <c r="T87" s="18">
        <v>0.71</v>
      </c>
      <c r="U87" s="19">
        <f t="shared" si="32"/>
        <v>30.415941769806579</v>
      </c>
      <c r="V87" s="19">
        <f t="shared" si="33"/>
        <v>6.4965601742505026</v>
      </c>
      <c r="W87" s="16">
        <v>0.19208816003793239</v>
      </c>
      <c r="X87" s="16">
        <v>1.6007346669827699E-2</v>
      </c>
      <c r="Y87" s="16">
        <v>2.4613869513983375</v>
      </c>
      <c r="AA87" s="13" t="s">
        <v>149</v>
      </c>
      <c r="AB87" s="15">
        <v>5.0933019628628102</v>
      </c>
      <c r="AC87" s="19">
        <v>1.4999169196357789</v>
      </c>
      <c r="AD87" s="19">
        <v>19.218757568483905</v>
      </c>
      <c r="AE87" s="19">
        <v>3.0073711102245007</v>
      </c>
      <c r="AF87" s="19">
        <v>38.534091808166224</v>
      </c>
      <c r="AG87" s="19">
        <v>230.62509082180688</v>
      </c>
      <c r="AH87" s="17">
        <f t="shared" si="34"/>
        <v>23983.306988526863</v>
      </c>
      <c r="AI87" s="17">
        <f t="shared" si="35"/>
        <v>788.51107652812209</v>
      </c>
      <c r="AJ87" s="17">
        <f t="shared" si="36"/>
        <v>23194.795911998743</v>
      </c>
      <c r="AK87" s="19">
        <f t="shared" si="37"/>
        <v>30.415941769806583</v>
      </c>
      <c r="AL87" s="17">
        <f t="shared" si="38"/>
        <v>3691.6931953599242</v>
      </c>
      <c r="AM87" s="19">
        <f t="shared" si="39"/>
        <v>6.4965601742505026</v>
      </c>
    </row>
    <row r="88" spans="1:39">
      <c r="A88" s="13" t="s">
        <v>150</v>
      </c>
      <c r="B88" s="13" t="s">
        <v>96</v>
      </c>
      <c r="C88" s="13" t="s">
        <v>63</v>
      </c>
      <c r="D88" s="14">
        <v>12</v>
      </c>
      <c r="E88" s="14" t="s">
        <v>3</v>
      </c>
      <c r="F88" s="15">
        <v>916</v>
      </c>
      <c r="G88" s="15">
        <v>710</v>
      </c>
      <c r="H88" s="15" t="s">
        <v>3</v>
      </c>
      <c r="I88" s="15" t="s">
        <v>3</v>
      </c>
      <c r="J88" s="16">
        <v>0</v>
      </c>
      <c r="K88" s="16">
        <v>105</v>
      </c>
      <c r="L88" s="16">
        <v>44.966344285224537</v>
      </c>
      <c r="M88" s="17">
        <v>0</v>
      </c>
      <c r="N88" s="16">
        <v>149.96634428522452</v>
      </c>
      <c r="O88" s="16">
        <v>-105</v>
      </c>
      <c r="P88" s="16">
        <f t="shared" si="30"/>
        <v>44.966344285224523</v>
      </c>
      <c r="Q88" s="16">
        <v>1483.3520608161493</v>
      </c>
      <c r="R88" s="16">
        <v>0</v>
      </c>
      <c r="S88" s="16">
        <f t="shared" si="31"/>
        <v>1483.3520608161493</v>
      </c>
      <c r="T88" s="18">
        <v>0.71</v>
      </c>
      <c r="U88" s="19">
        <f t="shared" si="32"/>
        <v>32.988051050073089</v>
      </c>
      <c r="V88" s="19">
        <f t="shared" si="33"/>
        <v>9.8912330488961384</v>
      </c>
      <c r="W88" s="16">
        <v>0.21698494675625235</v>
      </c>
      <c r="X88" s="16">
        <v>1.8082078896354367E-2</v>
      </c>
      <c r="Y88" s="16">
        <v>0.27830492973383764</v>
      </c>
      <c r="AA88" s="13" t="s">
        <v>150</v>
      </c>
      <c r="AB88" s="15">
        <v>7.6399529442942145</v>
      </c>
      <c r="AC88" s="19">
        <v>4.1170399984848052</v>
      </c>
      <c r="AD88" s="19">
        <v>5.2802585281137544</v>
      </c>
      <c r="AE88" s="19">
        <v>8.2547686401780744</v>
      </c>
      <c r="AF88" s="19">
        <v>10.587051018680341</v>
      </c>
      <c r="AG88" s="19">
        <v>63.363102337365049</v>
      </c>
      <c r="AH88" s="17">
        <f t="shared" si="34"/>
        <v>11332.739944457231</v>
      </c>
      <c r="AI88" s="17">
        <f t="shared" si="35"/>
        <v>343.54075441604851</v>
      </c>
      <c r="AJ88" s="17">
        <f t="shared" si="36"/>
        <v>10989.199190041183</v>
      </c>
      <c r="AK88" s="19">
        <f t="shared" si="37"/>
        <v>32.988051050073089</v>
      </c>
      <c r="AL88" s="17">
        <f t="shared" si="38"/>
        <v>1145.735813566941</v>
      </c>
      <c r="AM88" s="19">
        <f t="shared" si="39"/>
        <v>9.8912330488961384</v>
      </c>
    </row>
    <row r="89" spans="1:39">
      <c r="A89" s="13" t="s">
        <v>151</v>
      </c>
      <c r="B89" s="13" t="s">
        <v>96</v>
      </c>
      <c r="C89" s="13" t="s">
        <v>63</v>
      </c>
      <c r="D89" s="14">
        <v>12</v>
      </c>
      <c r="E89" s="14" t="s">
        <v>3</v>
      </c>
      <c r="F89" s="15">
        <v>949</v>
      </c>
      <c r="G89" s="15">
        <v>108</v>
      </c>
      <c r="H89" s="15" t="s">
        <v>3</v>
      </c>
      <c r="I89" s="15" t="s">
        <v>3</v>
      </c>
      <c r="J89" s="16">
        <v>0</v>
      </c>
      <c r="K89" s="16">
        <v>142.5</v>
      </c>
      <c r="L89" s="16">
        <v>32.020746549210486</v>
      </c>
      <c r="M89" s="17">
        <v>0</v>
      </c>
      <c r="N89" s="16">
        <v>174.52074654921049</v>
      </c>
      <c r="O89" s="16">
        <v>-142.5</v>
      </c>
      <c r="P89" s="16">
        <f t="shared" si="30"/>
        <v>32.020746549210486</v>
      </c>
      <c r="Q89" s="16">
        <v>926.95110310501991</v>
      </c>
      <c r="R89" s="16">
        <v>0</v>
      </c>
      <c r="S89" s="16">
        <f t="shared" si="31"/>
        <v>926.95110310501991</v>
      </c>
      <c r="T89" s="18">
        <v>0.71</v>
      </c>
      <c r="U89" s="19">
        <f t="shared" si="32"/>
        <v>28.948453830720418</v>
      </c>
      <c r="V89" s="19">
        <f t="shared" si="33"/>
        <v>5.3114092245969324</v>
      </c>
      <c r="W89" s="16">
        <v>0.24373175989968252</v>
      </c>
      <c r="X89" s="16">
        <v>2.0310979991640207E-2</v>
      </c>
      <c r="Y89" s="16">
        <v>2.129162211747345</v>
      </c>
      <c r="AA89" s="13" t="s">
        <v>151</v>
      </c>
      <c r="AB89" s="15">
        <v>50.933019628628102</v>
      </c>
      <c r="AC89" s="19">
        <v>4.1750264773367034</v>
      </c>
      <c r="AD89" s="19">
        <v>36.469907883405774</v>
      </c>
      <c r="AE89" s="19">
        <v>8.3710329872228382</v>
      </c>
      <c r="AF89" s="19">
        <v>73.123081635572362</v>
      </c>
      <c r="AG89" s="19">
        <v>437.63889460086926</v>
      </c>
      <c r="AH89" s="17">
        <f t="shared" si="34"/>
        <v>47212.418729226454</v>
      </c>
      <c r="AI89" s="17">
        <f t="shared" si="35"/>
        <v>1630.9133125142632</v>
      </c>
      <c r="AJ89" s="17">
        <f t="shared" si="36"/>
        <v>45581.505416712193</v>
      </c>
      <c r="AK89" s="19">
        <f t="shared" si="37"/>
        <v>28.948453830720421</v>
      </c>
      <c r="AL89" s="17">
        <f t="shared" si="38"/>
        <v>8888.8686095937683</v>
      </c>
      <c r="AM89" s="19">
        <f t="shared" si="39"/>
        <v>5.3114092245969333</v>
      </c>
    </row>
    <row r="90" spans="1:39">
      <c r="A90" s="13" t="s">
        <v>152</v>
      </c>
      <c r="B90" s="13" t="s">
        <v>103</v>
      </c>
      <c r="C90" s="13" t="s">
        <v>63</v>
      </c>
      <c r="D90" s="14">
        <v>25</v>
      </c>
      <c r="E90" s="14" t="s">
        <v>3</v>
      </c>
      <c r="F90" s="15">
        <v>29037.098999999998</v>
      </c>
      <c r="G90" s="15">
        <v>54081</v>
      </c>
      <c r="H90" s="15" t="s">
        <v>3</v>
      </c>
      <c r="I90" s="15" t="s">
        <v>3</v>
      </c>
      <c r="J90" s="16">
        <v>11971.179</v>
      </c>
      <c r="K90" s="16">
        <v>3750</v>
      </c>
      <c r="L90" s="16">
        <v>3991.6410679815699</v>
      </c>
      <c r="M90" s="17">
        <v>0</v>
      </c>
      <c r="N90" s="16">
        <v>7741.6410679815699</v>
      </c>
      <c r="O90" s="16">
        <v>8221.1790000000001</v>
      </c>
      <c r="P90" s="16">
        <f t="shared" si="30"/>
        <v>15962.820067981571</v>
      </c>
      <c r="Q90" s="16">
        <v>142315.74374264621</v>
      </c>
      <c r="R90" s="16">
        <v>0</v>
      </c>
      <c r="S90" s="16">
        <f t="shared" si="31"/>
        <v>142315.74374264621</v>
      </c>
      <c r="T90" s="18">
        <v>0.75</v>
      </c>
      <c r="U90" s="19">
        <f t="shared" si="32"/>
        <v>10.972665068381977</v>
      </c>
      <c r="V90" s="19">
        <f t="shared" si="33"/>
        <v>18.38314932104587</v>
      </c>
      <c r="W90" s="16">
        <v>0.33450927702158578</v>
      </c>
      <c r="X90" s="16">
        <v>1.3380371080863427E-2</v>
      </c>
      <c r="Y90" s="16">
        <v>0.17855451930984409</v>
      </c>
      <c r="AA90" s="13" t="s">
        <v>152</v>
      </c>
      <c r="AB90" s="15">
        <v>7.8415904219804764</v>
      </c>
      <c r="AC90" s="19">
        <v>340.00698312922037</v>
      </c>
      <c r="AD90" s="19">
        <v>181.48023123413256</v>
      </c>
      <c r="AE90" s="19">
        <v>681.72254406311004</v>
      </c>
      <c r="AF90" s="19">
        <v>363.8724234292406</v>
      </c>
      <c r="AG90" s="19">
        <v>4537.0057808533156</v>
      </c>
      <c r="AH90" s="17">
        <f t="shared" si="34"/>
        <v>1115981.7730293626</v>
      </c>
      <c r="AI90" s="17">
        <f t="shared" si="35"/>
        <v>101705.62630632856</v>
      </c>
      <c r="AJ90" s="17">
        <f t="shared" si="36"/>
        <v>1014276.146723034</v>
      </c>
      <c r="AK90" s="19">
        <f t="shared" si="37"/>
        <v>10.972665068381978</v>
      </c>
      <c r="AL90" s="17">
        <f t="shared" si="38"/>
        <v>60706.778449094985</v>
      </c>
      <c r="AM90" s="19">
        <f t="shared" si="39"/>
        <v>18.38314932104587</v>
      </c>
    </row>
    <row r="91" spans="1:39">
      <c r="A91" s="13" t="s">
        <v>153</v>
      </c>
      <c r="B91" s="13" t="s">
        <v>96</v>
      </c>
      <c r="C91" s="13" t="s">
        <v>63</v>
      </c>
      <c r="D91" s="14">
        <v>11</v>
      </c>
      <c r="E91" s="14" t="s">
        <v>3</v>
      </c>
      <c r="F91" s="15">
        <v>1956.2249999999999</v>
      </c>
      <c r="G91" s="15">
        <v>1489</v>
      </c>
      <c r="H91" s="15" t="s">
        <v>3</v>
      </c>
      <c r="I91" s="15" t="s">
        <v>3</v>
      </c>
      <c r="J91" s="16">
        <v>679.87080000000003</v>
      </c>
      <c r="K91" s="16">
        <v>375</v>
      </c>
      <c r="L91" s="16">
        <v>97.013907473905292</v>
      </c>
      <c r="M91" s="17">
        <v>0</v>
      </c>
      <c r="N91" s="16">
        <v>472.01390747390531</v>
      </c>
      <c r="O91" s="16">
        <v>304.87080000000003</v>
      </c>
      <c r="P91" s="16">
        <f t="shared" si="30"/>
        <v>776.88470747390534</v>
      </c>
      <c r="Q91" s="16">
        <v>2916.7571437163333</v>
      </c>
      <c r="R91" s="16">
        <v>0</v>
      </c>
      <c r="S91" s="16">
        <f t="shared" si="31"/>
        <v>2916.7571437163333</v>
      </c>
      <c r="T91" s="18">
        <v>0.71</v>
      </c>
      <c r="U91" s="19">
        <f t="shared" si="32"/>
        <v>5.0313016598545204</v>
      </c>
      <c r="V91" s="19">
        <f t="shared" si="33"/>
        <v>6.1793881441461185</v>
      </c>
      <c r="W91" s="16">
        <v>0.31979175681888389</v>
      </c>
      <c r="X91" s="16">
        <v>2.9071977892625816E-2</v>
      </c>
      <c r="Y91" s="16">
        <v>0.41768178893277308</v>
      </c>
      <c r="AA91" s="13" t="s">
        <v>153</v>
      </c>
      <c r="AB91" s="15">
        <v>2.6138634739934914</v>
      </c>
      <c r="AC91" s="19">
        <v>2.9540214985700906</v>
      </c>
      <c r="AD91" s="19">
        <v>3.8580756048308107</v>
      </c>
      <c r="AE91" s="19">
        <v>5.9228873262787261</v>
      </c>
      <c r="AF91" s="19">
        <v>7.7355385242587618</v>
      </c>
      <c r="AG91" s="19">
        <v>42.438831653138905</v>
      </c>
      <c r="AH91" s="17">
        <f t="shared" si="34"/>
        <v>7624.0049604697078</v>
      </c>
      <c r="AI91" s="17">
        <f t="shared" si="35"/>
        <v>1515.3146195352865</v>
      </c>
      <c r="AJ91" s="17">
        <f t="shared" si="36"/>
        <v>6108.6903409344213</v>
      </c>
      <c r="AK91" s="19">
        <f t="shared" si="37"/>
        <v>5.0313016598545204</v>
      </c>
      <c r="AL91" s="17">
        <f t="shared" si="38"/>
        <v>1233.7799119629844</v>
      </c>
      <c r="AM91" s="19">
        <f t="shared" si="39"/>
        <v>6.1793881441461185</v>
      </c>
    </row>
    <row r="92" spans="1:39">
      <c r="A92" s="13" t="s">
        <v>154</v>
      </c>
      <c r="B92" s="13" t="s">
        <v>133</v>
      </c>
      <c r="C92" s="13" t="s">
        <v>63</v>
      </c>
      <c r="D92" s="14">
        <v>10</v>
      </c>
      <c r="E92" s="14" t="s">
        <v>3</v>
      </c>
      <c r="F92" s="15">
        <v>4925.5010000000002</v>
      </c>
      <c r="G92" s="15">
        <v>1214.6285466000002</v>
      </c>
      <c r="H92" s="15" t="s">
        <v>3</v>
      </c>
      <c r="I92" s="15" t="s">
        <v>3</v>
      </c>
      <c r="J92" s="16">
        <v>1032.3726000000001</v>
      </c>
      <c r="K92" s="16">
        <v>750</v>
      </c>
      <c r="L92" s="16">
        <v>163.08488893814987</v>
      </c>
      <c r="M92" s="17">
        <v>0</v>
      </c>
      <c r="N92" s="16">
        <v>913.0848889381499</v>
      </c>
      <c r="O92" s="16">
        <v>282.37260000000015</v>
      </c>
      <c r="P92" s="16">
        <f t="shared" si="30"/>
        <v>1195.4574889381502</v>
      </c>
      <c r="Q92" s="16">
        <v>4674.7741867783998</v>
      </c>
      <c r="R92" s="16">
        <v>0</v>
      </c>
      <c r="S92" s="16">
        <f t="shared" si="31"/>
        <v>4674.7741867783998</v>
      </c>
      <c r="T92" s="18">
        <v>0.71</v>
      </c>
      <c r="U92" s="19">
        <f t="shared" si="32"/>
        <v>5.2169776185938872</v>
      </c>
      <c r="V92" s="19">
        <f t="shared" si="33"/>
        <v>5.1197585716425733</v>
      </c>
      <c r="W92" s="16">
        <v>0.24569256743765952</v>
      </c>
      <c r="X92" s="16">
        <v>2.4569256743765953E-2</v>
      </c>
      <c r="Y92" s="16">
        <v>0.99049688661839463</v>
      </c>
      <c r="AA92" s="13" t="s">
        <v>154</v>
      </c>
      <c r="AB92" s="15">
        <v>5.2277269479869828</v>
      </c>
      <c r="AC92" s="19">
        <v>4.8193940086411597</v>
      </c>
      <c r="AD92" s="19">
        <v>19.428189752886059</v>
      </c>
      <c r="AE92" s="19">
        <v>9.6630060776272497</v>
      </c>
      <c r="AF92" s="19">
        <v>38.954008600007725</v>
      </c>
      <c r="AG92" s="19">
        <v>194.28189752886058</v>
      </c>
      <c r="AH92" s="17">
        <f t="shared" si="34"/>
        <v>24438.442991975375</v>
      </c>
      <c r="AI92" s="17">
        <f t="shared" si="35"/>
        <v>4684.4063322936345</v>
      </c>
      <c r="AJ92" s="17">
        <f t="shared" si="36"/>
        <v>19754.03665968174</v>
      </c>
      <c r="AK92" s="19">
        <f t="shared" si="37"/>
        <v>5.2169776185938881</v>
      </c>
      <c r="AL92" s="17">
        <f t="shared" si="38"/>
        <v>4773.3584797016674</v>
      </c>
      <c r="AM92" s="19">
        <f t="shared" si="39"/>
        <v>5.1197585716425733</v>
      </c>
    </row>
    <row r="93" spans="1:39">
      <c r="A93" s="13" t="s">
        <v>155</v>
      </c>
      <c r="B93" s="13" t="s">
        <v>133</v>
      </c>
      <c r="C93" s="13" t="s">
        <v>63</v>
      </c>
      <c r="D93" s="14">
        <v>10</v>
      </c>
      <c r="E93" s="14" t="s">
        <v>3</v>
      </c>
      <c r="F93" s="15">
        <v>7541.2709999999997</v>
      </c>
      <c r="G93" s="15">
        <v>1859.6774286</v>
      </c>
      <c r="H93" s="15" t="s">
        <v>3</v>
      </c>
      <c r="I93" s="15" t="s">
        <v>3</v>
      </c>
      <c r="J93" s="16">
        <v>1134.3726000000001</v>
      </c>
      <c r="K93" s="16">
        <v>875</v>
      </c>
      <c r="L93" s="16">
        <v>235.75555255444883</v>
      </c>
      <c r="M93" s="17">
        <v>0</v>
      </c>
      <c r="N93" s="16">
        <v>1110.7555525544487</v>
      </c>
      <c r="O93" s="16">
        <v>259.37260000000015</v>
      </c>
      <c r="P93" s="16">
        <f t="shared" si="30"/>
        <v>1370.1281525544489</v>
      </c>
      <c r="Q93" s="16">
        <v>7157.3915031791739</v>
      </c>
      <c r="R93" s="16">
        <v>0</v>
      </c>
      <c r="S93" s="16">
        <f t="shared" si="31"/>
        <v>7157.3915031791739</v>
      </c>
      <c r="T93" s="18">
        <v>0.71</v>
      </c>
      <c r="U93" s="19">
        <f t="shared" si="32"/>
        <v>6.8744389197362885</v>
      </c>
      <c r="V93" s="19">
        <f t="shared" si="33"/>
        <v>6.4437143588605394</v>
      </c>
      <c r="W93" s="16">
        <v>0.19521141969897374</v>
      </c>
      <c r="X93" s="16">
        <v>1.9521141969897376E-2</v>
      </c>
      <c r="Y93" s="16">
        <v>0.78698474870735047</v>
      </c>
      <c r="AA93" s="13" t="s">
        <v>155</v>
      </c>
      <c r="AB93" s="15">
        <v>5.2277269479869828</v>
      </c>
      <c r="AC93" s="19">
        <v>7.3788141094559352</v>
      </c>
      <c r="AD93" s="19">
        <v>29.745856099904714</v>
      </c>
      <c r="AE93" s="19">
        <v>14.794707686798585</v>
      </c>
      <c r="AF93" s="19">
        <v>59.641188863628066</v>
      </c>
      <c r="AG93" s="19">
        <v>297.45856099904711</v>
      </c>
      <c r="AH93" s="17">
        <f t="shared" si="34"/>
        <v>37416.888438462825</v>
      </c>
      <c r="AI93" s="17">
        <f t="shared" si="35"/>
        <v>5442.9007043818756</v>
      </c>
      <c r="AJ93" s="17">
        <f t="shared" si="36"/>
        <v>31973.987734080951</v>
      </c>
      <c r="AK93" s="19">
        <f t="shared" si="37"/>
        <v>6.8744389197362885</v>
      </c>
      <c r="AL93" s="17">
        <f t="shared" si="38"/>
        <v>5806.7267347150628</v>
      </c>
      <c r="AM93" s="19">
        <f t="shared" si="39"/>
        <v>6.4437143588605394</v>
      </c>
    </row>
    <row r="94" spans="1:39">
      <c r="A94" s="13" t="s">
        <v>156</v>
      </c>
      <c r="B94" s="13" t="s">
        <v>98</v>
      </c>
      <c r="C94" s="13" t="s">
        <v>63</v>
      </c>
      <c r="D94" s="14">
        <v>15</v>
      </c>
      <c r="E94" s="14" t="s">
        <v>3</v>
      </c>
      <c r="F94" s="15">
        <v>9800.8510000000006</v>
      </c>
      <c r="G94" s="15">
        <v>2819</v>
      </c>
      <c r="H94" s="15" t="s">
        <v>3</v>
      </c>
      <c r="I94" s="15" t="s">
        <v>3</v>
      </c>
      <c r="J94" s="16">
        <v>4718.2548000000006</v>
      </c>
      <c r="K94" s="16">
        <v>1562.5</v>
      </c>
      <c r="L94" s="16">
        <v>436.55558040236326</v>
      </c>
      <c r="M94" s="17">
        <v>0</v>
      </c>
      <c r="N94" s="16">
        <v>1999.0555804023634</v>
      </c>
      <c r="O94" s="16">
        <v>3155.7548000000006</v>
      </c>
      <c r="P94" s="16">
        <f t="shared" si="30"/>
        <v>5154.810380402364</v>
      </c>
      <c r="Q94" s="16">
        <v>13363.873709830299</v>
      </c>
      <c r="R94" s="16">
        <v>0</v>
      </c>
      <c r="S94" s="16">
        <f t="shared" si="31"/>
        <v>13363.873709830299</v>
      </c>
      <c r="T94" s="18">
        <v>0.71</v>
      </c>
      <c r="U94" s="19">
        <f t="shared" si="32"/>
        <v>3.5293319732694171</v>
      </c>
      <c r="V94" s="19">
        <f t="shared" si="33"/>
        <v>6.6850936216293011</v>
      </c>
      <c r="W94" s="16">
        <v>0.27032882520539614</v>
      </c>
      <c r="X94" s="16">
        <v>1.8021921680359744E-2</v>
      </c>
      <c r="Y94" s="16">
        <v>0.93436214793299532</v>
      </c>
      <c r="AA94" s="13" t="s">
        <v>156</v>
      </c>
      <c r="AB94" s="15">
        <v>3.8199764721471072</v>
      </c>
      <c r="AC94" s="19">
        <v>8.1731941941751156</v>
      </c>
      <c r="AD94" s="19">
        <v>28.248377224630033</v>
      </c>
      <c r="AE94" s="19">
        <v>16.38745971595915</v>
      </c>
      <c r="AF94" s="19">
        <v>56.638706093604938</v>
      </c>
      <c r="AG94" s="19">
        <v>423.72565836945051</v>
      </c>
      <c r="AH94" s="17">
        <f t="shared" si="34"/>
        <v>51049.683148297023</v>
      </c>
      <c r="AI94" s="17">
        <f t="shared" si="35"/>
        <v>14464.403897094115</v>
      </c>
      <c r="AJ94" s="17">
        <f t="shared" si="36"/>
        <v>36585.279251202912</v>
      </c>
      <c r="AK94" s="19">
        <f t="shared" si="37"/>
        <v>3.5293319732694175</v>
      </c>
      <c r="AL94" s="17">
        <f t="shared" si="38"/>
        <v>7636.345283651408</v>
      </c>
      <c r="AM94" s="19">
        <f t="shared" si="39"/>
        <v>6.6850936216293011</v>
      </c>
    </row>
    <row r="95" spans="1:39">
      <c r="A95" s="13" t="s">
        <v>157</v>
      </c>
      <c r="B95" s="13" t="s">
        <v>100</v>
      </c>
      <c r="C95" s="13" t="s">
        <v>63</v>
      </c>
      <c r="D95" s="14">
        <v>22.3</v>
      </c>
      <c r="E95" s="14" t="s">
        <v>3</v>
      </c>
      <c r="F95" s="15">
        <v>255.3125</v>
      </c>
      <c r="G95" s="15">
        <v>39.138749999999995</v>
      </c>
      <c r="H95" s="15" t="s">
        <v>3</v>
      </c>
      <c r="I95" s="15" t="s">
        <v>3</v>
      </c>
      <c r="J95" s="16">
        <v>176.07240000000002</v>
      </c>
      <c r="K95" s="16">
        <v>81.25</v>
      </c>
      <c r="L95" s="16">
        <v>16.610852047213065</v>
      </c>
      <c r="M95" s="17">
        <v>0</v>
      </c>
      <c r="N95" s="16">
        <v>97.860852047213058</v>
      </c>
      <c r="O95" s="16">
        <v>94.822400000000016</v>
      </c>
      <c r="P95" s="16">
        <f t="shared" si="30"/>
        <v>192.68325204721307</v>
      </c>
      <c r="Q95" s="16">
        <v>466.86376965592819</v>
      </c>
      <c r="R95" s="16">
        <v>0</v>
      </c>
      <c r="S95" s="16">
        <f t="shared" si="31"/>
        <v>466.86376965592819</v>
      </c>
      <c r="T95" s="18">
        <v>0.85</v>
      </c>
      <c r="U95" s="19">
        <f t="shared" si="32"/>
        <v>2.8078249425999848</v>
      </c>
      <c r="V95" s="19">
        <f t="shared" si="33"/>
        <v>4.7706898099629189</v>
      </c>
      <c r="W95" s="16">
        <v>0.42433378599548993</v>
      </c>
      <c r="X95" s="16">
        <v>1.9028420896658741E-2</v>
      </c>
      <c r="Y95" s="16">
        <v>2.7518636251546349</v>
      </c>
      <c r="AA95" s="13" t="s">
        <v>157</v>
      </c>
      <c r="AB95" s="15">
        <v>846.76145132594206</v>
      </c>
      <c r="AC95" s="19">
        <v>30.113737525889054</v>
      </c>
      <c r="AD95" s="19">
        <v>195.28224677761139</v>
      </c>
      <c r="AE95" s="19">
        <v>60.378800365978549</v>
      </c>
      <c r="AF95" s="19">
        <v>391.54581137822572</v>
      </c>
      <c r="AG95" s="19">
        <v>4354.7941031407336</v>
      </c>
      <c r="AH95" s="17">
        <f t="shared" si="34"/>
        <v>395322.24316535407</v>
      </c>
      <c r="AI95" s="17">
        <f t="shared" si="35"/>
        <v>140793.05200533415</v>
      </c>
      <c r="AJ95" s="17">
        <f t="shared" si="36"/>
        <v>254529.19116001992</v>
      </c>
      <c r="AK95" s="19">
        <f t="shared" si="37"/>
        <v>2.8078249425999853</v>
      </c>
      <c r="AL95" s="17">
        <f t="shared" si="38"/>
        <v>82864.797107491424</v>
      </c>
      <c r="AM95" s="19">
        <f t="shared" si="39"/>
        <v>4.7706898099629189</v>
      </c>
    </row>
    <row r="96" spans="1:39">
      <c r="A96" s="13" t="s">
        <v>158</v>
      </c>
      <c r="B96" s="13" t="s">
        <v>100</v>
      </c>
      <c r="C96" s="13" t="s">
        <v>63</v>
      </c>
      <c r="D96" s="14">
        <v>22.3</v>
      </c>
      <c r="E96" s="14" t="s">
        <v>3</v>
      </c>
      <c r="F96" s="15">
        <v>425.53444999999994</v>
      </c>
      <c r="G96" s="15">
        <v>65.233337399999996</v>
      </c>
      <c r="H96" s="15" t="s">
        <v>3</v>
      </c>
      <c r="I96" s="15" t="s">
        <v>3</v>
      </c>
      <c r="J96" s="16">
        <v>226.55220000000003</v>
      </c>
      <c r="K96" s="16">
        <v>125</v>
      </c>
      <c r="L96" s="16">
        <v>27.154168324130953</v>
      </c>
      <c r="M96" s="17">
        <v>0</v>
      </c>
      <c r="N96" s="16">
        <v>152.15416832413095</v>
      </c>
      <c r="O96" s="16">
        <v>101.55220000000003</v>
      </c>
      <c r="P96" s="16">
        <f t="shared" si="30"/>
        <v>253.70636832413098</v>
      </c>
      <c r="Q96" s="16">
        <v>778.13118216092846</v>
      </c>
      <c r="R96" s="16">
        <v>0</v>
      </c>
      <c r="S96" s="16">
        <f t="shared" si="31"/>
        <v>778.13118216092846</v>
      </c>
      <c r="T96" s="18">
        <v>0.85</v>
      </c>
      <c r="U96" s="19">
        <f t="shared" si="32"/>
        <v>3.5414102107396785</v>
      </c>
      <c r="V96" s="19">
        <f t="shared" si="33"/>
        <v>5.1140970420428529</v>
      </c>
      <c r="W96" s="16">
        <v>0.39584013604540963</v>
      </c>
      <c r="X96" s="16">
        <v>1.7750678746430923E-2</v>
      </c>
      <c r="Y96" s="16">
        <v>2.5670783418862677</v>
      </c>
      <c r="AA96" s="13" t="s">
        <v>158</v>
      </c>
      <c r="AB96" s="15">
        <v>533.52338060987927</v>
      </c>
      <c r="AC96" s="19">
        <v>31.624209995840257</v>
      </c>
      <c r="AD96" s="19">
        <v>205.07739284256624</v>
      </c>
      <c r="AE96" s="19">
        <v>63.407335619800314</v>
      </c>
      <c r="AF96" s="19">
        <v>411.18532534765797</v>
      </c>
      <c r="AG96" s="19">
        <v>4573.2258603892278</v>
      </c>
      <c r="AH96" s="17">
        <f t="shared" si="34"/>
        <v>415151.17886446032</v>
      </c>
      <c r="AI96" s="17">
        <f t="shared" si="35"/>
        <v>117227.64496625472</v>
      </c>
      <c r="AJ96" s="17">
        <f t="shared" si="36"/>
        <v>297923.53389820561</v>
      </c>
      <c r="AK96" s="19">
        <f t="shared" si="37"/>
        <v>3.5414102107396781</v>
      </c>
      <c r="AL96" s="17">
        <f t="shared" si="38"/>
        <v>81177.806258174955</v>
      </c>
      <c r="AM96" s="19">
        <f t="shared" si="39"/>
        <v>5.1140970420428529</v>
      </c>
    </row>
    <row r="97" spans="1:39">
      <c r="A97" s="13" t="s">
        <v>159</v>
      </c>
      <c r="B97" s="13" t="s">
        <v>100</v>
      </c>
      <c r="C97" s="13" t="s">
        <v>63</v>
      </c>
      <c r="D97" s="14">
        <v>22.3</v>
      </c>
      <c r="E97" s="14" t="s">
        <v>3</v>
      </c>
      <c r="F97" s="15">
        <v>595.71554999999978</v>
      </c>
      <c r="G97" s="15">
        <v>91.321662599999982</v>
      </c>
      <c r="H97" s="15" t="s">
        <v>3</v>
      </c>
      <c r="I97" s="15" t="s">
        <v>3</v>
      </c>
      <c r="J97" s="16">
        <v>350.00280000000004</v>
      </c>
      <c r="K97" s="16">
        <v>218.75</v>
      </c>
      <c r="L97" s="16">
        <v>40.245489864721286</v>
      </c>
      <c r="M97" s="17">
        <v>0</v>
      </c>
      <c r="N97" s="16">
        <v>258.99548986472126</v>
      </c>
      <c r="O97" s="16">
        <v>131.25280000000004</v>
      </c>
      <c r="P97" s="16">
        <f t="shared" si="30"/>
        <v>390.2482898647213</v>
      </c>
      <c r="Q97" s="16">
        <v>1089.3238964627838</v>
      </c>
      <c r="R97" s="16">
        <v>0</v>
      </c>
      <c r="S97" s="16">
        <f t="shared" si="31"/>
        <v>1089.3238964627838</v>
      </c>
      <c r="T97" s="18">
        <v>0.85</v>
      </c>
      <c r="U97" s="19">
        <f t="shared" si="32"/>
        <v>3.2252576364111265</v>
      </c>
      <c r="V97" s="19">
        <f t="shared" si="33"/>
        <v>4.2059570111887288</v>
      </c>
      <c r="W97" s="16">
        <v>0.48130897759687852</v>
      </c>
      <c r="X97" s="16">
        <v>2.1583362224075271E-2</v>
      </c>
      <c r="Y97" s="16">
        <v>3.1213556676896199</v>
      </c>
      <c r="AA97" s="13" t="s">
        <v>159</v>
      </c>
      <c r="AB97" s="15">
        <v>31.833137267892564</v>
      </c>
      <c r="AC97" s="19">
        <v>2.6414955449024968</v>
      </c>
      <c r="AD97" s="19">
        <v>17.129630103806953</v>
      </c>
      <c r="AE97" s="19">
        <v>5.2962649367643024</v>
      </c>
      <c r="AF97" s="19">
        <v>34.345338750849116</v>
      </c>
      <c r="AG97" s="19">
        <v>381.99075131489502</v>
      </c>
      <c r="AH97" s="17">
        <f t="shared" si="34"/>
        <v>34676.597125295382</v>
      </c>
      <c r="AI97" s="17">
        <f t="shared" si="35"/>
        <v>10751.574303341988</v>
      </c>
      <c r="AJ97" s="17">
        <f t="shared" si="36"/>
        <v>23925.022821953396</v>
      </c>
      <c r="AK97" s="19">
        <f t="shared" si="37"/>
        <v>3.2252576364111265</v>
      </c>
      <c r="AL97" s="17">
        <f t="shared" si="38"/>
        <v>8244.6389806287498</v>
      </c>
      <c r="AM97" s="19">
        <f t="shared" si="39"/>
        <v>4.2059570111887288</v>
      </c>
    </row>
    <row r="98" spans="1:39">
      <c r="A98" s="13" t="s">
        <v>160</v>
      </c>
      <c r="B98" s="13" t="s">
        <v>100</v>
      </c>
      <c r="C98" s="13" t="s">
        <v>63</v>
      </c>
      <c r="D98" s="14">
        <v>22.3</v>
      </c>
      <c r="E98" s="14" t="s">
        <v>3</v>
      </c>
      <c r="F98" s="15">
        <v>1021.25</v>
      </c>
      <c r="G98" s="15">
        <v>156.55499999999998</v>
      </c>
      <c r="H98" s="15" t="s">
        <v>3</v>
      </c>
      <c r="I98" s="15" t="s">
        <v>3</v>
      </c>
      <c r="J98" s="16">
        <v>742.73850000000004</v>
      </c>
      <c r="K98" s="16">
        <v>468.75</v>
      </c>
      <c r="L98" s="16">
        <v>73.774658188852257</v>
      </c>
      <c r="M98" s="17">
        <v>0</v>
      </c>
      <c r="N98" s="16">
        <v>542.5246581888523</v>
      </c>
      <c r="O98" s="16">
        <v>273.98850000000004</v>
      </c>
      <c r="P98" s="16">
        <f t="shared" si="30"/>
        <v>816.51315818885234</v>
      </c>
      <c r="Q98" s="16">
        <v>1867.4550786237128</v>
      </c>
      <c r="R98" s="16">
        <v>0</v>
      </c>
      <c r="S98" s="16">
        <f t="shared" si="31"/>
        <v>1867.4550786237128</v>
      </c>
      <c r="T98" s="18">
        <v>0.85</v>
      </c>
      <c r="U98" s="19">
        <f t="shared" si="32"/>
        <v>2.648487826942346</v>
      </c>
      <c r="V98" s="19">
        <f t="shared" si="33"/>
        <v>3.4421570530231151</v>
      </c>
      <c r="W98" s="16">
        <v>0.58810938539069479</v>
      </c>
      <c r="X98" s="16">
        <v>2.6372618178954928E-2</v>
      </c>
      <c r="Y98" s="16">
        <v>3.8139711677021708</v>
      </c>
      <c r="AA98" s="13" t="s">
        <v>160</v>
      </c>
      <c r="AB98" s="15">
        <v>25.466509814314051</v>
      </c>
      <c r="AC98" s="19">
        <v>3.6227052662723684</v>
      </c>
      <c r="AD98" s="19">
        <v>23.492601116103625</v>
      </c>
      <c r="AE98" s="19">
        <v>7.2636150816214817</v>
      </c>
      <c r="AF98" s="19">
        <v>47.103255504147469</v>
      </c>
      <c r="AG98" s="19">
        <v>523.88500488911086</v>
      </c>
      <c r="AH98" s="17">
        <f t="shared" si="34"/>
        <v>47557.563087561401</v>
      </c>
      <c r="AI98" s="17">
        <f t="shared" si="35"/>
        <v>17956.496761575134</v>
      </c>
      <c r="AJ98" s="17">
        <f t="shared" si="36"/>
        <v>29601.066325986267</v>
      </c>
      <c r="AK98" s="19">
        <f t="shared" si="37"/>
        <v>2.648487826942346</v>
      </c>
      <c r="AL98" s="17">
        <f t="shared" si="38"/>
        <v>13816.209532273782</v>
      </c>
      <c r="AM98" s="19">
        <f t="shared" si="39"/>
        <v>3.4421570530231156</v>
      </c>
    </row>
    <row r="99" spans="1:39">
      <c r="A99" s="13" t="s">
        <v>161</v>
      </c>
      <c r="B99" s="13" t="s">
        <v>103</v>
      </c>
      <c r="C99" s="13" t="s">
        <v>63</v>
      </c>
      <c r="D99" s="14">
        <v>15</v>
      </c>
      <c r="E99" s="14" t="s">
        <v>3</v>
      </c>
      <c r="F99" s="15">
        <v>1974</v>
      </c>
      <c r="G99" s="15">
        <v>127</v>
      </c>
      <c r="H99" s="15" t="s">
        <v>3</v>
      </c>
      <c r="I99" s="15" t="s">
        <v>3</v>
      </c>
      <c r="J99" s="16">
        <v>4261.7232000000004</v>
      </c>
      <c r="K99" s="16">
        <v>500</v>
      </c>
      <c r="L99" s="16">
        <v>25.500000000000004</v>
      </c>
      <c r="M99" s="17">
        <v>0</v>
      </c>
      <c r="N99" s="16">
        <v>525.5</v>
      </c>
      <c r="O99" s="16">
        <v>3761.7232000000004</v>
      </c>
      <c r="P99" s="16">
        <f t="shared" si="30"/>
        <v>4287.2232000000004</v>
      </c>
      <c r="Q99" s="16">
        <v>2224.0238825507422</v>
      </c>
      <c r="R99" s="16">
        <v>0</v>
      </c>
      <c r="S99" s="16">
        <f t="shared" si="31"/>
        <v>2224.0238825507422</v>
      </c>
      <c r="T99" s="18">
        <v>0.73</v>
      </c>
      <c r="U99" s="19">
        <f t="shared" si="32"/>
        <v>0.70906513698484486</v>
      </c>
      <c r="V99" s="19">
        <f t="shared" si="33"/>
        <v>4.2322052950537437</v>
      </c>
      <c r="W99" s="16">
        <v>0.34315658353110995</v>
      </c>
      <c r="X99" s="16">
        <v>2.2877105568740657E-2</v>
      </c>
      <c r="Y99" s="16">
        <v>5.3026129867328233</v>
      </c>
      <c r="AA99" s="13" t="s">
        <v>161</v>
      </c>
      <c r="AB99" s="15">
        <v>143.88578045087439</v>
      </c>
      <c r="AC99" s="19">
        <v>14.260086604287004</v>
      </c>
      <c r="AD99" s="19">
        <v>220.34264876187052</v>
      </c>
      <c r="AE99" s="19">
        <v>28.591831935228715</v>
      </c>
      <c r="AF99" s="19">
        <v>441.79254701500668</v>
      </c>
      <c r="AG99" s="19">
        <v>3305.1397314280584</v>
      </c>
      <c r="AH99" s="17">
        <f t="shared" si="34"/>
        <v>320005.41208219732</v>
      </c>
      <c r="AI99" s="17">
        <f t="shared" si="35"/>
        <v>451306.08655074378</v>
      </c>
      <c r="AJ99" s="17">
        <f t="shared" si="36"/>
        <v>-131300.67446854647</v>
      </c>
      <c r="AK99" s="19">
        <f t="shared" si="37"/>
        <v>0.70906513698484475</v>
      </c>
      <c r="AL99" s="17">
        <f t="shared" si="38"/>
        <v>75611.977626934487</v>
      </c>
      <c r="AM99" s="19">
        <f t="shared" si="39"/>
        <v>4.2322052950537437</v>
      </c>
    </row>
    <row r="100" spans="1:39">
      <c r="A100" s="13" t="s">
        <v>162</v>
      </c>
      <c r="B100" s="13" t="s">
        <v>103</v>
      </c>
      <c r="C100" s="13" t="s">
        <v>63</v>
      </c>
      <c r="D100" s="14">
        <v>15</v>
      </c>
      <c r="E100" s="14" t="s">
        <v>3</v>
      </c>
      <c r="F100" s="15">
        <v>412</v>
      </c>
      <c r="G100" s="15">
        <v>67.5</v>
      </c>
      <c r="H100" s="15" t="s">
        <v>3</v>
      </c>
      <c r="I100" s="15" t="s">
        <v>3</v>
      </c>
      <c r="J100" s="16">
        <v>122.85369600000001</v>
      </c>
      <c r="K100" s="16">
        <v>75</v>
      </c>
      <c r="L100" s="16">
        <v>17.570146097295602</v>
      </c>
      <c r="M100" s="17">
        <v>0</v>
      </c>
      <c r="N100" s="16">
        <v>92.570146097295606</v>
      </c>
      <c r="O100" s="16">
        <v>47.853696000000014</v>
      </c>
      <c r="P100" s="16">
        <f t="shared" si="30"/>
        <v>140.42384209729562</v>
      </c>
      <c r="Q100" s="16">
        <v>514.72352573623118</v>
      </c>
      <c r="R100" s="16">
        <v>0</v>
      </c>
      <c r="S100" s="16">
        <f t="shared" si="31"/>
        <v>514.72352573623118</v>
      </c>
      <c r="T100" s="18">
        <v>0.73</v>
      </c>
      <c r="U100" s="19">
        <f t="shared" si="32"/>
        <v>4.799137310677839</v>
      </c>
      <c r="V100" s="19">
        <f t="shared" si="33"/>
        <v>5.560362032865676</v>
      </c>
      <c r="W100" s="16">
        <v>0.28962796740775093</v>
      </c>
      <c r="X100" s="16">
        <v>1.9308531160516725E-2</v>
      </c>
      <c r="Y100" s="16">
        <v>1.7574707594930501</v>
      </c>
      <c r="AA100" s="13" t="s">
        <v>162</v>
      </c>
      <c r="AB100" s="15">
        <v>943.53418862033561</v>
      </c>
      <c r="AC100" s="19">
        <v>49.700639797221463</v>
      </c>
      <c r="AD100" s="19">
        <v>301.57018194855675</v>
      </c>
      <c r="AE100" s="19">
        <v>99.651031553222936</v>
      </c>
      <c r="AF100" s="19">
        <v>604.6557919471062</v>
      </c>
      <c r="AG100" s="19">
        <v>4523.5527292283532</v>
      </c>
      <c r="AH100" s="17">
        <f t="shared" si="34"/>
        <v>485659.24421933334</v>
      </c>
      <c r="AI100" s="17">
        <f t="shared" si="35"/>
        <v>101197.19707514222</v>
      </c>
      <c r="AJ100" s="17">
        <f t="shared" si="36"/>
        <v>384462.04714419111</v>
      </c>
      <c r="AK100" s="19">
        <f t="shared" si="37"/>
        <v>4.799137310677839</v>
      </c>
      <c r="AL100" s="17">
        <f t="shared" si="38"/>
        <v>87343.097688377733</v>
      </c>
      <c r="AM100" s="19">
        <f t="shared" si="39"/>
        <v>5.560362032865676</v>
      </c>
    </row>
    <row r="101" spans="1:39">
      <c r="A101" s="13" t="s">
        <v>163</v>
      </c>
      <c r="B101" s="13" t="s">
        <v>103</v>
      </c>
      <c r="C101" s="13" t="s">
        <v>63</v>
      </c>
      <c r="D101" s="14">
        <v>15</v>
      </c>
      <c r="E101" s="14" t="s">
        <v>3</v>
      </c>
      <c r="F101" s="15">
        <v>800</v>
      </c>
      <c r="G101" s="15">
        <v>95.3</v>
      </c>
      <c r="H101" s="15" t="s">
        <v>3</v>
      </c>
      <c r="I101" s="15" t="s">
        <v>3</v>
      </c>
      <c r="J101" s="16">
        <v>1028.3028000000002</v>
      </c>
      <c r="K101" s="16">
        <v>137.5</v>
      </c>
      <c r="L101" s="16">
        <v>32.524518195643893</v>
      </c>
      <c r="M101" s="17">
        <v>0</v>
      </c>
      <c r="N101" s="16">
        <v>170.02451819564391</v>
      </c>
      <c r="O101" s="16">
        <v>890.80280000000016</v>
      </c>
      <c r="P101" s="16">
        <f t="shared" si="30"/>
        <v>1060.827318195644</v>
      </c>
      <c r="Q101" s="16">
        <v>955.36532397370411</v>
      </c>
      <c r="R101" s="16">
        <v>0</v>
      </c>
      <c r="S101" s="16">
        <f t="shared" si="31"/>
        <v>955.36532397370411</v>
      </c>
      <c r="T101" s="18">
        <v>0.73</v>
      </c>
      <c r="U101" s="19">
        <f t="shared" si="32"/>
        <v>1.2198454237273704</v>
      </c>
      <c r="V101" s="19">
        <f t="shared" si="33"/>
        <v>5.6189856269693044</v>
      </c>
      <c r="W101" s="16">
        <v>0.27396073907893992</v>
      </c>
      <c r="X101" s="16">
        <v>1.8264049271929331E-2</v>
      </c>
      <c r="Y101" s="16">
        <v>2.2863335217126144</v>
      </c>
      <c r="AA101" s="13" t="s">
        <v>163</v>
      </c>
      <c r="AB101" s="15">
        <v>30.559811777176858</v>
      </c>
      <c r="AC101" s="19">
        <v>2.2727106181677397</v>
      </c>
      <c r="AD101" s="19">
        <v>18.965932593753816</v>
      </c>
      <c r="AE101" s="19">
        <v>4.5568418927081806</v>
      </c>
      <c r="AF101" s="19">
        <v>38.027171381446081</v>
      </c>
      <c r="AG101" s="19">
        <v>284.48898890630721</v>
      </c>
      <c r="AH101" s="17">
        <f t="shared" si="34"/>
        <v>29195.784479077985</v>
      </c>
      <c r="AI101" s="17">
        <f t="shared" si="35"/>
        <v>23934.003367301317</v>
      </c>
      <c r="AJ101" s="17">
        <f t="shared" si="36"/>
        <v>5261.7811117766687</v>
      </c>
      <c r="AK101" s="19">
        <f t="shared" si="37"/>
        <v>1.2198454237273704</v>
      </c>
      <c r="AL101" s="17">
        <f t="shared" si="38"/>
        <v>5195.9172735640595</v>
      </c>
      <c r="AM101" s="19">
        <f t="shared" si="39"/>
        <v>5.6189856269693044</v>
      </c>
    </row>
    <row r="102" spans="1:39">
      <c r="A102" s="13" t="s">
        <v>164</v>
      </c>
      <c r="B102" s="13" t="s">
        <v>98</v>
      </c>
      <c r="C102" s="13" t="s">
        <v>63</v>
      </c>
      <c r="D102" s="14">
        <v>15</v>
      </c>
      <c r="E102" s="14" t="s">
        <v>3</v>
      </c>
      <c r="F102" s="15">
        <v>10939.008</v>
      </c>
      <c r="G102" s="15">
        <v>3138</v>
      </c>
      <c r="H102" s="15" t="s">
        <v>3</v>
      </c>
      <c r="I102" s="15" t="s">
        <v>3</v>
      </c>
      <c r="J102" s="16">
        <v>4514.7647999999999</v>
      </c>
      <c r="K102" s="16">
        <v>1250</v>
      </c>
      <c r="L102" s="16">
        <v>461.79270986282916</v>
      </c>
      <c r="M102" s="17">
        <v>0</v>
      </c>
      <c r="N102" s="16">
        <v>1711.7927098628293</v>
      </c>
      <c r="O102" s="16">
        <v>3264.7647999999999</v>
      </c>
      <c r="P102" s="16">
        <f t="shared" si="30"/>
        <v>4976.5575098628287</v>
      </c>
      <c r="Q102" s="16">
        <v>14905.767138736363</v>
      </c>
      <c r="R102" s="16">
        <v>0</v>
      </c>
      <c r="S102" s="16">
        <f t="shared" si="31"/>
        <v>14905.767138736363</v>
      </c>
      <c r="T102" s="18">
        <v>0.71</v>
      </c>
      <c r="U102" s="19">
        <f t="shared" si="32"/>
        <v>4.0645340807434485</v>
      </c>
      <c r="V102" s="19">
        <f t="shared" si="33"/>
        <v>8.707694017420371</v>
      </c>
      <c r="W102" s="16">
        <v>0.20739797287653253</v>
      </c>
      <c r="X102" s="16">
        <v>1.3826531525102166E-2</v>
      </c>
      <c r="Y102" s="16">
        <v>0.71875962983360575</v>
      </c>
      <c r="AA102" s="13" t="s">
        <v>164</v>
      </c>
      <c r="AB102" s="15">
        <v>11.762385632970711</v>
      </c>
      <c r="AC102" s="19">
        <v>28.01459877858176</v>
      </c>
      <c r="AD102" s="19">
        <v>97.082820011154567</v>
      </c>
      <c r="AE102" s="19">
        <v>56.169974435447848</v>
      </c>
      <c r="AF102" s="19">
        <v>194.65349338919938</v>
      </c>
      <c r="AG102" s="19">
        <v>1456.2423001673189</v>
      </c>
      <c r="AH102" s="17">
        <f t="shared" si="34"/>
        <v>175327.38124107954</v>
      </c>
      <c r="AI102" s="17">
        <f t="shared" si="35"/>
        <v>43135.911215932087</v>
      </c>
      <c r="AJ102" s="17">
        <f t="shared" si="36"/>
        <v>132191.47002514746</v>
      </c>
      <c r="AK102" s="19">
        <f t="shared" si="37"/>
        <v>4.0645340807434485</v>
      </c>
      <c r="AL102" s="17">
        <f t="shared" si="38"/>
        <v>20134.765977114545</v>
      </c>
      <c r="AM102" s="19">
        <f t="shared" si="39"/>
        <v>8.707694017420371</v>
      </c>
    </row>
    <row r="103" spans="1:39">
      <c r="A103" s="13" t="s">
        <v>165</v>
      </c>
      <c r="B103" s="13" t="s">
        <v>98</v>
      </c>
      <c r="C103" s="13" t="s">
        <v>63</v>
      </c>
      <c r="D103" s="14">
        <v>15</v>
      </c>
      <c r="E103" s="14" t="s">
        <v>3</v>
      </c>
      <c r="F103" s="15">
        <v>16086.432000000001</v>
      </c>
      <c r="G103" s="15">
        <v>4615</v>
      </c>
      <c r="H103" s="15" t="s">
        <v>3</v>
      </c>
      <c r="I103" s="15" t="s">
        <v>3</v>
      </c>
      <c r="J103" s="16">
        <v>4514.7647999999999</v>
      </c>
      <c r="K103" s="16">
        <v>2500</v>
      </c>
      <c r="L103" s="16">
        <v>712.85697395777811</v>
      </c>
      <c r="M103" s="17">
        <v>0</v>
      </c>
      <c r="N103" s="16">
        <v>3212.8569739577779</v>
      </c>
      <c r="O103" s="16">
        <v>2014.7647999999999</v>
      </c>
      <c r="P103" s="16">
        <f t="shared" ref="P103:P166" si="40">N103+O103</f>
        <v>5227.6217739577778</v>
      </c>
      <c r="Q103" s="16">
        <v>21920.247578097398</v>
      </c>
      <c r="R103" s="16">
        <v>0</v>
      </c>
      <c r="S103" s="16">
        <f t="shared" ref="S103:S166" si="41">SUM(R103,Q103)</f>
        <v>21920.247578097398</v>
      </c>
      <c r="T103" s="18">
        <v>0.71</v>
      </c>
      <c r="U103" s="19">
        <f t="shared" ref="U103:U166" si="42">MAX(Q103/(L103+(J103*T103)),0)</f>
        <v>5.5942689197543958</v>
      </c>
      <c r="V103" s="19">
        <f t="shared" ref="V103:V166" si="43">MAX(Q103/N103,0)</f>
        <v>6.8226652340190554</v>
      </c>
      <c r="W103" s="16">
        <v>0.26470548460721072</v>
      </c>
      <c r="X103" s="16">
        <v>1.7647032307147384E-2</v>
      </c>
      <c r="Y103" s="16">
        <v>0.91728677128698566</v>
      </c>
      <c r="AA103" s="13" t="s">
        <v>165</v>
      </c>
      <c r="AB103" s="15">
        <v>11.762385632970711</v>
      </c>
      <c r="AC103" s="19">
        <v>41.20056512528835</v>
      </c>
      <c r="AD103" s="19">
        <v>142.76579580869463</v>
      </c>
      <c r="AE103" s="19">
        <v>82.608168266281666</v>
      </c>
      <c r="AF103" s="19">
        <v>286.24900767672955</v>
      </c>
      <c r="AG103" s="19">
        <v>2141.4869371304198</v>
      </c>
      <c r="AH103" s="17">
        <f t="shared" ref="AH103:AH166" si="44">AB103*Q103</f>
        <v>257834.40518377384</v>
      </c>
      <c r="AI103" s="17">
        <f t="shared" ref="AI103:AI166" si="45">AB103*(L103+(J103*T103))</f>
        <v>46089.025908874879</v>
      </c>
      <c r="AJ103" s="17">
        <f t="shared" ref="AJ103:AJ166" si="46">AH103-AI103</f>
        <v>211745.37927489897</v>
      </c>
      <c r="AK103" s="19">
        <f t="shared" ref="AK103:AK166" si="47">IF(AB103=0,"N/A",MAX(AH103/AI103,0))</f>
        <v>5.5942689197543958</v>
      </c>
      <c r="AL103" s="17">
        <f t="shared" ref="AL103:AL166" si="48">AB103*N103</f>
        <v>37790.862711270718</v>
      </c>
      <c r="AM103" s="19">
        <f t="shared" ref="AM103:AM166" si="49">IF(AB103=0,"N/A",MAX(AH103/AL103,0))</f>
        <v>6.8226652340190554</v>
      </c>
    </row>
    <row r="104" spans="1:39">
      <c r="A104" s="13" t="s">
        <v>166</v>
      </c>
      <c r="B104" s="13" t="s">
        <v>100</v>
      </c>
      <c r="C104" s="13" t="s">
        <v>63</v>
      </c>
      <c r="D104" s="14">
        <v>10</v>
      </c>
      <c r="E104" s="14" t="s">
        <v>3</v>
      </c>
      <c r="F104" s="15">
        <v>2112.6</v>
      </c>
      <c r="G104" s="15">
        <v>379.99999999999994</v>
      </c>
      <c r="H104" s="15" t="s">
        <v>3</v>
      </c>
      <c r="I104" s="15" t="s">
        <v>3</v>
      </c>
      <c r="J104" s="16">
        <v>1326</v>
      </c>
      <c r="K104" s="16">
        <v>528.15</v>
      </c>
      <c r="L104" s="16">
        <v>87.394556048750445</v>
      </c>
      <c r="M104" s="17">
        <v>0</v>
      </c>
      <c r="N104" s="16">
        <v>615.54455604875045</v>
      </c>
      <c r="O104" s="16">
        <v>797.85</v>
      </c>
      <c r="P104" s="16">
        <f t="shared" si="40"/>
        <v>1413.3945560487505</v>
      </c>
      <c r="Q104" s="16">
        <v>2264.0444170827154</v>
      </c>
      <c r="R104" s="16">
        <v>0</v>
      </c>
      <c r="S104" s="16">
        <f t="shared" si="41"/>
        <v>2264.0444170827154</v>
      </c>
      <c r="T104" s="18">
        <v>0.85</v>
      </c>
      <c r="U104" s="19">
        <f t="shared" si="42"/>
        <v>1.8641865505338959</v>
      </c>
      <c r="V104" s="19">
        <f t="shared" si="43"/>
        <v>3.6781162221884807</v>
      </c>
      <c r="W104" s="16">
        <v>0.32256178739433111</v>
      </c>
      <c r="X104" s="16">
        <v>3.2256178739433115E-2</v>
      </c>
      <c r="Y104" s="16">
        <v>1.7827923597015669</v>
      </c>
      <c r="AA104" s="13" t="s">
        <v>166</v>
      </c>
      <c r="AB104" s="15">
        <v>326.73293424918648</v>
      </c>
      <c r="AC104" s="19">
        <v>112.81663466809884</v>
      </c>
      <c r="AD104" s="19">
        <v>623.50479071511666</v>
      </c>
      <c r="AE104" s="19">
        <v>226.20018709834889</v>
      </c>
      <c r="AF104" s="19">
        <v>1250.1427713333242</v>
      </c>
      <c r="AG104" s="19">
        <v>6235.0479071511645</v>
      </c>
      <c r="AH104" s="17">
        <f t="shared" si="44"/>
        <v>739737.87566392461</v>
      </c>
      <c r="AI104" s="17">
        <f t="shared" si="45"/>
        <v>396815.36992747127</v>
      </c>
      <c r="AJ104" s="17">
        <f t="shared" si="46"/>
        <v>342922.50573645334</v>
      </c>
      <c r="AK104" s="19">
        <f t="shared" si="47"/>
        <v>1.8641865505338961</v>
      </c>
      <c r="AL104" s="17">
        <f t="shared" si="48"/>
        <v>201118.67895892105</v>
      </c>
      <c r="AM104" s="19">
        <f t="shared" si="49"/>
        <v>3.6781162221884807</v>
      </c>
    </row>
    <row r="105" spans="1:39">
      <c r="A105" s="13" t="s">
        <v>167</v>
      </c>
      <c r="B105" s="13" t="s">
        <v>103</v>
      </c>
      <c r="C105" s="13" t="s">
        <v>63</v>
      </c>
      <c r="D105" s="14">
        <v>8</v>
      </c>
      <c r="E105" s="14" t="s">
        <v>3</v>
      </c>
      <c r="F105" s="15">
        <v>438</v>
      </c>
      <c r="G105" s="15">
        <v>90</v>
      </c>
      <c r="H105" s="15" t="s">
        <v>3</v>
      </c>
      <c r="I105" s="15" t="s">
        <v>3</v>
      </c>
      <c r="J105" s="16">
        <v>149.22600000000003</v>
      </c>
      <c r="K105" s="16">
        <v>75</v>
      </c>
      <c r="L105" s="16">
        <v>13.107745142469597</v>
      </c>
      <c r="M105" s="17">
        <v>0</v>
      </c>
      <c r="N105" s="16">
        <v>88.107745142469597</v>
      </c>
      <c r="O105" s="16">
        <v>74.226000000000028</v>
      </c>
      <c r="P105" s="16">
        <f t="shared" si="40"/>
        <v>162.33374514246964</v>
      </c>
      <c r="Q105" s="16">
        <v>347.61706237396191</v>
      </c>
      <c r="R105" s="16">
        <v>0</v>
      </c>
      <c r="S105" s="16">
        <f t="shared" si="41"/>
        <v>347.61706237396191</v>
      </c>
      <c r="T105" s="18">
        <v>0.75</v>
      </c>
      <c r="U105" s="19">
        <f t="shared" si="42"/>
        <v>2.7803304949881067</v>
      </c>
      <c r="V105" s="19">
        <f t="shared" si="43"/>
        <v>3.9453632800597451</v>
      </c>
      <c r="W105" s="16">
        <v>0.25238778745529344</v>
      </c>
      <c r="X105" s="16">
        <v>3.1548473431911681E-2</v>
      </c>
      <c r="Y105" s="16">
        <v>1.2211080826782268</v>
      </c>
      <c r="AA105" s="13" t="s">
        <v>167</v>
      </c>
      <c r="AB105" s="15">
        <v>337.43125503966115</v>
      </c>
      <c r="AC105" s="19">
        <v>24.348195785524354</v>
      </c>
      <c r="AD105" s="19">
        <v>117.79622196901784</v>
      </c>
      <c r="AE105" s="19">
        <v>48.818744313689521</v>
      </c>
      <c r="AF105" s="19">
        <v>236.18438475195032</v>
      </c>
      <c r="AG105" s="19">
        <v>942.36977575214269</v>
      </c>
      <c r="AH105" s="17">
        <f t="shared" si="44"/>
        <v>117296.86163004614</v>
      </c>
      <c r="AI105" s="17">
        <f t="shared" si="45"/>
        <v>42188.100242574903</v>
      </c>
      <c r="AJ105" s="17">
        <f t="shared" si="46"/>
        <v>75108.761387471241</v>
      </c>
      <c r="AK105" s="19">
        <f t="shared" si="47"/>
        <v>2.7803304949881067</v>
      </c>
      <c r="AL105" s="17">
        <f t="shared" si="48"/>
        <v>29730.307022138124</v>
      </c>
      <c r="AM105" s="19">
        <f t="shared" si="49"/>
        <v>3.9453632800597451</v>
      </c>
    </row>
    <row r="106" spans="1:39">
      <c r="A106" s="13" t="s">
        <v>168</v>
      </c>
      <c r="B106" s="13" t="s">
        <v>96</v>
      </c>
      <c r="C106" s="13" t="s">
        <v>63</v>
      </c>
      <c r="D106" s="14">
        <v>10</v>
      </c>
      <c r="E106" s="14" t="s">
        <v>3</v>
      </c>
      <c r="F106" s="15">
        <v>3184</v>
      </c>
      <c r="G106" s="15">
        <v>247</v>
      </c>
      <c r="H106" s="15" t="s">
        <v>3</v>
      </c>
      <c r="I106" s="15" t="s">
        <v>3</v>
      </c>
      <c r="J106" s="16">
        <v>1388.8192499999998</v>
      </c>
      <c r="K106" s="16">
        <v>300</v>
      </c>
      <c r="L106" s="16">
        <v>84.383511704284672</v>
      </c>
      <c r="M106" s="17">
        <v>0</v>
      </c>
      <c r="N106" s="16">
        <v>384.38351170428467</v>
      </c>
      <c r="O106" s="16">
        <v>1088.8192499999998</v>
      </c>
      <c r="P106" s="16">
        <f t="shared" si="40"/>
        <v>1473.2027617042845</v>
      </c>
      <c r="Q106" s="16">
        <v>2587.0156972479122</v>
      </c>
      <c r="R106" s="16">
        <v>0</v>
      </c>
      <c r="S106" s="16">
        <f t="shared" si="41"/>
        <v>2587.0156972479122</v>
      </c>
      <c r="T106" s="18">
        <v>0.71</v>
      </c>
      <c r="U106" s="19">
        <f t="shared" si="42"/>
        <v>2.4167661712213704</v>
      </c>
      <c r="V106" s="19">
        <f t="shared" si="43"/>
        <v>6.7302983048819343</v>
      </c>
      <c r="W106" s="16">
        <v>0.16000109903112919</v>
      </c>
      <c r="X106" s="16">
        <v>1.600010990311292E-2</v>
      </c>
      <c r="Y106" s="16">
        <v>2.0504691520748035</v>
      </c>
      <c r="AA106" s="13" t="s">
        <v>168</v>
      </c>
      <c r="AB106" s="15">
        <v>2.6138634739934914</v>
      </c>
      <c r="AC106" s="19">
        <v>0.49002237081720107</v>
      </c>
      <c r="AD106" s="19">
        <v>6.2794988949539556</v>
      </c>
      <c r="AE106" s="19">
        <v>0.98250716560835805</v>
      </c>
      <c r="AF106" s="19">
        <v>12.590553060736825</v>
      </c>
      <c r="AG106" s="19">
        <v>62.794988949539565</v>
      </c>
      <c r="AH106" s="17">
        <f t="shared" si="44"/>
        <v>6762.105837684122</v>
      </c>
      <c r="AI106" s="17">
        <f t="shared" si="45"/>
        <v>2797.9975548344964</v>
      </c>
      <c r="AJ106" s="17">
        <f t="shared" si="46"/>
        <v>3964.1082828496255</v>
      </c>
      <c r="AK106" s="19">
        <f t="shared" si="47"/>
        <v>2.4167661712213704</v>
      </c>
      <c r="AL106" s="17">
        <f t="shared" si="48"/>
        <v>1004.7260212491794</v>
      </c>
      <c r="AM106" s="19">
        <f t="shared" si="49"/>
        <v>6.7302983048819334</v>
      </c>
    </row>
    <row r="107" spans="1:39">
      <c r="A107" s="13" t="s">
        <v>169</v>
      </c>
      <c r="B107" s="13" t="s">
        <v>96</v>
      </c>
      <c r="C107" s="13" t="s">
        <v>63</v>
      </c>
      <c r="D107" s="14">
        <v>10</v>
      </c>
      <c r="E107" s="14" t="s">
        <v>3</v>
      </c>
      <c r="F107" s="15">
        <v>6304</v>
      </c>
      <c r="G107" s="15">
        <v>489</v>
      </c>
      <c r="H107" s="15" t="s">
        <v>3</v>
      </c>
      <c r="I107" s="15" t="s">
        <v>3</v>
      </c>
      <c r="J107" s="16">
        <v>2314.6987499999996</v>
      </c>
      <c r="K107" s="16">
        <v>562.5</v>
      </c>
      <c r="L107" s="16">
        <v>165.46515101808487</v>
      </c>
      <c r="M107" s="17">
        <v>0</v>
      </c>
      <c r="N107" s="16">
        <v>727.96515101808484</v>
      </c>
      <c r="O107" s="16">
        <v>1752.1987499999996</v>
      </c>
      <c r="P107" s="16">
        <f t="shared" si="40"/>
        <v>2480.1639010180843</v>
      </c>
      <c r="Q107" s="16">
        <v>5122.0026528346898</v>
      </c>
      <c r="R107" s="16">
        <v>0</v>
      </c>
      <c r="S107" s="16">
        <f t="shared" si="41"/>
        <v>5122.0026528346898</v>
      </c>
      <c r="T107" s="18">
        <v>0.71</v>
      </c>
      <c r="U107" s="19">
        <f t="shared" si="42"/>
        <v>2.8315545774306341</v>
      </c>
      <c r="V107" s="19">
        <f t="shared" si="43"/>
        <v>7.0360547420043238</v>
      </c>
      <c r="W107" s="16">
        <v>0.15304729550386473</v>
      </c>
      <c r="X107" s="16">
        <v>1.5304729550386474E-2</v>
      </c>
      <c r="Y107" s="16">
        <v>1.9614948552015277</v>
      </c>
      <c r="AA107" s="13" t="s">
        <v>169</v>
      </c>
      <c r="AB107" s="15">
        <v>2.6138634739934914</v>
      </c>
      <c r="AC107" s="19">
        <v>0.97012526044377045</v>
      </c>
      <c r="AD107" s="19">
        <v>12.432776706592255</v>
      </c>
      <c r="AE107" s="19">
        <v>1.945125522196304</v>
      </c>
      <c r="AF107" s="19">
        <v>24.928029678041764</v>
      </c>
      <c r="AG107" s="19">
        <v>124.32776706592254</v>
      </c>
      <c r="AH107" s="17">
        <f t="shared" si="44"/>
        <v>13388.215647942361</v>
      </c>
      <c r="AI107" s="17">
        <f t="shared" si="45"/>
        <v>4728.2209407705968</v>
      </c>
      <c r="AJ107" s="17">
        <f t="shared" si="46"/>
        <v>8659.9947071717652</v>
      </c>
      <c r="AK107" s="19">
        <f t="shared" si="47"/>
        <v>2.8315545774306337</v>
      </c>
      <c r="AL107" s="17">
        <f t="shared" si="48"/>
        <v>1902.8015185863278</v>
      </c>
      <c r="AM107" s="19">
        <f t="shared" si="49"/>
        <v>7.0360547420043247</v>
      </c>
    </row>
    <row r="108" spans="1:39">
      <c r="A108" s="13" t="s">
        <v>170</v>
      </c>
      <c r="B108" s="13" t="s">
        <v>96</v>
      </c>
      <c r="C108" s="13" t="s">
        <v>63</v>
      </c>
      <c r="D108" s="14">
        <v>10</v>
      </c>
      <c r="E108" s="14" t="s">
        <v>3</v>
      </c>
      <c r="F108" s="15">
        <v>1267</v>
      </c>
      <c r="G108" s="15">
        <v>98</v>
      </c>
      <c r="H108" s="15" t="s">
        <v>3</v>
      </c>
      <c r="I108" s="15" t="s">
        <v>3</v>
      </c>
      <c r="J108" s="16">
        <v>740.70359999999994</v>
      </c>
      <c r="K108" s="16">
        <v>175</v>
      </c>
      <c r="L108" s="16">
        <v>36.408988886568437</v>
      </c>
      <c r="M108" s="17">
        <v>0</v>
      </c>
      <c r="N108" s="16">
        <v>211.40898888656844</v>
      </c>
      <c r="O108" s="16">
        <v>565.70359999999994</v>
      </c>
      <c r="P108" s="16">
        <f t="shared" si="40"/>
        <v>777.11258888656835</v>
      </c>
      <c r="Q108" s="16">
        <v>1029.2110073514095</v>
      </c>
      <c r="R108" s="16">
        <v>0</v>
      </c>
      <c r="S108" s="16">
        <f t="shared" si="41"/>
        <v>1029.2110073514095</v>
      </c>
      <c r="T108" s="18">
        <v>0.71</v>
      </c>
      <c r="U108" s="19">
        <f t="shared" si="42"/>
        <v>1.8303314376256314</v>
      </c>
      <c r="V108" s="19">
        <f t="shared" si="43"/>
        <v>4.868340805998713</v>
      </c>
      <c r="W108" s="16">
        <v>0.22114550123087801</v>
      </c>
      <c r="X108" s="16">
        <v>2.2114550123087801E-2</v>
      </c>
      <c r="Y108" s="16">
        <v>2.8423844366683642</v>
      </c>
      <c r="AA108" s="13" t="s">
        <v>170</v>
      </c>
      <c r="AB108" s="15">
        <v>2.6138634739934914</v>
      </c>
      <c r="AC108" s="19">
        <v>0.19442183133637936</v>
      </c>
      <c r="AD108" s="19">
        <v>2.4987830087646548</v>
      </c>
      <c r="AE108" s="19">
        <v>0.38982065680007721</v>
      </c>
      <c r="AF108" s="19">
        <v>5.0101227160658164</v>
      </c>
      <c r="AG108" s="19">
        <v>24.987830087646547</v>
      </c>
      <c r="AH108" s="17">
        <f t="shared" si="44"/>
        <v>2690.2170591478962</v>
      </c>
      <c r="AI108" s="17">
        <f t="shared" si="45"/>
        <v>1469.7977665934307</v>
      </c>
      <c r="AJ108" s="17">
        <f t="shared" si="46"/>
        <v>1220.4192925544655</v>
      </c>
      <c r="AK108" s="19">
        <f t="shared" si="47"/>
        <v>1.8303314376256314</v>
      </c>
      <c r="AL108" s="17">
        <f t="shared" si="48"/>
        <v>552.59423412449723</v>
      </c>
      <c r="AM108" s="19">
        <f t="shared" si="49"/>
        <v>4.868340805998713</v>
      </c>
    </row>
    <row r="109" spans="1:39">
      <c r="A109" s="13" t="s">
        <v>171</v>
      </c>
      <c r="B109" s="13" t="s">
        <v>96</v>
      </c>
      <c r="C109" s="13" t="s">
        <v>63</v>
      </c>
      <c r="D109" s="14">
        <v>10</v>
      </c>
      <c r="E109" s="14" t="s">
        <v>3</v>
      </c>
      <c r="F109" s="15">
        <v>3947</v>
      </c>
      <c r="G109" s="15">
        <v>306.38812785388131</v>
      </c>
      <c r="H109" s="15" t="s">
        <v>3</v>
      </c>
      <c r="I109" s="15" t="s">
        <v>3</v>
      </c>
      <c r="J109" s="16">
        <v>1111.0554</v>
      </c>
      <c r="K109" s="16">
        <v>312.5</v>
      </c>
      <c r="L109" s="16">
        <v>101.58016119378507</v>
      </c>
      <c r="M109" s="17">
        <v>0</v>
      </c>
      <c r="N109" s="16">
        <v>414.0801611937851</v>
      </c>
      <c r="O109" s="16">
        <v>798.55539999999996</v>
      </c>
      <c r="P109" s="16">
        <f t="shared" si="40"/>
        <v>1212.6355611937852</v>
      </c>
      <c r="Q109" s="16">
        <v>3207.1170587100473</v>
      </c>
      <c r="R109" s="16">
        <v>0</v>
      </c>
      <c r="S109" s="16">
        <f t="shared" si="41"/>
        <v>3207.1170587100473</v>
      </c>
      <c r="T109" s="18">
        <v>0.71</v>
      </c>
      <c r="U109" s="19">
        <f t="shared" si="42"/>
        <v>3.6017641778724765</v>
      </c>
      <c r="V109" s="19">
        <f t="shared" si="43"/>
        <v>7.7451598972140827</v>
      </c>
      <c r="W109" s="16">
        <v>0.13904282149871425</v>
      </c>
      <c r="X109" s="16">
        <v>1.3904282149871426E-2</v>
      </c>
      <c r="Y109" s="16">
        <v>1.7807294200874118</v>
      </c>
      <c r="AA109" s="13" t="s">
        <v>171</v>
      </c>
      <c r="AB109" s="15">
        <v>2.6138634739934914</v>
      </c>
      <c r="AC109" s="19">
        <v>0.60784225425588101</v>
      </c>
      <c r="AD109" s="19">
        <v>7.7842908726078086</v>
      </c>
      <c r="AE109" s="19">
        <v>1.2187389922014902</v>
      </c>
      <c r="AF109" s="19">
        <v>15.607698784776463</v>
      </c>
      <c r="AG109" s="19">
        <v>77.842908726078079</v>
      </c>
      <c r="AH109" s="17">
        <f t="shared" si="44"/>
        <v>8382.9661365836328</v>
      </c>
      <c r="AI109" s="17">
        <f t="shared" si="45"/>
        <v>2327.4611336534977</v>
      </c>
      <c r="AJ109" s="17">
        <f t="shared" si="46"/>
        <v>6055.5050029301347</v>
      </c>
      <c r="AK109" s="19">
        <f t="shared" si="47"/>
        <v>3.6017641778724769</v>
      </c>
      <c r="AL109" s="17">
        <f t="shared" si="48"/>
        <v>1082.349008649772</v>
      </c>
      <c r="AM109" s="19">
        <f t="shared" si="49"/>
        <v>7.7451598972140827</v>
      </c>
    </row>
    <row r="110" spans="1:39">
      <c r="A110" s="13" t="s">
        <v>172</v>
      </c>
      <c r="B110" s="13" t="s">
        <v>96</v>
      </c>
      <c r="C110" s="13" t="s">
        <v>63</v>
      </c>
      <c r="D110" s="14">
        <v>10</v>
      </c>
      <c r="E110" s="14" t="s">
        <v>3</v>
      </c>
      <c r="F110" s="15">
        <v>882</v>
      </c>
      <c r="G110" s="15">
        <v>77</v>
      </c>
      <c r="H110" s="15" t="s">
        <v>3</v>
      </c>
      <c r="I110" s="15" t="s">
        <v>3</v>
      </c>
      <c r="J110" s="16">
        <v>370.35179999999997</v>
      </c>
      <c r="K110" s="16">
        <v>100</v>
      </c>
      <c r="L110" s="16">
        <v>24.421950097086043</v>
      </c>
      <c r="M110" s="17">
        <v>0</v>
      </c>
      <c r="N110" s="16">
        <v>124.42195009708604</v>
      </c>
      <c r="O110" s="16">
        <v>270.35179999999997</v>
      </c>
      <c r="P110" s="16">
        <f t="shared" si="40"/>
        <v>394.77375009708601</v>
      </c>
      <c r="Q110" s="16">
        <v>723.56177283764509</v>
      </c>
      <c r="R110" s="16">
        <v>0</v>
      </c>
      <c r="S110" s="16">
        <f t="shared" si="41"/>
        <v>723.56177283764509</v>
      </c>
      <c r="T110" s="18">
        <v>0.71</v>
      </c>
      <c r="U110" s="19">
        <f t="shared" si="42"/>
        <v>2.5178599774894908</v>
      </c>
      <c r="V110" s="19">
        <f t="shared" si="43"/>
        <v>5.8153868531481159</v>
      </c>
      <c r="W110" s="16">
        <v>0.18696473290753729</v>
      </c>
      <c r="X110" s="16">
        <v>1.8696473290753725E-2</v>
      </c>
      <c r="Y110" s="16">
        <v>2.1290787326838121</v>
      </c>
      <c r="AA110" s="13" t="s">
        <v>172</v>
      </c>
      <c r="AB110" s="15">
        <v>5.2277269479869828</v>
      </c>
      <c r="AC110" s="19">
        <v>0.30552002067145329</v>
      </c>
      <c r="AD110" s="19">
        <v>3.4789686088878069</v>
      </c>
      <c r="AE110" s="19">
        <v>0.53581149353938284</v>
      </c>
      <c r="AF110" s="19">
        <v>6.1013067562906764</v>
      </c>
      <c r="AG110" s="19">
        <v>34.789686088878071</v>
      </c>
      <c r="AH110" s="17">
        <f t="shared" si="44"/>
        <v>3782.5833783965927</v>
      </c>
      <c r="AI110" s="17">
        <f t="shared" si="45"/>
        <v>1502.3009270627247</v>
      </c>
      <c r="AJ110" s="17">
        <f t="shared" si="46"/>
        <v>2280.2824513338683</v>
      </c>
      <c r="AK110" s="19">
        <f t="shared" si="47"/>
        <v>2.5178599774894908</v>
      </c>
      <c r="AL110" s="17">
        <f t="shared" si="48"/>
        <v>650.44398144362833</v>
      </c>
      <c r="AM110" s="19">
        <f t="shared" si="49"/>
        <v>5.815386853148115</v>
      </c>
    </row>
    <row r="111" spans="1:39">
      <c r="A111" s="13" t="s">
        <v>173</v>
      </c>
      <c r="B111" s="13" t="s">
        <v>96</v>
      </c>
      <c r="C111" s="13" t="s">
        <v>63</v>
      </c>
      <c r="D111" s="14">
        <v>10</v>
      </c>
      <c r="E111" s="14" t="s">
        <v>3</v>
      </c>
      <c r="F111" s="15">
        <v>1568</v>
      </c>
      <c r="G111" s="15">
        <v>122</v>
      </c>
      <c r="H111" s="15" t="s">
        <v>3</v>
      </c>
      <c r="I111" s="15" t="s">
        <v>3</v>
      </c>
      <c r="J111" s="16">
        <v>555.52769999999998</v>
      </c>
      <c r="K111" s="16">
        <v>181.25</v>
      </c>
      <c r="L111" s="16">
        <v>43.272583646207416</v>
      </c>
      <c r="M111" s="17">
        <v>0</v>
      </c>
      <c r="N111" s="16">
        <v>224.52258364620741</v>
      </c>
      <c r="O111" s="16">
        <v>374.27769999999998</v>
      </c>
      <c r="P111" s="16">
        <f t="shared" si="40"/>
        <v>598.80028364620739</v>
      </c>
      <c r="Q111" s="16">
        <v>1274.3001134425037</v>
      </c>
      <c r="R111" s="16">
        <v>0</v>
      </c>
      <c r="S111" s="16">
        <f t="shared" si="41"/>
        <v>1274.3001134425037</v>
      </c>
      <c r="T111" s="18">
        <v>0.71</v>
      </c>
      <c r="U111" s="19">
        <f t="shared" si="42"/>
        <v>2.9113733558096446</v>
      </c>
      <c r="V111" s="19">
        <f t="shared" si="43"/>
        <v>5.6755988317437529</v>
      </c>
      <c r="W111" s="16">
        <v>0.18977772996108902</v>
      </c>
      <c r="X111" s="16">
        <v>1.8977772996108901E-2</v>
      </c>
      <c r="Y111" s="16">
        <v>2.4248542715426815</v>
      </c>
      <c r="AA111" s="13" t="s">
        <v>173</v>
      </c>
      <c r="AB111" s="15">
        <v>2.6138634739934914</v>
      </c>
      <c r="AC111" s="19">
        <v>0.242035341051411</v>
      </c>
      <c r="AD111" s="19">
        <v>3.0924165412336064</v>
      </c>
      <c r="AE111" s="19">
        <v>0.48528694009805529</v>
      </c>
      <c r="AF111" s="19">
        <v>6.2003728640814524</v>
      </c>
      <c r="AG111" s="19">
        <v>30.924165412336066</v>
      </c>
      <c r="AH111" s="17">
        <f t="shared" si="44"/>
        <v>3330.8465214331231</v>
      </c>
      <c r="AI111" s="17">
        <f t="shared" si="45"/>
        <v>1144.0808561314955</v>
      </c>
      <c r="AJ111" s="17">
        <f t="shared" si="46"/>
        <v>2186.7656653016275</v>
      </c>
      <c r="AK111" s="19">
        <f t="shared" si="47"/>
        <v>2.9113733558096446</v>
      </c>
      <c r="AL111" s="17">
        <f t="shared" si="48"/>
        <v>586.87138047946996</v>
      </c>
      <c r="AM111" s="19">
        <f t="shared" si="49"/>
        <v>5.6755988317437529</v>
      </c>
    </row>
    <row r="112" spans="1:39">
      <c r="A112" s="13" t="s">
        <v>174</v>
      </c>
      <c r="B112" s="13" t="s">
        <v>96</v>
      </c>
      <c r="C112" s="13" t="s">
        <v>63</v>
      </c>
      <c r="D112" s="14">
        <v>10</v>
      </c>
      <c r="E112" s="14" t="s">
        <v>3</v>
      </c>
      <c r="F112" s="15">
        <v>2711</v>
      </c>
      <c r="G112" s="15">
        <v>210</v>
      </c>
      <c r="H112" s="15" t="s">
        <v>3</v>
      </c>
      <c r="I112" s="15" t="s">
        <v>3</v>
      </c>
      <c r="J112" s="16">
        <v>1249.9373250000001</v>
      </c>
      <c r="K112" s="16">
        <v>250</v>
      </c>
      <c r="L112" s="16">
        <v>71.564169825798231</v>
      </c>
      <c r="M112" s="17">
        <v>0</v>
      </c>
      <c r="N112" s="16">
        <v>321.56416982579822</v>
      </c>
      <c r="O112" s="16">
        <v>999.9373250000001</v>
      </c>
      <c r="P112" s="16">
        <f t="shared" si="40"/>
        <v>1321.5014948257983</v>
      </c>
      <c r="Q112" s="16">
        <v>2202.4528980409041</v>
      </c>
      <c r="R112" s="16">
        <v>0</v>
      </c>
      <c r="S112" s="16">
        <f t="shared" si="41"/>
        <v>2202.4528980409041</v>
      </c>
      <c r="T112" s="18">
        <v>0.71</v>
      </c>
      <c r="U112" s="19">
        <f t="shared" si="42"/>
        <v>2.2965669689742074</v>
      </c>
      <c r="V112" s="19">
        <f t="shared" si="43"/>
        <v>6.8491862735641362</v>
      </c>
      <c r="W112" s="16">
        <v>0.15720610543693983</v>
      </c>
      <c r="X112" s="16">
        <v>1.5720610543693982E-2</v>
      </c>
      <c r="Y112" s="16">
        <v>2.017594103769512</v>
      </c>
      <c r="AA112" s="13" t="s">
        <v>174</v>
      </c>
      <c r="AB112" s="15">
        <v>2.6138634739934914</v>
      </c>
      <c r="AC112" s="19">
        <v>0.41661821000652716</v>
      </c>
      <c r="AD112" s="19">
        <v>5.3466462010741758</v>
      </c>
      <c r="AE112" s="19">
        <v>0.83532997885730842</v>
      </c>
      <c r="AF112" s="19">
        <v>10.720159970997971</v>
      </c>
      <c r="AG112" s="19">
        <v>53.466462010741751</v>
      </c>
      <c r="AH112" s="17">
        <f t="shared" si="44"/>
        <v>5756.9111833802308</v>
      </c>
      <c r="AI112" s="17">
        <f t="shared" si="45"/>
        <v>2506.7464877593497</v>
      </c>
      <c r="AJ112" s="17">
        <f t="shared" si="46"/>
        <v>3250.164695620881</v>
      </c>
      <c r="AK112" s="19">
        <f t="shared" si="47"/>
        <v>2.2965669689742079</v>
      </c>
      <c r="AL112" s="17">
        <f t="shared" si="48"/>
        <v>840.52483805269401</v>
      </c>
      <c r="AM112" s="19">
        <f t="shared" si="49"/>
        <v>6.8491862735641371</v>
      </c>
    </row>
    <row r="113" spans="1:39">
      <c r="A113" s="13" t="s">
        <v>175</v>
      </c>
      <c r="B113" s="13" t="s">
        <v>103</v>
      </c>
      <c r="C113" s="13" t="s">
        <v>63</v>
      </c>
      <c r="D113" s="14">
        <v>15</v>
      </c>
      <c r="E113" s="14" t="s">
        <v>3</v>
      </c>
      <c r="F113" s="15">
        <v>53704.116039116598</v>
      </c>
      <c r="G113" s="15">
        <v>0</v>
      </c>
      <c r="H113" s="15" t="s">
        <v>3</v>
      </c>
      <c r="I113" s="15" t="s">
        <v>3</v>
      </c>
      <c r="J113" s="16">
        <v>10200</v>
      </c>
      <c r="K113" s="16">
        <v>6249.9999999999991</v>
      </c>
      <c r="L113" s="16">
        <v>1861.901692799478</v>
      </c>
      <c r="M113" s="17">
        <v>0</v>
      </c>
      <c r="N113" s="16">
        <v>8111.9016927994771</v>
      </c>
      <c r="O113" s="16">
        <v>3950.0000000000009</v>
      </c>
      <c r="P113" s="16">
        <f t="shared" si="40"/>
        <v>12061.901692799478</v>
      </c>
      <c r="Q113" s="16">
        <v>57787.416331635875</v>
      </c>
      <c r="R113" s="16">
        <v>0</v>
      </c>
      <c r="S113" s="16">
        <f t="shared" si="41"/>
        <v>57787.416331635875</v>
      </c>
      <c r="T113" s="18">
        <v>0.75</v>
      </c>
      <c r="U113" s="19">
        <f t="shared" si="42"/>
        <v>6.075274766073437</v>
      </c>
      <c r="V113" s="19">
        <f t="shared" si="43"/>
        <v>7.1237816383956956</v>
      </c>
      <c r="W113" s="16">
        <v>0.18951494611361319</v>
      </c>
      <c r="X113" s="16">
        <v>1.263432974090755E-2</v>
      </c>
      <c r="Y113" s="16" t="s">
        <v>3</v>
      </c>
      <c r="AA113" s="13" t="s">
        <v>175</v>
      </c>
      <c r="AB113" s="15">
        <v>44.435679057889367</v>
      </c>
      <c r="AC113" s="19">
        <v>0</v>
      </c>
      <c r="AD113" s="19">
        <v>1902.0036143998716</v>
      </c>
      <c r="AE113" s="19">
        <v>0</v>
      </c>
      <c r="AF113" s="19">
        <v>3813.5650359072797</v>
      </c>
      <c r="AG113" s="19">
        <v>28530.054215998061</v>
      </c>
      <c r="AH113" s="17">
        <f t="shared" si="44"/>
        <v>2567823.0856972062</v>
      </c>
      <c r="AI113" s="17">
        <f t="shared" si="45"/>
        <v>422667.81085143221</v>
      </c>
      <c r="AJ113" s="17">
        <f t="shared" si="46"/>
        <v>2145155.2748457738</v>
      </c>
      <c r="AK113" s="19">
        <f t="shared" si="47"/>
        <v>6.0752747660734361</v>
      </c>
      <c r="AL113" s="17">
        <f t="shared" si="48"/>
        <v>360457.86017038702</v>
      </c>
      <c r="AM113" s="19">
        <f t="shared" si="49"/>
        <v>7.1237816383956956</v>
      </c>
    </row>
    <row r="114" spans="1:39">
      <c r="A114" s="13" t="s">
        <v>176</v>
      </c>
      <c r="B114" s="13" t="s">
        <v>100</v>
      </c>
      <c r="C114" s="13" t="s">
        <v>63</v>
      </c>
      <c r="D114" s="14">
        <v>11</v>
      </c>
      <c r="E114" s="14" t="s">
        <v>3</v>
      </c>
      <c r="F114" s="15">
        <v>172.73048399999999</v>
      </c>
      <c r="G114" s="15">
        <v>37.324652400000005</v>
      </c>
      <c r="H114" s="15" t="s">
        <v>3</v>
      </c>
      <c r="I114" s="15" t="s">
        <v>3</v>
      </c>
      <c r="J114" s="16">
        <v>101.745</v>
      </c>
      <c r="K114" s="16">
        <v>75</v>
      </c>
      <c r="L114" s="16">
        <v>9.3768521001315008</v>
      </c>
      <c r="M114" s="17">
        <v>0</v>
      </c>
      <c r="N114" s="16">
        <v>84.376852100131501</v>
      </c>
      <c r="O114" s="16">
        <v>26.745000000000005</v>
      </c>
      <c r="P114" s="16">
        <f t="shared" si="40"/>
        <v>111.12185210013151</v>
      </c>
      <c r="Q114" s="16">
        <v>207.90385690465968</v>
      </c>
      <c r="R114" s="16">
        <v>0</v>
      </c>
      <c r="S114" s="16">
        <f t="shared" si="41"/>
        <v>207.90385690465968</v>
      </c>
      <c r="T114" s="18">
        <v>0.85</v>
      </c>
      <c r="U114" s="19">
        <f t="shared" si="42"/>
        <v>2.1688257403219944</v>
      </c>
      <c r="V114" s="19">
        <f t="shared" si="43"/>
        <v>2.4639916248349309</v>
      </c>
      <c r="W114" s="16">
        <v>0.54078548531761628</v>
      </c>
      <c r="X114" s="16">
        <v>4.916231684705602E-2</v>
      </c>
      <c r="Y114" s="16">
        <v>2.4880116700713462</v>
      </c>
      <c r="AA114" s="13" t="s">
        <v>176</v>
      </c>
      <c r="AB114" s="15">
        <v>49.663406005876347</v>
      </c>
      <c r="AC114" s="19">
        <v>1.6843366695698319</v>
      </c>
      <c r="AD114" s="19">
        <v>7.7488115166307878</v>
      </c>
      <c r="AE114" s="19">
        <v>3.3771373425043363</v>
      </c>
      <c r="AF114" s="19">
        <v>15.536561784601428</v>
      </c>
      <c r="AG114" s="19">
        <v>85.236926682938687</v>
      </c>
      <c r="AH114" s="17">
        <f t="shared" si="44"/>
        <v>10325.213655643733</v>
      </c>
      <c r="AI114" s="17">
        <f t="shared" si="45"/>
        <v>4760.7391703635903</v>
      </c>
      <c r="AJ114" s="17">
        <f t="shared" si="46"/>
        <v>5564.4744852801423</v>
      </c>
      <c r="AK114" s="19">
        <f t="shared" si="47"/>
        <v>2.1688257403219948</v>
      </c>
      <c r="AL114" s="17">
        <f t="shared" si="48"/>
        <v>4190.4418633466112</v>
      </c>
      <c r="AM114" s="19">
        <f t="shared" si="49"/>
        <v>2.4639916248349309</v>
      </c>
    </row>
    <row r="115" spans="1:39">
      <c r="A115" s="13" t="s">
        <v>177</v>
      </c>
      <c r="B115" s="13" t="s">
        <v>100</v>
      </c>
      <c r="C115" s="13" t="s">
        <v>63</v>
      </c>
      <c r="D115" s="14">
        <v>11</v>
      </c>
      <c r="E115" s="14" t="s">
        <v>3</v>
      </c>
      <c r="F115" s="15">
        <v>69.100484000000009</v>
      </c>
      <c r="G115" s="15">
        <v>14.931652400000001</v>
      </c>
      <c r="H115" s="15" t="s">
        <v>3</v>
      </c>
      <c r="I115" s="15" t="s">
        <v>3</v>
      </c>
      <c r="J115" s="16">
        <v>102.816</v>
      </c>
      <c r="K115" s="16">
        <v>25</v>
      </c>
      <c r="L115" s="16">
        <v>1.2750000000000001</v>
      </c>
      <c r="M115" s="17">
        <v>0</v>
      </c>
      <c r="N115" s="16">
        <v>26.274999999999999</v>
      </c>
      <c r="O115" s="16">
        <v>77.816000000000003</v>
      </c>
      <c r="P115" s="16">
        <f t="shared" si="40"/>
        <v>104.09100000000001</v>
      </c>
      <c r="Q115" s="16">
        <v>83.171521348708353</v>
      </c>
      <c r="R115" s="16">
        <v>0</v>
      </c>
      <c r="S115" s="16">
        <f t="shared" si="41"/>
        <v>83.171521348708353</v>
      </c>
      <c r="T115" s="18">
        <v>0.85</v>
      </c>
      <c r="U115" s="19">
        <f t="shared" si="42"/>
        <v>0.93800422414144735</v>
      </c>
      <c r="V115" s="19">
        <f t="shared" si="43"/>
        <v>3.1654242187900423</v>
      </c>
      <c r="W115" s="16">
        <v>0.42095176335140133</v>
      </c>
      <c r="X115" s="16">
        <v>3.8268342122854675E-2</v>
      </c>
      <c r="Y115" s="16">
        <v>1.9366882584510834</v>
      </c>
      <c r="AA115" s="13" t="s">
        <v>177</v>
      </c>
      <c r="AB115" s="15">
        <v>248.31703002938175</v>
      </c>
      <c r="AC115" s="19">
        <v>3.3690775476036832</v>
      </c>
      <c r="AD115" s="19">
        <v>15.499482599260292</v>
      </c>
      <c r="AE115" s="19">
        <v>6.7550851331350232</v>
      </c>
      <c r="AF115" s="19">
        <v>31.076852045753043</v>
      </c>
      <c r="AG115" s="19">
        <v>170.49430859186313</v>
      </c>
      <c r="AH115" s="17">
        <f t="shared" si="44"/>
        <v>20652.905164336578</v>
      </c>
      <c r="AI115" s="17">
        <f t="shared" si="45"/>
        <v>22017.923408863244</v>
      </c>
      <c r="AJ115" s="17">
        <f t="shared" si="46"/>
        <v>-1365.0182445266655</v>
      </c>
      <c r="AK115" s="19">
        <f t="shared" si="47"/>
        <v>0.93800422414144735</v>
      </c>
      <c r="AL115" s="17">
        <f t="shared" si="48"/>
        <v>6524.5299640220055</v>
      </c>
      <c r="AM115" s="19">
        <f t="shared" si="49"/>
        <v>3.1654242187900423</v>
      </c>
    </row>
    <row r="116" spans="1:39">
      <c r="A116" s="13" t="s">
        <v>178</v>
      </c>
      <c r="B116" s="13" t="s">
        <v>100</v>
      </c>
      <c r="C116" s="13" t="s">
        <v>68</v>
      </c>
      <c r="D116" s="14">
        <v>12</v>
      </c>
      <c r="E116" s="14">
        <v>7</v>
      </c>
      <c r="F116" s="15">
        <v>179.90168</v>
      </c>
      <c r="G116" s="15">
        <v>38.874247999999994</v>
      </c>
      <c r="H116" s="15">
        <v>179.90168</v>
      </c>
      <c r="I116" s="15">
        <v>38.874247999999994</v>
      </c>
      <c r="J116" s="16">
        <v>163.49244699866722</v>
      </c>
      <c r="K116" s="16">
        <v>31.250000000000004</v>
      </c>
      <c r="L116" s="16">
        <v>6.9093321380491979</v>
      </c>
      <c r="M116" s="17">
        <v>0</v>
      </c>
      <c r="N116" s="16">
        <v>38.159332138049201</v>
      </c>
      <c r="O116" s="16">
        <v>132.24244699866722</v>
      </c>
      <c r="P116" s="16">
        <f t="shared" si="40"/>
        <v>170.40177913671641</v>
      </c>
      <c r="Q116" s="16">
        <v>199.0561002458565</v>
      </c>
      <c r="R116" s="16">
        <v>0</v>
      </c>
      <c r="S116" s="16">
        <f t="shared" si="41"/>
        <v>199.0561002458565</v>
      </c>
      <c r="T116" s="18">
        <v>0.73</v>
      </c>
      <c r="U116" s="19">
        <f t="shared" si="42"/>
        <v>1.5765718600423508</v>
      </c>
      <c r="V116" s="19">
        <f t="shared" si="43"/>
        <v>5.2164461245215268</v>
      </c>
      <c r="W116" s="16">
        <v>0.27342127832089796</v>
      </c>
      <c r="X116" s="16">
        <v>2.2785106526741504E-2</v>
      </c>
      <c r="Y116" s="16">
        <v>1.2579393304328015</v>
      </c>
      <c r="AA116" s="13" t="s">
        <v>178</v>
      </c>
      <c r="AB116" s="15">
        <v>805.06994998999551</v>
      </c>
      <c r="AC116" s="19">
        <v>24.422841037632274</v>
      </c>
      <c r="AD116" s="19">
        <v>112.35757988311251</v>
      </c>
      <c r="AE116" s="19">
        <v>48.968409919674755</v>
      </c>
      <c r="AF116" s="19">
        <v>225.27977072041151</v>
      </c>
      <c r="AG116" s="19">
        <v>1348.2909585973498</v>
      </c>
      <c r="AH116" s="17">
        <f t="shared" si="44"/>
        <v>160254.08467013523</v>
      </c>
      <c r="AI116" s="17">
        <f t="shared" si="45"/>
        <v>101647.18065298362</v>
      </c>
      <c r="AJ116" s="17">
        <f t="shared" si="46"/>
        <v>58606.90401715161</v>
      </c>
      <c r="AK116" s="19">
        <f t="shared" si="47"/>
        <v>1.5765718600423506</v>
      </c>
      <c r="AL116" s="17">
        <f t="shared" si="48"/>
        <v>30720.931616030899</v>
      </c>
      <c r="AM116" s="19">
        <f t="shared" si="49"/>
        <v>5.2164461245215268</v>
      </c>
    </row>
    <row r="117" spans="1:39">
      <c r="A117" s="13" t="s">
        <v>179</v>
      </c>
      <c r="B117" s="13" t="s">
        <v>100</v>
      </c>
      <c r="C117" s="13" t="s">
        <v>68</v>
      </c>
      <c r="D117" s="14">
        <v>12</v>
      </c>
      <c r="E117" s="14">
        <v>7</v>
      </c>
      <c r="F117" s="15">
        <v>143.83843999999999</v>
      </c>
      <c r="G117" s="15">
        <v>31.081484000000003</v>
      </c>
      <c r="H117" s="15">
        <v>143.83843999999999</v>
      </c>
      <c r="I117" s="15">
        <v>31.081484000000003</v>
      </c>
      <c r="J117" s="16">
        <v>144.60515544998361</v>
      </c>
      <c r="K117" s="16">
        <v>31.250000000000004</v>
      </c>
      <c r="L117" s="16">
        <v>5.8437661334172146</v>
      </c>
      <c r="M117" s="17">
        <v>0</v>
      </c>
      <c r="N117" s="16">
        <v>37.093766133417219</v>
      </c>
      <c r="O117" s="16">
        <v>113.35515544998361</v>
      </c>
      <c r="P117" s="16">
        <f t="shared" si="40"/>
        <v>150.44892158340082</v>
      </c>
      <c r="Q117" s="16">
        <v>159.15314927491289</v>
      </c>
      <c r="R117" s="16">
        <v>0</v>
      </c>
      <c r="S117" s="16">
        <f t="shared" si="41"/>
        <v>159.15314927491289</v>
      </c>
      <c r="T117" s="18">
        <v>0.73</v>
      </c>
      <c r="U117" s="19">
        <f t="shared" si="42"/>
        <v>1.4285929058399731</v>
      </c>
      <c r="V117" s="19">
        <f t="shared" si="43"/>
        <v>4.2905632364877127</v>
      </c>
      <c r="W117" s="16">
        <v>0.33242427370126337</v>
      </c>
      <c r="X117" s="16">
        <v>2.7702022808438611E-2</v>
      </c>
      <c r="Y117" s="16">
        <v>1.5293965811563404</v>
      </c>
      <c r="AA117" s="13" t="s">
        <v>179</v>
      </c>
      <c r="AB117" s="15">
        <v>1850.6153395873921</v>
      </c>
      <c r="AC117" s="19">
        <v>44.886781784976272</v>
      </c>
      <c r="AD117" s="19">
        <v>206.50219040160647</v>
      </c>
      <c r="AE117" s="19">
        <v>89.999125287464977</v>
      </c>
      <c r="AF117" s="19">
        <v>414.04208025246726</v>
      </c>
      <c r="AG117" s="19">
        <v>2478.0262848192779</v>
      </c>
      <c r="AH117" s="17">
        <f t="shared" si="44"/>
        <v>294531.25939179584</v>
      </c>
      <c r="AI117" s="17">
        <f t="shared" si="45"/>
        <v>206168.7820146493</v>
      </c>
      <c r="AJ117" s="17">
        <f t="shared" si="46"/>
        <v>88362.477377146541</v>
      </c>
      <c r="AK117" s="19">
        <f t="shared" si="47"/>
        <v>1.4285929058399731</v>
      </c>
      <c r="AL117" s="17">
        <f t="shared" si="48"/>
        <v>68646.292609569209</v>
      </c>
      <c r="AM117" s="19">
        <f t="shared" si="49"/>
        <v>4.2905632364877127</v>
      </c>
    </row>
    <row r="118" spans="1:39">
      <c r="A118" s="13" t="s">
        <v>180</v>
      </c>
      <c r="B118" s="13" t="s">
        <v>100</v>
      </c>
      <c r="C118" s="13" t="s">
        <v>68</v>
      </c>
      <c r="D118" s="14">
        <v>12</v>
      </c>
      <c r="E118" s="14">
        <v>6.9666666666666659</v>
      </c>
      <c r="F118" s="15">
        <v>230.02634999999998</v>
      </c>
      <c r="G118" s="15">
        <v>35.262448200000001</v>
      </c>
      <c r="H118" s="15">
        <v>230.02634999999998</v>
      </c>
      <c r="I118" s="15">
        <v>35.262448200000001</v>
      </c>
      <c r="J118" s="16">
        <v>208.41705450356403</v>
      </c>
      <c r="K118" s="16">
        <v>31.250000000000004</v>
      </c>
      <c r="L118" s="16">
        <v>8.0050310355467893</v>
      </c>
      <c r="M118" s="17">
        <v>0</v>
      </c>
      <c r="N118" s="16">
        <v>39.255031035546793</v>
      </c>
      <c r="O118" s="16">
        <v>177.16705450356403</v>
      </c>
      <c r="P118" s="16">
        <f t="shared" si="40"/>
        <v>216.42208553911081</v>
      </c>
      <c r="Q118" s="16">
        <v>240.08745747357099</v>
      </c>
      <c r="R118" s="16">
        <v>0</v>
      </c>
      <c r="S118" s="16">
        <f t="shared" si="41"/>
        <v>240.08745747357099</v>
      </c>
      <c r="T118" s="18">
        <v>0.73</v>
      </c>
      <c r="U118" s="19">
        <f t="shared" si="42"/>
        <v>1.4991460243239703</v>
      </c>
      <c r="V118" s="19">
        <f t="shared" si="43"/>
        <v>6.116093941083971</v>
      </c>
      <c r="W118" s="16">
        <v>0.21998065971691216</v>
      </c>
      <c r="X118" s="16">
        <v>1.8331721643076011E-2</v>
      </c>
      <c r="Y118" s="16">
        <v>1.426605176611895</v>
      </c>
      <c r="AA118" s="13" t="s">
        <v>180</v>
      </c>
      <c r="AB118" s="15">
        <v>3533.9434168392008</v>
      </c>
      <c r="AC118" s="19">
        <v>97.246195142629077</v>
      </c>
      <c r="AD118" s="19">
        <v>630.62432757476097</v>
      </c>
      <c r="AE118" s="19">
        <v>194.98106463270855</v>
      </c>
      <c r="AF118" s="19">
        <v>1264.417621619747</v>
      </c>
      <c r="AG118" s="19">
        <v>7567.491930897133</v>
      </c>
      <c r="AH118" s="17">
        <f t="shared" si="44"/>
        <v>848455.48980438779</v>
      </c>
      <c r="AI118" s="17">
        <f t="shared" si="45"/>
        <v>565959.20346518152</v>
      </c>
      <c r="AJ118" s="17">
        <f t="shared" si="46"/>
        <v>282496.28633920627</v>
      </c>
      <c r="AK118" s="19">
        <f t="shared" si="47"/>
        <v>1.4991460243239703</v>
      </c>
      <c r="AL118" s="17">
        <f t="shared" si="48"/>
        <v>138725.05850588912</v>
      </c>
      <c r="AM118" s="19">
        <f t="shared" si="49"/>
        <v>6.116093941083971</v>
      </c>
    </row>
    <row r="119" spans="1:39">
      <c r="A119" s="13" t="s">
        <v>181</v>
      </c>
      <c r="B119" s="13" t="s">
        <v>100</v>
      </c>
      <c r="C119" s="13" t="s">
        <v>63</v>
      </c>
      <c r="D119" s="14">
        <v>11.6</v>
      </c>
      <c r="E119" s="14" t="s">
        <v>3</v>
      </c>
      <c r="F119" s="15">
        <v>468.57340799999997</v>
      </c>
      <c r="G119" s="15">
        <v>101.2521888</v>
      </c>
      <c r="H119" s="15" t="s">
        <v>3</v>
      </c>
      <c r="I119" s="15" t="s">
        <v>3</v>
      </c>
      <c r="J119" s="16">
        <v>222.33959999999999</v>
      </c>
      <c r="K119" s="16">
        <v>68.75</v>
      </c>
      <c r="L119" s="16">
        <v>16.987065434682915</v>
      </c>
      <c r="M119" s="17">
        <v>0</v>
      </c>
      <c r="N119" s="16">
        <v>85.737065434682918</v>
      </c>
      <c r="O119" s="16">
        <v>153.58959999999999</v>
      </c>
      <c r="P119" s="16">
        <f t="shared" si="40"/>
        <v>239.32666543468292</v>
      </c>
      <c r="Q119" s="16">
        <v>504.82496156986218</v>
      </c>
      <c r="R119" s="16">
        <v>0</v>
      </c>
      <c r="S119" s="16">
        <f t="shared" si="41"/>
        <v>504.82496156986218</v>
      </c>
      <c r="T119" s="18">
        <v>0.73</v>
      </c>
      <c r="U119" s="19">
        <f t="shared" si="42"/>
        <v>2.8156113464818899</v>
      </c>
      <c r="V119" s="19">
        <f t="shared" si="43"/>
        <v>5.8880597208502907</v>
      </c>
      <c r="W119" s="16">
        <v>0.23586187115926041</v>
      </c>
      <c r="X119" s="16">
        <v>2.0332919927522453E-2</v>
      </c>
      <c r="Y119" s="16">
        <v>1.0851383846303615</v>
      </c>
      <c r="AA119" s="13" t="s">
        <v>181</v>
      </c>
      <c r="AB119" s="15">
        <v>190.81203360152492</v>
      </c>
      <c r="AC119" s="19">
        <v>15.076854570535234</v>
      </c>
      <c r="AD119" s="19">
        <v>69.361254457856077</v>
      </c>
      <c r="AE119" s="19">
        <v>30.229472229364614</v>
      </c>
      <c r="AF119" s="19">
        <v>139.0710579330883</v>
      </c>
      <c r="AG119" s="19">
        <v>804.59055171113027</v>
      </c>
      <c r="AH119" s="17">
        <f t="shared" si="44"/>
        <v>96326.677529957073</v>
      </c>
      <c r="AI119" s="17">
        <f t="shared" si="45"/>
        <v>34211.638495603234</v>
      </c>
      <c r="AJ119" s="17">
        <f t="shared" si="46"/>
        <v>62115.039034353838</v>
      </c>
      <c r="AK119" s="19">
        <f t="shared" si="47"/>
        <v>2.8156113464818895</v>
      </c>
      <c r="AL119" s="17">
        <f t="shared" si="48"/>
        <v>16359.663810618858</v>
      </c>
      <c r="AM119" s="19">
        <f t="shared" si="49"/>
        <v>5.8880597208502907</v>
      </c>
    </row>
    <row r="120" spans="1:39">
      <c r="A120" s="13" t="s">
        <v>182</v>
      </c>
      <c r="B120" s="13" t="s">
        <v>100</v>
      </c>
      <c r="C120" s="13" t="s">
        <v>63</v>
      </c>
      <c r="D120" s="14">
        <v>11.6</v>
      </c>
      <c r="E120" s="14" t="s">
        <v>3</v>
      </c>
      <c r="F120" s="15">
        <v>50.198371999999999</v>
      </c>
      <c r="G120" s="15">
        <v>10.8471692</v>
      </c>
      <c r="H120" s="15" t="s">
        <v>3</v>
      </c>
      <c r="I120" s="15" t="s">
        <v>3</v>
      </c>
      <c r="J120" s="16">
        <v>12.852</v>
      </c>
      <c r="K120" s="16">
        <v>18.75</v>
      </c>
      <c r="L120" s="16">
        <v>2.4004527150920918</v>
      </c>
      <c r="M120" s="17">
        <v>0</v>
      </c>
      <c r="N120" s="16">
        <v>21.150452715092094</v>
      </c>
      <c r="O120" s="16">
        <v>-5.8979999999999997</v>
      </c>
      <c r="P120" s="16">
        <f t="shared" si="40"/>
        <v>15.252452715092094</v>
      </c>
      <c r="Q120" s="16">
        <v>54.082008887217185</v>
      </c>
      <c r="R120" s="16">
        <v>0</v>
      </c>
      <c r="S120" s="16">
        <f t="shared" si="41"/>
        <v>54.082008887217185</v>
      </c>
      <c r="T120" s="18">
        <v>0.73</v>
      </c>
      <c r="U120" s="19">
        <f t="shared" si="42"/>
        <v>4.5900623407923531</v>
      </c>
      <c r="V120" s="19">
        <f t="shared" si="43"/>
        <v>2.5570142453086353</v>
      </c>
      <c r="W120" s="16">
        <v>0.54312125394107669</v>
      </c>
      <c r="X120" s="16">
        <v>4.6820797753541095E-2</v>
      </c>
      <c r="Y120" s="16">
        <v>2.4987579266768516</v>
      </c>
      <c r="AA120" s="13" t="s">
        <v>182</v>
      </c>
      <c r="AB120" s="15">
        <v>60.118859901850314</v>
      </c>
      <c r="AC120" s="19">
        <v>0.50889445165866576</v>
      </c>
      <c r="AD120" s="19">
        <v>2.3411751694328897</v>
      </c>
      <c r="AE120" s="19">
        <v>1.0203461618683802</v>
      </c>
      <c r="AF120" s="19">
        <v>4.694115038209663</v>
      </c>
      <c r="AG120" s="19">
        <v>27.157631965421523</v>
      </c>
      <c r="AH120" s="17">
        <f t="shared" si="44"/>
        <v>3251.3487155012335</v>
      </c>
      <c r="AI120" s="17">
        <f t="shared" si="45"/>
        <v>708.34521932440123</v>
      </c>
      <c r="AJ120" s="17">
        <f t="shared" si="46"/>
        <v>2543.0034961768324</v>
      </c>
      <c r="AK120" s="19">
        <f t="shared" si="47"/>
        <v>4.5900623407923522</v>
      </c>
      <c r="AL120" s="17">
        <f t="shared" si="48"/>
        <v>1271.5411036393311</v>
      </c>
      <c r="AM120" s="19">
        <f t="shared" si="49"/>
        <v>2.5570142453086353</v>
      </c>
    </row>
    <row r="121" spans="1:39">
      <c r="A121" s="13" t="s">
        <v>183</v>
      </c>
      <c r="B121" s="13" t="s">
        <v>100</v>
      </c>
      <c r="C121" s="13" t="s">
        <v>63</v>
      </c>
      <c r="D121" s="14">
        <v>11.6</v>
      </c>
      <c r="E121" s="14" t="s">
        <v>3</v>
      </c>
      <c r="F121" s="15">
        <v>96.251543999999996</v>
      </c>
      <c r="G121" s="15">
        <v>20.798618399999995</v>
      </c>
      <c r="H121" s="15" t="s">
        <v>3</v>
      </c>
      <c r="I121" s="15" t="s">
        <v>3</v>
      </c>
      <c r="J121" s="16">
        <v>66.830399999999997</v>
      </c>
      <c r="K121" s="16">
        <v>31.250000000000004</v>
      </c>
      <c r="L121" s="16">
        <v>4.3628983934300898</v>
      </c>
      <c r="M121" s="17">
        <v>0</v>
      </c>
      <c r="N121" s="16">
        <v>35.612898393430093</v>
      </c>
      <c r="O121" s="16">
        <v>35.580399999999997</v>
      </c>
      <c r="P121" s="16">
        <f t="shared" si="40"/>
        <v>71.193298393430098</v>
      </c>
      <c r="Q121" s="16">
        <v>103.69812108680291</v>
      </c>
      <c r="R121" s="16">
        <v>0</v>
      </c>
      <c r="S121" s="16">
        <f t="shared" si="41"/>
        <v>103.69812108680291</v>
      </c>
      <c r="T121" s="18">
        <v>0.73</v>
      </c>
      <c r="U121" s="19">
        <f t="shared" si="42"/>
        <v>1.9510798833844454</v>
      </c>
      <c r="V121" s="19">
        <f t="shared" si="43"/>
        <v>2.911813577800038</v>
      </c>
      <c r="W121" s="16">
        <v>0.47694289010990815</v>
      </c>
      <c r="X121" s="16">
        <v>4.1115766388785176E-2</v>
      </c>
      <c r="Y121" s="16">
        <v>2.1942886944424287</v>
      </c>
      <c r="AA121" s="13" t="s">
        <v>183</v>
      </c>
      <c r="AB121" s="15">
        <v>1040.3176626494096</v>
      </c>
      <c r="AC121" s="19">
        <v>16.884998415505184</v>
      </c>
      <c r="AD121" s="19">
        <v>77.679642404136757</v>
      </c>
      <c r="AE121" s="19">
        <v>33.854846069279233</v>
      </c>
      <c r="AF121" s="19">
        <v>155.74963477010337</v>
      </c>
      <c r="AG121" s="19">
        <v>901.08385188798661</v>
      </c>
      <c r="AH121" s="17">
        <f t="shared" si="44"/>
        <v>107878.98695015826</v>
      </c>
      <c r="AI121" s="17">
        <f t="shared" si="45"/>
        <v>55291.93749003538</v>
      </c>
      <c r="AJ121" s="17">
        <f t="shared" si="46"/>
        <v>52587.049460122878</v>
      </c>
      <c r="AK121" s="19">
        <f t="shared" si="47"/>
        <v>1.9510798833844452</v>
      </c>
      <c r="AL121" s="17">
        <f t="shared" si="48"/>
        <v>37048.727216824111</v>
      </c>
      <c r="AM121" s="19">
        <f t="shared" si="49"/>
        <v>2.911813577800038</v>
      </c>
    </row>
    <row r="122" spans="1:39">
      <c r="A122" s="13" t="s">
        <v>184</v>
      </c>
      <c r="B122" s="13" t="s">
        <v>100</v>
      </c>
      <c r="C122" s="13" t="s">
        <v>63</v>
      </c>
      <c r="D122" s="14">
        <v>11.6</v>
      </c>
      <c r="E122" s="14" t="s">
        <v>3</v>
      </c>
      <c r="F122" s="15">
        <v>175.92228800000001</v>
      </c>
      <c r="G122" s="15">
        <v>38.014356799999995</v>
      </c>
      <c r="H122" s="15" t="s">
        <v>3</v>
      </c>
      <c r="I122" s="15" t="s">
        <v>3</v>
      </c>
      <c r="J122" s="16">
        <v>222.33959999999999</v>
      </c>
      <c r="K122" s="16">
        <v>50</v>
      </c>
      <c r="L122" s="16">
        <v>7.6112686398437983</v>
      </c>
      <c r="M122" s="17">
        <v>0</v>
      </c>
      <c r="N122" s="16">
        <v>57.6112686398438</v>
      </c>
      <c r="O122" s="16">
        <v>172.33959999999999</v>
      </c>
      <c r="P122" s="16">
        <f t="shared" si="40"/>
        <v>229.9508686398438</v>
      </c>
      <c r="Q122" s="16">
        <v>189.53265542307992</v>
      </c>
      <c r="R122" s="16">
        <v>0</v>
      </c>
      <c r="S122" s="16">
        <f t="shared" si="41"/>
        <v>189.53265542307992</v>
      </c>
      <c r="T122" s="18">
        <v>0.73</v>
      </c>
      <c r="U122" s="19">
        <f t="shared" si="42"/>
        <v>1.1154282828524313</v>
      </c>
      <c r="V122" s="19">
        <f t="shared" si="43"/>
        <v>3.2898538757745674</v>
      </c>
      <c r="W122" s="16">
        <v>0.42213692026982458</v>
      </c>
      <c r="X122" s="16">
        <v>3.6391113816364194E-2</v>
      </c>
      <c r="Y122" s="16">
        <v>1.9421408534706617</v>
      </c>
      <c r="AA122" s="13" t="s">
        <v>184</v>
      </c>
      <c r="AB122" s="15">
        <v>588.11928164853555</v>
      </c>
      <c r="AC122" s="19">
        <v>17.446713527765766</v>
      </c>
      <c r="AD122" s="19">
        <v>80.263819670824176</v>
      </c>
      <c r="AE122" s="19">
        <v>34.981098982806735</v>
      </c>
      <c r="AF122" s="19">
        <v>160.93097511888865</v>
      </c>
      <c r="AG122" s="19">
        <v>931.06030818156046</v>
      </c>
      <c r="AH122" s="17">
        <f t="shared" si="44"/>
        <v>111467.80915636118</v>
      </c>
      <c r="AI122" s="17">
        <f t="shared" si="45"/>
        <v>99932.744103735546</v>
      </c>
      <c r="AJ122" s="17">
        <f t="shared" si="46"/>
        <v>11535.065052625636</v>
      </c>
      <c r="AK122" s="19">
        <f t="shared" si="47"/>
        <v>1.1154282828524313</v>
      </c>
      <c r="AL122" s="17">
        <f t="shared" si="48"/>
        <v>33882.297927325737</v>
      </c>
      <c r="AM122" s="19">
        <f t="shared" si="49"/>
        <v>3.2898538757745679</v>
      </c>
    </row>
    <row r="123" spans="1:39">
      <c r="A123" s="13" t="s">
        <v>185</v>
      </c>
      <c r="B123" s="13" t="s">
        <v>100</v>
      </c>
      <c r="C123" s="13" t="s">
        <v>63</v>
      </c>
      <c r="D123" s="14">
        <v>11.6</v>
      </c>
      <c r="E123" s="14" t="s">
        <v>3</v>
      </c>
      <c r="F123" s="15">
        <v>37.306799999999996</v>
      </c>
      <c r="G123" s="15">
        <v>8.0614800000000013</v>
      </c>
      <c r="H123" s="15" t="s">
        <v>3</v>
      </c>
      <c r="I123" s="15" t="s">
        <v>3</v>
      </c>
      <c r="J123" s="16">
        <v>12.941964</v>
      </c>
      <c r="K123" s="16">
        <v>2</v>
      </c>
      <c r="L123" s="16">
        <v>1.1606104084473101</v>
      </c>
      <c r="M123" s="17">
        <v>0</v>
      </c>
      <c r="N123" s="16">
        <v>3.1606104084473099</v>
      </c>
      <c r="O123" s="16">
        <v>10.941964</v>
      </c>
      <c r="P123" s="16">
        <f t="shared" si="40"/>
        <v>14.10257440844731</v>
      </c>
      <c r="Q123" s="16">
        <v>39.642480186098588</v>
      </c>
      <c r="R123" s="16">
        <v>0</v>
      </c>
      <c r="S123" s="16">
        <f t="shared" si="41"/>
        <v>39.642480186098588</v>
      </c>
      <c r="T123" s="18">
        <v>0.72</v>
      </c>
      <c r="U123" s="19">
        <f t="shared" si="42"/>
        <v>3.7831037469712001</v>
      </c>
      <c r="V123" s="19">
        <f t="shared" si="43"/>
        <v>12.542665834468812</v>
      </c>
      <c r="W123" s="16">
        <v>0.11072357356764714</v>
      </c>
      <c r="X123" s="16">
        <v>9.5451356523833745E-3</v>
      </c>
      <c r="Y123" s="16">
        <v>0.50941001685078957</v>
      </c>
      <c r="AA123" s="13" t="s">
        <v>185</v>
      </c>
      <c r="AB123" s="15">
        <v>3790.1020372905632</v>
      </c>
      <c r="AC123" s="19">
        <v>23.516673237947487</v>
      </c>
      <c r="AD123" s="19">
        <v>108.18874380119615</v>
      </c>
      <c r="AE123" s="19">
        <v>47.151520713271594</v>
      </c>
      <c r="AF123" s="19">
        <v>216.92114963154404</v>
      </c>
      <c r="AG123" s="19">
        <v>1254.9894280938754</v>
      </c>
      <c r="AH123" s="17">
        <f t="shared" si="44"/>
        <v>150249.04491658305</v>
      </c>
      <c r="AI123" s="17">
        <f t="shared" si="45"/>
        <v>39715.814042074395</v>
      </c>
      <c r="AJ123" s="17">
        <f t="shared" si="46"/>
        <v>110533.23087450865</v>
      </c>
      <c r="AK123" s="19">
        <f t="shared" si="47"/>
        <v>3.7831037469712001</v>
      </c>
      <c r="AL123" s="17">
        <f t="shared" si="48"/>
        <v>11979.035948137909</v>
      </c>
      <c r="AM123" s="19">
        <f t="shared" si="49"/>
        <v>12.54266583446881</v>
      </c>
    </row>
    <row r="124" spans="1:39">
      <c r="A124" s="13" t="s">
        <v>186</v>
      </c>
      <c r="B124" s="13" t="s">
        <v>100</v>
      </c>
      <c r="C124" s="13" t="s">
        <v>63</v>
      </c>
      <c r="D124" s="14">
        <v>11.6</v>
      </c>
      <c r="E124" s="14" t="s">
        <v>3</v>
      </c>
      <c r="F124" s="15">
        <v>49.6736</v>
      </c>
      <c r="G124" s="15">
        <v>7.6148351999999999</v>
      </c>
      <c r="H124" s="15" t="s">
        <v>3</v>
      </c>
      <c r="I124" s="15" t="s">
        <v>3</v>
      </c>
      <c r="J124" s="16">
        <v>8.829323999999998</v>
      </c>
      <c r="K124" s="16">
        <v>4</v>
      </c>
      <c r="L124" s="16">
        <v>1.5341842324911359</v>
      </c>
      <c r="M124" s="17">
        <v>0</v>
      </c>
      <c r="N124" s="16">
        <v>5.5341842324911354</v>
      </c>
      <c r="O124" s="16">
        <v>4.829323999999998</v>
      </c>
      <c r="P124" s="16">
        <f t="shared" si="40"/>
        <v>10.363508232491133</v>
      </c>
      <c r="Q124" s="16">
        <v>49.8122837822213</v>
      </c>
      <c r="R124" s="16">
        <v>0</v>
      </c>
      <c r="S124" s="16">
        <f t="shared" si="41"/>
        <v>49.8122837822213</v>
      </c>
      <c r="T124" s="18">
        <v>0.72</v>
      </c>
      <c r="U124" s="19">
        <f t="shared" si="42"/>
        <v>6.3123058918224082</v>
      </c>
      <c r="V124" s="19">
        <f t="shared" si="43"/>
        <v>9.0008358395034858</v>
      </c>
      <c r="W124" s="16">
        <v>0.145607955477081</v>
      </c>
      <c r="X124" s="16">
        <v>1.2552409954920777E-2</v>
      </c>
      <c r="Y124" s="16">
        <v>0.94428784469868643</v>
      </c>
      <c r="AA124" s="13" t="s">
        <v>186</v>
      </c>
      <c r="AB124" s="15">
        <v>163753.31891874428</v>
      </c>
      <c r="AC124" s="19">
        <v>959.75596805299915</v>
      </c>
      <c r="AD124" s="19">
        <v>6223.8472271494529</v>
      </c>
      <c r="AE124" s="19">
        <v>1924.3348304178223</v>
      </c>
      <c r="AF124" s="19">
        <v>12478.970068505687</v>
      </c>
      <c r="AG124" s="19">
        <v>72196.627834933664</v>
      </c>
      <c r="AH124" s="17">
        <f t="shared" si="44"/>
        <v>8156926.792261078</v>
      </c>
      <c r="AI124" s="17">
        <f t="shared" si="45"/>
        <v>1292226.1582456541</v>
      </c>
      <c r="AJ124" s="17">
        <f t="shared" si="46"/>
        <v>6864700.6340154242</v>
      </c>
      <c r="AK124" s="19">
        <f t="shared" si="47"/>
        <v>6.3123058918224082</v>
      </c>
      <c r="AL124" s="17">
        <f t="shared" si="48"/>
        <v>906241.03557820688</v>
      </c>
      <c r="AM124" s="19">
        <f t="shared" si="49"/>
        <v>9.0008358395034858</v>
      </c>
    </row>
    <row r="125" spans="1:39">
      <c r="A125" s="13" t="s">
        <v>187</v>
      </c>
      <c r="B125" s="13" t="s">
        <v>100</v>
      </c>
      <c r="C125" s="13" t="s">
        <v>63</v>
      </c>
      <c r="D125" s="14">
        <v>11.6</v>
      </c>
      <c r="E125" s="14" t="s">
        <v>3</v>
      </c>
      <c r="F125" s="15">
        <v>468.57340799999997</v>
      </c>
      <c r="G125" s="15">
        <v>101.25218880000001</v>
      </c>
      <c r="H125" s="15" t="s">
        <v>3</v>
      </c>
      <c r="I125" s="15" t="s">
        <v>3</v>
      </c>
      <c r="J125" s="16">
        <v>169.6464</v>
      </c>
      <c r="K125" s="16">
        <v>62.5</v>
      </c>
      <c r="L125" s="16">
        <v>16.668315434682917</v>
      </c>
      <c r="M125" s="17">
        <v>0</v>
      </c>
      <c r="N125" s="16">
        <v>79.16831543468291</v>
      </c>
      <c r="O125" s="16">
        <v>107.1464</v>
      </c>
      <c r="P125" s="16">
        <f t="shared" si="40"/>
        <v>186.31471543468291</v>
      </c>
      <c r="Q125" s="16">
        <v>504.82496156986218</v>
      </c>
      <c r="R125" s="16">
        <v>0</v>
      </c>
      <c r="S125" s="16">
        <f t="shared" si="41"/>
        <v>504.82496156986218</v>
      </c>
      <c r="T125" s="18">
        <v>0.73</v>
      </c>
      <c r="U125" s="19">
        <f t="shared" si="42"/>
        <v>3.5927997164229351</v>
      </c>
      <c r="V125" s="19">
        <f t="shared" si="43"/>
        <v>6.3766035540615151</v>
      </c>
      <c r="W125" s="16">
        <v>0.21779130088347098</v>
      </c>
      <c r="X125" s="16">
        <v>1.8775112145126813E-2</v>
      </c>
      <c r="Y125" s="16">
        <v>1.0020004474044713</v>
      </c>
      <c r="AA125" s="13" t="s">
        <v>187</v>
      </c>
      <c r="AB125" s="15">
        <v>2.6138634739934914</v>
      </c>
      <c r="AC125" s="19">
        <v>0.20653225439089357</v>
      </c>
      <c r="AD125" s="19">
        <v>0.9501541706555624</v>
      </c>
      <c r="AE125" s="19">
        <v>0.41410235930636452</v>
      </c>
      <c r="AF125" s="19">
        <v>1.9050829853847711</v>
      </c>
      <c r="AG125" s="19">
        <v>11.021788379604521</v>
      </c>
      <c r="AH125" s="17">
        <f t="shared" si="44"/>
        <v>1319.5435278076307</v>
      </c>
      <c r="AI125" s="17">
        <f t="shared" si="45"/>
        <v>367.2744466594969</v>
      </c>
      <c r="AJ125" s="17">
        <f t="shared" si="46"/>
        <v>952.26908114813375</v>
      </c>
      <c r="AK125" s="19">
        <f t="shared" si="47"/>
        <v>3.5927997164229346</v>
      </c>
      <c r="AL125" s="17">
        <f t="shared" si="48"/>
        <v>206.93516801231283</v>
      </c>
      <c r="AM125" s="19">
        <f t="shared" si="49"/>
        <v>6.3766035540615142</v>
      </c>
    </row>
    <row r="126" spans="1:39">
      <c r="A126" s="13" t="s">
        <v>188</v>
      </c>
      <c r="B126" s="13" t="s">
        <v>100</v>
      </c>
      <c r="C126" s="13" t="s">
        <v>63</v>
      </c>
      <c r="D126" s="14">
        <v>11.6</v>
      </c>
      <c r="E126" s="14" t="s">
        <v>3</v>
      </c>
      <c r="F126" s="15">
        <v>279.90420000000006</v>
      </c>
      <c r="G126" s="15">
        <v>42.908594400000005</v>
      </c>
      <c r="H126" s="15" t="s">
        <v>3</v>
      </c>
      <c r="I126" s="15" t="s">
        <v>3</v>
      </c>
      <c r="J126" s="16">
        <v>169.6464</v>
      </c>
      <c r="K126" s="16">
        <v>37.5</v>
      </c>
      <c r="L126" s="16">
        <v>9.5120160859276375</v>
      </c>
      <c r="M126" s="17">
        <v>0</v>
      </c>
      <c r="N126" s="16">
        <v>47.012016085927641</v>
      </c>
      <c r="O126" s="16">
        <v>132.1464</v>
      </c>
      <c r="P126" s="16">
        <f t="shared" si="40"/>
        <v>179.15841608592763</v>
      </c>
      <c r="Q126" s="16">
        <v>284.58407687696422</v>
      </c>
      <c r="R126" s="16">
        <v>0</v>
      </c>
      <c r="S126" s="16">
        <f t="shared" si="41"/>
        <v>284.58407687696422</v>
      </c>
      <c r="T126" s="18">
        <v>0.73</v>
      </c>
      <c r="U126" s="19">
        <f t="shared" si="42"/>
        <v>2.1340515898088417</v>
      </c>
      <c r="V126" s="19">
        <f t="shared" si="43"/>
        <v>6.0534327299813526</v>
      </c>
      <c r="W126" s="16">
        <v>0.21650414940333795</v>
      </c>
      <c r="X126" s="16">
        <v>1.8664150810632583E-2</v>
      </c>
      <c r="Y126" s="16">
        <v>1.4040595236609859</v>
      </c>
      <c r="AA126" s="13" t="s">
        <v>188</v>
      </c>
      <c r="AB126" s="15">
        <v>1926.4173803332035</v>
      </c>
      <c r="AC126" s="19">
        <v>64.505276522852412</v>
      </c>
      <c r="AD126" s="19">
        <v>418.30527736931344</v>
      </c>
      <c r="AE126" s="19">
        <v>129.3347001639101</v>
      </c>
      <c r="AF126" s="19">
        <v>838.71259130832209</v>
      </c>
      <c r="AG126" s="19">
        <v>4852.341217484036</v>
      </c>
      <c r="AH126" s="17">
        <f t="shared" si="44"/>
        <v>548227.71186186443</v>
      </c>
      <c r="AI126" s="17">
        <f t="shared" si="45"/>
        <v>256895.24774373989</v>
      </c>
      <c r="AJ126" s="17">
        <f t="shared" si="46"/>
        <v>291332.46411812457</v>
      </c>
      <c r="AK126" s="19">
        <f t="shared" si="47"/>
        <v>2.1340515898088421</v>
      </c>
      <c r="AL126" s="17">
        <f t="shared" si="48"/>
        <v>90564.764872435146</v>
      </c>
      <c r="AM126" s="19">
        <f t="shared" si="49"/>
        <v>6.0534327299813535</v>
      </c>
    </row>
    <row r="127" spans="1:39">
      <c r="A127" s="13" t="s">
        <v>189</v>
      </c>
      <c r="B127" s="13" t="s">
        <v>98</v>
      </c>
      <c r="C127" s="13" t="s">
        <v>63</v>
      </c>
      <c r="D127" s="14">
        <v>10</v>
      </c>
      <c r="E127" s="14" t="s">
        <v>3</v>
      </c>
      <c r="F127" s="15">
        <v>1400</v>
      </c>
      <c r="G127" s="15">
        <v>590</v>
      </c>
      <c r="H127" s="15" t="s">
        <v>3</v>
      </c>
      <c r="I127" s="15" t="s">
        <v>3</v>
      </c>
      <c r="J127" s="16">
        <v>1012.095</v>
      </c>
      <c r="K127" s="16">
        <v>125</v>
      </c>
      <c r="L127" s="16">
        <v>47.139332278532798</v>
      </c>
      <c r="M127" s="17">
        <v>0</v>
      </c>
      <c r="N127" s="16">
        <v>172.13933227853281</v>
      </c>
      <c r="O127" s="16">
        <v>887.09500000000003</v>
      </c>
      <c r="P127" s="16">
        <f t="shared" si="40"/>
        <v>1059.2343322785327</v>
      </c>
      <c r="Q127" s="16">
        <v>1526.5287604922582</v>
      </c>
      <c r="R127" s="16">
        <v>0</v>
      </c>
      <c r="S127" s="16">
        <f t="shared" si="41"/>
        <v>1526.5287604922582</v>
      </c>
      <c r="T127" s="18">
        <v>0.71</v>
      </c>
      <c r="U127" s="19">
        <f t="shared" si="42"/>
        <v>1.9935684578641053</v>
      </c>
      <c r="V127" s="19">
        <f t="shared" si="43"/>
        <v>8.8679835124620663</v>
      </c>
      <c r="W127" s="16">
        <v>0.16296087693571368</v>
      </c>
      <c r="X127" s="16">
        <v>1.6296087693571364E-2</v>
      </c>
      <c r="Y127" s="16">
        <v>0.38442670171059312</v>
      </c>
      <c r="AA127" s="13" t="s">
        <v>189</v>
      </c>
      <c r="AB127" s="15">
        <v>2.6138634739934914</v>
      </c>
      <c r="AC127" s="19">
        <v>1.1704987804945286</v>
      </c>
      <c r="AD127" s="19">
        <v>2.7610861975300058</v>
      </c>
      <c r="AE127" s="19">
        <v>2.3468794644086279</v>
      </c>
      <c r="AF127" s="19">
        <v>5.5360472000727272</v>
      </c>
      <c r="AG127" s="19">
        <v>27.610861975300061</v>
      </c>
      <c r="AH127" s="17">
        <f t="shared" si="44"/>
        <v>3990.1377690512727</v>
      </c>
      <c r="AI127" s="17">
        <f t="shared" si="45"/>
        <v>2001.5052672564236</v>
      </c>
      <c r="AJ127" s="17">
        <f t="shared" si="46"/>
        <v>1988.6325017948491</v>
      </c>
      <c r="AK127" s="19">
        <f t="shared" si="47"/>
        <v>1.9935684578641055</v>
      </c>
      <c r="AL127" s="17">
        <f t="shared" si="48"/>
        <v>449.94871308048573</v>
      </c>
      <c r="AM127" s="19">
        <f t="shared" si="49"/>
        <v>8.8679835124620663</v>
      </c>
    </row>
    <row r="128" spans="1:39">
      <c r="A128" s="13" t="s">
        <v>190</v>
      </c>
      <c r="B128" s="13" t="s">
        <v>98</v>
      </c>
      <c r="C128" s="13" t="s">
        <v>63</v>
      </c>
      <c r="D128" s="14">
        <v>15</v>
      </c>
      <c r="E128" s="14" t="s">
        <v>3</v>
      </c>
      <c r="F128" s="15">
        <v>6244.115048387097</v>
      </c>
      <c r="G128" s="15">
        <v>1796</v>
      </c>
      <c r="H128" s="15" t="s">
        <v>3</v>
      </c>
      <c r="I128" s="15" t="s">
        <v>3</v>
      </c>
      <c r="J128" s="16">
        <v>4426.2287999999999</v>
      </c>
      <c r="K128" s="16">
        <v>937.5</v>
      </c>
      <c r="L128" s="16">
        <v>275.17344376230147</v>
      </c>
      <c r="M128" s="17">
        <v>0</v>
      </c>
      <c r="N128" s="16">
        <v>1212.6734437623015</v>
      </c>
      <c r="O128" s="16">
        <v>3488.7287999999999</v>
      </c>
      <c r="P128" s="16">
        <f t="shared" si="40"/>
        <v>4701.4022437623016</v>
      </c>
      <c r="Q128" s="16">
        <v>8514.134790540671</v>
      </c>
      <c r="R128" s="16">
        <v>0</v>
      </c>
      <c r="S128" s="16">
        <f t="shared" si="41"/>
        <v>8514.134790540671</v>
      </c>
      <c r="T128" s="18">
        <v>0.71</v>
      </c>
      <c r="U128" s="19">
        <f t="shared" si="42"/>
        <v>2.4911185630077433</v>
      </c>
      <c r="V128" s="19">
        <f t="shared" si="43"/>
        <v>7.0209625141338075</v>
      </c>
      <c r="W128" s="16">
        <v>0.25739745315738094</v>
      </c>
      <c r="X128" s="16">
        <v>1.7159830210492069E-2</v>
      </c>
      <c r="Y128" s="16">
        <v>0.88965777364380416</v>
      </c>
      <c r="AA128" s="13" t="s">
        <v>190</v>
      </c>
      <c r="AB128" s="15">
        <v>2.6138634739934914</v>
      </c>
      <c r="AC128" s="19">
        <v>3.563077643674871</v>
      </c>
      <c r="AD128" s="19">
        <v>12.314671339922155</v>
      </c>
      <c r="AE128" s="19">
        <v>7.1440602001320288</v>
      </c>
      <c r="AF128" s="19">
        <v>24.691225450396686</v>
      </c>
      <c r="AG128" s="19">
        <v>184.72007009883228</v>
      </c>
      <c r="AH128" s="17">
        <f t="shared" si="44"/>
        <v>22254.785941651484</v>
      </c>
      <c r="AI128" s="17">
        <f t="shared" si="45"/>
        <v>8933.6518430424912</v>
      </c>
      <c r="AJ128" s="17">
        <f t="shared" si="46"/>
        <v>13321.134098608993</v>
      </c>
      <c r="AK128" s="19">
        <f t="shared" si="47"/>
        <v>2.4911185630077428</v>
      </c>
      <c r="AL128" s="17">
        <f t="shared" si="48"/>
        <v>3169.7628205321803</v>
      </c>
      <c r="AM128" s="19">
        <f t="shared" si="49"/>
        <v>7.0209625141338075</v>
      </c>
    </row>
    <row r="129" spans="1:39">
      <c r="A129" s="13" t="s">
        <v>191</v>
      </c>
      <c r="B129" s="13" t="s">
        <v>96</v>
      </c>
      <c r="C129" s="13" t="s">
        <v>63</v>
      </c>
      <c r="D129" s="14">
        <v>20</v>
      </c>
      <c r="E129" s="14" t="s">
        <v>3</v>
      </c>
      <c r="F129" s="15">
        <v>27407.597102386215</v>
      </c>
      <c r="G129" s="15">
        <v>2837</v>
      </c>
      <c r="H129" s="15" t="s">
        <v>3</v>
      </c>
      <c r="I129" s="15" t="s">
        <v>3</v>
      </c>
      <c r="J129" s="16">
        <v>1246.644</v>
      </c>
      <c r="K129" s="16">
        <v>1875</v>
      </c>
      <c r="L129" s="16">
        <v>1093.0593644727055</v>
      </c>
      <c r="M129" s="17">
        <v>0</v>
      </c>
      <c r="N129" s="16">
        <v>2968.0593644727055</v>
      </c>
      <c r="O129" s="16">
        <v>-628.35599999999999</v>
      </c>
      <c r="P129" s="16">
        <f t="shared" si="40"/>
        <v>2339.7033644727053</v>
      </c>
      <c r="Q129" s="16">
        <v>37351.580633463149</v>
      </c>
      <c r="R129" s="16">
        <v>0</v>
      </c>
      <c r="S129" s="16">
        <f t="shared" si="41"/>
        <v>37351.580633463149</v>
      </c>
      <c r="T129" s="18">
        <v>0.71</v>
      </c>
      <c r="U129" s="19">
        <f t="shared" si="42"/>
        <v>18.88182306322414</v>
      </c>
      <c r="V129" s="19">
        <f t="shared" si="43"/>
        <v>12.584512655156711</v>
      </c>
      <c r="W129" s="16">
        <v>0.14352676502637904</v>
      </c>
      <c r="X129" s="16">
        <v>7.17633825131895E-3</v>
      </c>
      <c r="Y129" s="16">
        <v>1.37847435322187</v>
      </c>
      <c r="AA129" s="13" t="s">
        <v>191</v>
      </c>
      <c r="AB129" s="15">
        <v>5.2277269479869828</v>
      </c>
      <c r="AC129" s="19">
        <v>11.256627255128741</v>
      </c>
      <c r="AD129" s="19">
        <v>108.10676866694565</v>
      </c>
      <c r="AE129" s="19">
        <v>19.741522171054928</v>
      </c>
      <c r="AF129" s="19">
        <v>189.59428273750771</v>
      </c>
      <c r="AG129" s="19">
        <v>2162.1353733389142</v>
      </c>
      <c r="AH129" s="17">
        <f t="shared" si="44"/>
        <v>195263.86462746401</v>
      </c>
      <c r="AI129" s="17">
        <f t="shared" si="45"/>
        <v>10341.367143079349</v>
      </c>
      <c r="AJ129" s="17">
        <f t="shared" si="46"/>
        <v>184922.49748438466</v>
      </c>
      <c r="AK129" s="19">
        <f t="shared" si="47"/>
        <v>18.881823063224143</v>
      </c>
      <c r="AL129" s="17">
        <f t="shared" si="48"/>
        <v>15516.20392287908</v>
      </c>
      <c r="AM129" s="19">
        <f t="shared" si="49"/>
        <v>12.584512655156713</v>
      </c>
    </row>
    <row r="130" spans="1:39">
      <c r="A130" s="13" t="s">
        <v>192</v>
      </c>
      <c r="B130" s="13" t="s">
        <v>96</v>
      </c>
      <c r="C130" s="13" t="s">
        <v>63</v>
      </c>
      <c r="D130" s="14">
        <v>20</v>
      </c>
      <c r="E130" s="14" t="s">
        <v>3</v>
      </c>
      <c r="F130" s="15">
        <v>18811.202929884093</v>
      </c>
      <c r="G130" s="15">
        <v>1947</v>
      </c>
      <c r="H130" s="15" t="s">
        <v>3</v>
      </c>
      <c r="I130" s="15" t="s">
        <v>3</v>
      </c>
      <c r="J130" s="16">
        <v>1246.644</v>
      </c>
      <c r="K130" s="16">
        <v>1375</v>
      </c>
      <c r="L130" s="16">
        <v>754.87437337322683</v>
      </c>
      <c r="M130" s="17">
        <v>0</v>
      </c>
      <c r="N130" s="16">
        <v>2129.8743733732267</v>
      </c>
      <c r="O130" s="16">
        <v>-128.35599999999999</v>
      </c>
      <c r="P130" s="16">
        <f t="shared" si="40"/>
        <v>2001.5183733732267</v>
      </c>
      <c r="Q130" s="16">
        <v>25642.260126845005</v>
      </c>
      <c r="R130" s="16">
        <v>0</v>
      </c>
      <c r="S130" s="16">
        <f t="shared" si="41"/>
        <v>25642.260126845005</v>
      </c>
      <c r="T130" s="18">
        <v>0.71</v>
      </c>
      <c r="U130" s="19">
        <f t="shared" si="42"/>
        <v>15.635604424892495</v>
      </c>
      <c r="V130" s="19">
        <f t="shared" si="43"/>
        <v>12.039329853165761</v>
      </c>
      <c r="W130" s="16">
        <v>0.15006129650541128</v>
      </c>
      <c r="X130" s="16">
        <v>7.5030648252705674E-3</v>
      </c>
      <c r="Y130" s="16">
        <v>1.441363366024041</v>
      </c>
      <c r="AA130" s="13" t="s">
        <v>192</v>
      </c>
      <c r="AB130" s="15">
        <v>5.2277269479869828</v>
      </c>
      <c r="AC130" s="19">
        <v>7.7252919512638902</v>
      </c>
      <c r="AD130" s="19">
        <v>74.199075383769966</v>
      </c>
      <c r="AE130" s="19">
        <v>13.548376336638681</v>
      </c>
      <c r="AF130" s="19">
        <v>130.12802667806892</v>
      </c>
      <c r="AG130" s="19">
        <v>1483.9815076753987</v>
      </c>
      <c r="AH130" s="17">
        <f t="shared" si="44"/>
        <v>134050.73427239974</v>
      </c>
      <c r="AI130" s="17">
        <f t="shared" si="45"/>
        <v>8573.4283517038657</v>
      </c>
      <c r="AJ130" s="17">
        <f t="shared" si="46"/>
        <v>125477.30592069587</v>
      </c>
      <c r="AK130" s="19">
        <f t="shared" si="47"/>
        <v>15.635604424892497</v>
      </c>
      <c r="AL130" s="17">
        <f t="shared" si="48"/>
        <v>11134.401657510107</v>
      </c>
      <c r="AM130" s="19">
        <f t="shared" si="49"/>
        <v>12.039329853165759</v>
      </c>
    </row>
    <row r="131" spans="1:39">
      <c r="A131" s="13" t="s">
        <v>193</v>
      </c>
      <c r="B131" s="13" t="s">
        <v>98</v>
      </c>
      <c r="C131" s="13" t="s">
        <v>63</v>
      </c>
      <c r="D131" s="14">
        <v>15</v>
      </c>
      <c r="E131" s="14" t="s">
        <v>3</v>
      </c>
      <c r="F131" s="15">
        <v>44738.571000000004</v>
      </c>
      <c r="G131" s="15">
        <v>5107</v>
      </c>
      <c r="H131" s="15" t="s">
        <v>3</v>
      </c>
      <c r="I131" s="15" t="s">
        <v>3</v>
      </c>
      <c r="J131" s="16">
        <v>4375.0349999999999</v>
      </c>
      <c r="K131" s="16">
        <v>1250</v>
      </c>
      <c r="L131" s="16">
        <v>1444.251902280595</v>
      </c>
      <c r="M131" s="17">
        <v>0</v>
      </c>
      <c r="N131" s="16">
        <v>2694.251902280595</v>
      </c>
      <c r="O131" s="16">
        <v>3125.0349999999999</v>
      </c>
      <c r="P131" s="16">
        <f t="shared" si="40"/>
        <v>5819.2869022805953</v>
      </c>
      <c r="Q131" s="16">
        <v>51696.562655470785</v>
      </c>
      <c r="R131" s="16">
        <v>0</v>
      </c>
      <c r="S131" s="16">
        <f t="shared" si="41"/>
        <v>51696.562655470785</v>
      </c>
      <c r="T131" s="18">
        <v>0.71</v>
      </c>
      <c r="U131" s="19">
        <f t="shared" si="42"/>
        <v>11.360566692539919</v>
      </c>
      <c r="V131" s="19">
        <f t="shared" si="43"/>
        <v>19.187724285064569</v>
      </c>
      <c r="W131" s="16">
        <v>7.98155231817545E-2</v>
      </c>
      <c r="X131" s="16">
        <v>5.3210348787836358E-3</v>
      </c>
      <c r="Y131" s="16">
        <v>0.6951167975971938</v>
      </c>
      <c r="AA131" s="13" t="s">
        <v>193</v>
      </c>
      <c r="AB131" s="15">
        <v>5.2277269479869828</v>
      </c>
      <c r="AC131" s="19">
        <v>20.263516176222232</v>
      </c>
      <c r="AD131" s="19">
        <v>176.46721555045173</v>
      </c>
      <c r="AE131" s="19">
        <v>40.628859066897846</v>
      </c>
      <c r="AF131" s="19">
        <v>353.82120102829265</v>
      </c>
      <c r="AG131" s="19">
        <v>2647.0082332567749</v>
      </c>
      <c r="AH131" s="17">
        <f t="shared" si="44"/>
        <v>270255.51371230214</v>
      </c>
      <c r="AI131" s="17">
        <f t="shared" si="45"/>
        <v>23788.911330432955</v>
      </c>
      <c r="AJ131" s="17">
        <f t="shared" si="46"/>
        <v>246466.60238186919</v>
      </c>
      <c r="AK131" s="19">
        <f t="shared" si="47"/>
        <v>11.360566692539919</v>
      </c>
      <c r="AL131" s="17">
        <f t="shared" si="48"/>
        <v>14084.813274217457</v>
      </c>
      <c r="AM131" s="19">
        <f t="shared" si="49"/>
        <v>19.187724285064572</v>
      </c>
    </row>
    <row r="132" spans="1:39">
      <c r="A132" s="13" t="s">
        <v>194</v>
      </c>
      <c r="B132" s="13" t="s">
        <v>98</v>
      </c>
      <c r="C132" s="13" t="s">
        <v>63</v>
      </c>
      <c r="D132" s="14">
        <v>15</v>
      </c>
      <c r="E132" s="14" t="s">
        <v>3</v>
      </c>
      <c r="F132" s="15">
        <v>7143.6049999999996</v>
      </c>
      <c r="G132" s="15">
        <v>1392</v>
      </c>
      <c r="H132" s="15" t="s">
        <v>3</v>
      </c>
      <c r="I132" s="15" t="s">
        <v>3</v>
      </c>
      <c r="J132" s="16">
        <v>339.15000000000003</v>
      </c>
      <c r="K132" s="16">
        <v>150</v>
      </c>
      <c r="L132" s="16">
        <v>246.54226284493706</v>
      </c>
      <c r="M132" s="17">
        <v>0</v>
      </c>
      <c r="N132" s="16">
        <v>396.54226284493706</v>
      </c>
      <c r="O132" s="16">
        <v>189.15000000000003</v>
      </c>
      <c r="P132" s="16">
        <f t="shared" si="40"/>
        <v>585.69226284493709</v>
      </c>
      <c r="Q132" s="16">
        <v>8945.955680081559</v>
      </c>
      <c r="R132" s="16">
        <v>0</v>
      </c>
      <c r="S132" s="16">
        <f t="shared" si="41"/>
        <v>8945.955680081559</v>
      </c>
      <c r="T132" s="18">
        <v>0.71</v>
      </c>
      <c r="U132" s="19">
        <f t="shared" si="42"/>
        <v>18.356749682413444</v>
      </c>
      <c r="V132" s="19">
        <f t="shared" si="43"/>
        <v>22.559904752396502</v>
      </c>
      <c r="W132" s="16">
        <v>7.3570434791240771E-2</v>
      </c>
      <c r="X132" s="16">
        <v>4.9046956527493838E-3</v>
      </c>
      <c r="Y132" s="16">
        <v>0.37534936750388403</v>
      </c>
      <c r="AA132" s="13" t="s">
        <v>194</v>
      </c>
      <c r="AB132" s="15">
        <v>2.6138634739934914</v>
      </c>
      <c r="AC132" s="19">
        <v>2.7615835634718371</v>
      </c>
      <c r="AD132" s="19">
        <v>14.088649404361668</v>
      </c>
      <c r="AE132" s="19">
        <v>5.5370444312827285</v>
      </c>
      <c r="AF132" s="19">
        <v>28.248096041911086</v>
      </c>
      <c r="AG132" s="19">
        <v>211.32974106542505</v>
      </c>
      <c r="AH132" s="17">
        <f t="shared" si="44"/>
        <v>23383.506792129792</v>
      </c>
      <c r="AI132" s="17">
        <f t="shared" si="45"/>
        <v>1273.8369916615572</v>
      </c>
      <c r="AJ132" s="17">
        <f t="shared" si="46"/>
        <v>22109.669800468237</v>
      </c>
      <c r="AK132" s="19">
        <f t="shared" si="47"/>
        <v>18.356749682413447</v>
      </c>
      <c r="AL132" s="17">
        <f t="shared" si="48"/>
        <v>1036.5073367451073</v>
      </c>
      <c r="AM132" s="19">
        <f t="shared" si="49"/>
        <v>22.559904752396506</v>
      </c>
    </row>
    <row r="133" spans="1:39">
      <c r="A133" s="13" t="s">
        <v>195</v>
      </c>
      <c r="B133" s="13" t="s">
        <v>100</v>
      </c>
      <c r="C133" s="13" t="s">
        <v>63</v>
      </c>
      <c r="D133" s="14">
        <v>10</v>
      </c>
      <c r="E133" s="14" t="s">
        <v>3</v>
      </c>
      <c r="F133" s="15">
        <v>187.74961919999998</v>
      </c>
      <c r="G133" s="15">
        <v>43.982399999999998</v>
      </c>
      <c r="H133" s="15" t="s">
        <v>3</v>
      </c>
      <c r="I133" s="15" t="s">
        <v>3</v>
      </c>
      <c r="J133" s="16">
        <v>118.02420000000001</v>
      </c>
      <c r="K133" s="16">
        <v>50</v>
      </c>
      <c r="L133" s="16">
        <v>9.1816159313820656</v>
      </c>
      <c r="M133" s="17">
        <v>0</v>
      </c>
      <c r="N133" s="16">
        <v>59.181615931382069</v>
      </c>
      <c r="O133" s="16">
        <v>68.024200000000008</v>
      </c>
      <c r="P133" s="16">
        <f t="shared" si="40"/>
        <v>127.20581593138208</v>
      </c>
      <c r="Q133" s="16">
        <v>248.33848322653648</v>
      </c>
      <c r="R133" s="16">
        <v>0</v>
      </c>
      <c r="S133" s="16">
        <f t="shared" si="41"/>
        <v>248.33848322653648</v>
      </c>
      <c r="T133" s="18">
        <v>1</v>
      </c>
      <c r="U133" s="19">
        <f t="shared" si="42"/>
        <v>1.9522573037108328</v>
      </c>
      <c r="V133" s="19">
        <f t="shared" si="43"/>
        <v>4.196209909416325</v>
      </c>
      <c r="W133" s="16">
        <v>0.29661791501215751</v>
      </c>
      <c r="X133" s="16">
        <v>2.9661791501215756E-2</v>
      </c>
      <c r="Y133" s="16">
        <v>1.2587853710531469</v>
      </c>
      <c r="AA133" s="13" t="s">
        <v>195</v>
      </c>
      <c r="AB133" s="15">
        <v>24.193184323598345</v>
      </c>
      <c r="AC133" s="19">
        <v>1.1374954375976338</v>
      </c>
      <c r="AD133" s="19">
        <v>4.8270609177192343</v>
      </c>
      <c r="AE133" s="19">
        <v>2.2807069326706326</v>
      </c>
      <c r="AF133" s="19">
        <v>9.6783784229646947</v>
      </c>
      <c r="AG133" s="19">
        <v>48.270609177192341</v>
      </c>
      <c r="AH133" s="17">
        <f t="shared" si="44"/>
        <v>6008.0986993424331</v>
      </c>
      <c r="AI133" s="17">
        <f t="shared" si="45"/>
        <v>3077.5137518616493</v>
      </c>
      <c r="AJ133" s="17">
        <f t="shared" si="46"/>
        <v>2930.5849474807837</v>
      </c>
      <c r="AK133" s="19">
        <f t="shared" si="47"/>
        <v>1.9522573037108331</v>
      </c>
      <c r="AL133" s="17">
        <f t="shared" si="48"/>
        <v>1431.7917427963307</v>
      </c>
      <c r="AM133" s="19">
        <f t="shared" si="49"/>
        <v>4.196209909416325</v>
      </c>
    </row>
    <row r="134" spans="1:39">
      <c r="A134" s="13" t="s">
        <v>196</v>
      </c>
      <c r="B134" s="13" t="s">
        <v>100</v>
      </c>
      <c r="C134" s="13" t="s">
        <v>63</v>
      </c>
      <c r="D134" s="14">
        <v>10</v>
      </c>
      <c r="E134" s="14" t="s">
        <v>3</v>
      </c>
      <c r="F134" s="15">
        <v>109.23614207999999</v>
      </c>
      <c r="G134" s="15">
        <v>25.589759999999998</v>
      </c>
      <c r="H134" s="15" t="s">
        <v>3</v>
      </c>
      <c r="I134" s="15" t="s">
        <v>3</v>
      </c>
      <c r="J134" s="16">
        <v>75.820374000000001</v>
      </c>
      <c r="K134" s="16">
        <v>25</v>
      </c>
      <c r="L134" s="16">
        <v>5.1333947237132014</v>
      </c>
      <c r="M134" s="17">
        <v>0</v>
      </c>
      <c r="N134" s="16">
        <v>30.133394723713202</v>
      </c>
      <c r="O134" s="16">
        <v>50.820374000000001</v>
      </c>
      <c r="P134" s="16">
        <f t="shared" si="40"/>
        <v>80.95376872371321</v>
      </c>
      <c r="Q134" s="16">
        <v>144.48784478634849</v>
      </c>
      <c r="R134" s="16">
        <v>0</v>
      </c>
      <c r="S134" s="16">
        <f t="shared" si="41"/>
        <v>144.48784478634849</v>
      </c>
      <c r="T134" s="18">
        <v>1</v>
      </c>
      <c r="U134" s="19">
        <f t="shared" si="42"/>
        <v>1.7848192501015054</v>
      </c>
      <c r="V134" s="19">
        <f t="shared" si="43"/>
        <v>4.7949408326253096</v>
      </c>
      <c r="W134" s="16">
        <v>0.25958006109596693</v>
      </c>
      <c r="X134" s="16">
        <v>2.5958006109596688E-2</v>
      </c>
      <c r="Y134" s="16">
        <v>1.1016043434574494</v>
      </c>
      <c r="AA134" s="13" t="s">
        <v>196</v>
      </c>
      <c r="AB134" s="15">
        <v>212.64535694952232</v>
      </c>
      <c r="AC134" s="19">
        <v>5.8170101612648386</v>
      </c>
      <c r="AD134" s="19">
        <v>24.684989037599607</v>
      </c>
      <c r="AE134" s="19">
        <v>11.663251529370202</v>
      </c>
      <c r="AF134" s="19">
        <v>49.494023246242428</v>
      </c>
      <c r="AG134" s="19">
        <v>246.8498903759961</v>
      </c>
      <c r="AH134" s="17">
        <f t="shared" si="44"/>
        <v>30724.669329460252</v>
      </c>
      <c r="AI134" s="17">
        <f t="shared" si="45"/>
        <v>17214.443046663069</v>
      </c>
      <c r="AJ134" s="17">
        <f t="shared" si="46"/>
        <v>13510.226282797183</v>
      </c>
      <c r="AK134" s="19">
        <f t="shared" si="47"/>
        <v>1.7848192501015052</v>
      </c>
      <c r="AL134" s="17">
        <f t="shared" si="48"/>
        <v>6407.7264771248465</v>
      </c>
      <c r="AM134" s="19">
        <f t="shared" si="49"/>
        <v>4.7949408326253096</v>
      </c>
    </row>
    <row r="135" spans="1:39">
      <c r="A135" s="13" t="s">
        <v>197</v>
      </c>
      <c r="B135" s="13" t="s">
        <v>100</v>
      </c>
      <c r="C135" s="13" t="s">
        <v>63</v>
      </c>
      <c r="D135" s="14">
        <v>10</v>
      </c>
      <c r="E135" s="14" t="s">
        <v>3</v>
      </c>
      <c r="F135" s="15">
        <v>118.37683999999999</v>
      </c>
      <c r="G135" s="15">
        <v>25.956279999999996</v>
      </c>
      <c r="H135" s="15" t="s">
        <v>3</v>
      </c>
      <c r="I135" s="15" t="s">
        <v>3</v>
      </c>
      <c r="J135" s="16">
        <v>91.63476</v>
      </c>
      <c r="K135" s="16">
        <v>12.5</v>
      </c>
      <c r="L135" s="16">
        <v>4.7648155786111515</v>
      </c>
      <c r="M135" s="17">
        <v>0</v>
      </c>
      <c r="N135" s="16">
        <v>17.264815578611152</v>
      </c>
      <c r="O135" s="16">
        <v>79.13476</v>
      </c>
      <c r="P135" s="16">
        <f t="shared" si="40"/>
        <v>96.399575578611149</v>
      </c>
      <c r="Q135" s="16">
        <v>154.55830090207567</v>
      </c>
      <c r="R135" s="16">
        <v>0</v>
      </c>
      <c r="S135" s="16">
        <f t="shared" si="41"/>
        <v>154.55830090207567</v>
      </c>
      <c r="T135" s="18">
        <v>1</v>
      </c>
      <c r="U135" s="19">
        <f t="shared" si="42"/>
        <v>1.6033089354842409</v>
      </c>
      <c r="V135" s="19">
        <f t="shared" si="43"/>
        <v>8.9522126777625814</v>
      </c>
      <c r="W135" s="16">
        <v>0.13724130040532503</v>
      </c>
      <c r="X135" s="16">
        <v>1.3724130040532502E-2</v>
      </c>
      <c r="Y135" s="16">
        <v>0.62224767854988217</v>
      </c>
      <c r="AA135" s="13" t="s">
        <v>197</v>
      </c>
      <c r="AB135" s="15">
        <v>6.3666274535785128</v>
      </c>
      <c r="AC135" s="19">
        <v>0.17665648841478404</v>
      </c>
      <c r="AD135" s="19">
        <v>0.80091579912299515</v>
      </c>
      <c r="AE135" s="19">
        <v>0.35420069787687852</v>
      </c>
      <c r="AF135" s="19">
        <v>1.6058563007541464</v>
      </c>
      <c r="AG135" s="19">
        <v>8.0091579912299515</v>
      </c>
      <c r="AH135" s="17">
        <f t="shared" si="44"/>
        <v>984.01512170160356</v>
      </c>
      <c r="AI135" s="17">
        <f t="shared" si="45"/>
        <v>613.74018439210249</v>
      </c>
      <c r="AJ135" s="17">
        <f t="shared" si="46"/>
        <v>370.27493730950107</v>
      </c>
      <c r="AK135" s="19">
        <f t="shared" si="47"/>
        <v>1.6033089354842409</v>
      </c>
      <c r="AL135" s="17">
        <f t="shared" si="48"/>
        <v>109.91864884375576</v>
      </c>
      <c r="AM135" s="19">
        <f t="shared" si="49"/>
        <v>8.9522126777625814</v>
      </c>
    </row>
    <row r="136" spans="1:39">
      <c r="A136" s="13" t="s">
        <v>198</v>
      </c>
      <c r="B136" s="13" t="s">
        <v>120</v>
      </c>
      <c r="C136" s="13" t="s">
        <v>68</v>
      </c>
      <c r="D136" s="14">
        <v>12</v>
      </c>
      <c r="E136" s="14">
        <v>4</v>
      </c>
      <c r="F136" s="15">
        <v>54750</v>
      </c>
      <c r="G136" s="15">
        <v>6250</v>
      </c>
      <c r="H136" s="15">
        <v>18250</v>
      </c>
      <c r="I136" s="15">
        <v>2083</v>
      </c>
      <c r="J136" s="16">
        <v>50656.106500655653</v>
      </c>
      <c r="K136" s="16">
        <v>3125</v>
      </c>
      <c r="L136" s="16">
        <v>159.375</v>
      </c>
      <c r="M136" s="17">
        <v>0</v>
      </c>
      <c r="N136" s="16">
        <v>3284.375</v>
      </c>
      <c r="O136" s="16">
        <v>47531.106500655653</v>
      </c>
      <c r="P136" s="16">
        <f t="shared" si="40"/>
        <v>50815.481500655653</v>
      </c>
      <c r="Q136" s="16">
        <v>32170.496796764433</v>
      </c>
      <c r="R136" s="16">
        <v>0</v>
      </c>
      <c r="S136" s="16">
        <f t="shared" si="41"/>
        <v>32170.496796764433</v>
      </c>
      <c r="T136" s="18">
        <v>0.71</v>
      </c>
      <c r="U136" s="19">
        <f t="shared" si="42"/>
        <v>0.89052759136003401</v>
      </c>
      <c r="V136" s="19">
        <f t="shared" si="43"/>
        <v>9.7950132968264683</v>
      </c>
      <c r="W136" s="16">
        <v>7.9505997170236042E-2</v>
      </c>
      <c r="X136" s="16">
        <v>1.1925899575535404E-2</v>
      </c>
      <c r="Y136" s="16">
        <v>0.69240176056338032</v>
      </c>
      <c r="AA136" s="13" t="s">
        <v>198</v>
      </c>
      <c r="AB136" s="15">
        <v>2.5466509814314051</v>
      </c>
      <c r="AC136" s="19">
        <v>12.080516427478889</v>
      </c>
      <c r="AD136" s="19">
        <v>105.2016573559782</v>
      </c>
      <c r="AE136" s="19">
        <v>24.221738967658673</v>
      </c>
      <c r="AF136" s="19">
        <v>210.93196625645874</v>
      </c>
      <c r="AG136" s="19">
        <v>701.34438237318807</v>
      </c>
      <c r="AH136" s="17">
        <f t="shared" si="44"/>
        <v>81927.027240616022</v>
      </c>
      <c r="AI136" s="17">
        <f t="shared" si="45"/>
        <v>91998.303068291454</v>
      </c>
      <c r="AJ136" s="17">
        <f t="shared" si="46"/>
        <v>-10071.275827675432</v>
      </c>
      <c r="AK136" s="19">
        <f t="shared" si="47"/>
        <v>0.89052759136003412</v>
      </c>
      <c r="AL136" s="17">
        <f t="shared" si="48"/>
        <v>8364.1568171387717</v>
      </c>
      <c r="AM136" s="19">
        <f t="shared" si="49"/>
        <v>9.7950132968264683</v>
      </c>
    </row>
    <row r="137" spans="1:39">
      <c r="A137" s="13" t="s">
        <v>199</v>
      </c>
      <c r="B137" s="13" t="s">
        <v>120</v>
      </c>
      <c r="C137" s="13" t="s">
        <v>63</v>
      </c>
      <c r="D137" s="14">
        <v>15</v>
      </c>
      <c r="E137" s="14" t="s">
        <v>3</v>
      </c>
      <c r="F137" s="15">
        <v>5851.5420000000004</v>
      </c>
      <c r="G137" s="15">
        <v>1953</v>
      </c>
      <c r="H137" s="15" t="s">
        <v>3</v>
      </c>
      <c r="I137" s="15" t="s">
        <v>3</v>
      </c>
      <c r="J137" s="16">
        <v>1182.384</v>
      </c>
      <c r="K137" s="16">
        <v>2500</v>
      </c>
      <c r="L137" s="16">
        <v>349.2095236224535</v>
      </c>
      <c r="M137" s="17">
        <v>0</v>
      </c>
      <c r="N137" s="16">
        <v>2849.2095236224536</v>
      </c>
      <c r="O137" s="16">
        <v>-1317.616</v>
      </c>
      <c r="P137" s="16">
        <f t="shared" si="40"/>
        <v>1531.5935236224536</v>
      </c>
      <c r="Q137" s="16">
        <v>8302.5023437693944</v>
      </c>
      <c r="R137" s="16">
        <v>0</v>
      </c>
      <c r="S137" s="16">
        <f t="shared" si="41"/>
        <v>8302.5023437693944</v>
      </c>
      <c r="T137" s="18">
        <v>0.71</v>
      </c>
      <c r="U137" s="19">
        <f t="shared" si="42"/>
        <v>6.9845101639828187</v>
      </c>
      <c r="V137" s="19">
        <f t="shared" si="43"/>
        <v>2.9139669353672821</v>
      </c>
      <c r="W137" s="16">
        <v>0.64533517175297705</v>
      </c>
      <c r="X137" s="16">
        <v>4.302234478353182E-2</v>
      </c>
      <c r="Y137" s="16">
        <v>1.9222398977007606</v>
      </c>
      <c r="AA137" s="13" t="s">
        <v>199</v>
      </c>
      <c r="AB137" s="15">
        <v>2.6138634739934914</v>
      </c>
      <c r="AC137" s="19">
        <v>3.8745493530607029</v>
      </c>
      <c r="AD137" s="19">
        <v>11.540437036047946</v>
      </c>
      <c r="AE137" s="19">
        <v>7.7685688033729683</v>
      </c>
      <c r="AF137" s="19">
        <v>23.138866218005685</v>
      </c>
      <c r="AG137" s="19">
        <v>173.10655554071917</v>
      </c>
      <c r="AH137" s="17">
        <f t="shared" si="44"/>
        <v>21701.607619124174</v>
      </c>
      <c r="AI137" s="17">
        <f t="shared" si="45"/>
        <v>3107.105166949766</v>
      </c>
      <c r="AJ137" s="17">
        <f t="shared" si="46"/>
        <v>18594.502452174409</v>
      </c>
      <c r="AK137" s="19">
        <f t="shared" si="47"/>
        <v>6.9845101639828187</v>
      </c>
      <c r="AL137" s="17">
        <f t="shared" si="48"/>
        <v>7447.4447035511275</v>
      </c>
      <c r="AM137" s="19">
        <f t="shared" si="49"/>
        <v>2.9139669353672817</v>
      </c>
    </row>
    <row r="138" spans="1:39">
      <c r="A138" s="13" t="s">
        <v>200</v>
      </c>
      <c r="B138" s="13" t="s">
        <v>103</v>
      </c>
      <c r="C138" s="13" t="s">
        <v>63</v>
      </c>
      <c r="D138" s="14">
        <v>15</v>
      </c>
      <c r="E138" s="14" t="s">
        <v>3</v>
      </c>
      <c r="F138" s="15">
        <v>4600.652</v>
      </c>
      <c r="G138" s="15">
        <v>0</v>
      </c>
      <c r="H138" s="15" t="s">
        <v>3</v>
      </c>
      <c r="I138" s="15" t="s">
        <v>3</v>
      </c>
      <c r="J138" s="16">
        <v>215.9136</v>
      </c>
      <c r="K138" s="16">
        <v>625</v>
      </c>
      <c r="L138" s="16">
        <v>164.07164423133273</v>
      </c>
      <c r="M138" s="17">
        <v>0</v>
      </c>
      <c r="N138" s="16">
        <v>789.0716442313327</v>
      </c>
      <c r="O138" s="16">
        <v>-409.08640000000003</v>
      </c>
      <c r="P138" s="16">
        <f t="shared" si="40"/>
        <v>379.98524423133267</v>
      </c>
      <c r="Q138" s="16">
        <v>4950.4546788802627</v>
      </c>
      <c r="R138" s="16">
        <v>0</v>
      </c>
      <c r="S138" s="16">
        <f t="shared" si="41"/>
        <v>4950.4546788802627</v>
      </c>
      <c r="T138" s="18">
        <v>0.75</v>
      </c>
      <c r="U138" s="19">
        <f t="shared" si="42"/>
        <v>15.185124995006076</v>
      </c>
      <c r="V138" s="19">
        <f t="shared" si="43"/>
        <v>6.2737708484033856</v>
      </c>
      <c r="W138" s="16">
        <v>0.21519164884214501</v>
      </c>
      <c r="X138" s="16">
        <v>1.4346109922809665E-2</v>
      </c>
      <c r="Y138" s="16" t="s">
        <v>3</v>
      </c>
      <c r="AA138" s="13" t="s">
        <v>200</v>
      </c>
      <c r="AB138" s="15">
        <v>117.14594514584464</v>
      </c>
      <c r="AC138" s="19">
        <v>0</v>
      </c>
      <c r="AD138" s="19">
        <v>429.55481197438564</v>
      </c>
      <c r="AE138" s="19">
        <v>0</v>
      </c>
      <c r="AF138" s="19">
        <v>861.26819084311489</v>
      </c>
      <c r="AG138" s="19">
        <v>6443.322179615785</v>
      </c>
      <c r="AH138" s="17">
        <f t="shared" si="44"/>
        <v>579925.69225909712</v>
      </c>
      <c r="AI138" s="17">
        <f t="shared" si="45"/>
        <v>38190.37989149362</v>
      </c>
      <c r="AJ138" s="17">
        <f t="shared" si="46"/>
        <v>541735.31236760353</v>
      </c>
      <c r="AK138" s="19">
        <f t="shared" si="47"/>
        <v>15.185124995006074</v>
      </c>
      <c r="AL138" s="17">
        <f t="shared" si="48"/>
        <v>92436.543551265131</v>
      </c>
      <c r="AM138" s="19">
        <f t="shared" si="49"/>
        <v>6.2737708484033856</v>
      </c>
    </row>
    <row r="139" spans="1:39">
      <c r="A139" s="13" t="s">
        <v>201</v>
      </c>
      <c r="B139" s="13" t="s">
        <v>100</v>
      </c>
      <c r="C139" s="13" t="s">
        <v>63</v>
      </c>
      <c r="D139" s="14">
        <v>13.7</v>
      </c>
      <c r="E139" s="14" t="s">
        <v>3</v>
      </c>
      <c r="F139" s="15">
        <v>147.25559999999999</v>
      </c>
      <c r="G139" s="15">
        <v>32.947599999999994</v>
      </c>
      <c r="H139" s="15" t="s">
        <v>3</v>
      </c>
      <c r="I139" s="15" t="s">
        <v>3</v>
      </c>
      <c r="J139" s="16">
        <v>39.856908000000011</v>
      </c>
      <c r="K139" s="16">
        <v>62.500000000000007</v>
      </c>
      <c r="L139" s="16">
        <v>8.8616856431075135</v>
      </c>
      <c r="M139" s="17">
        <v>0</v>
      </c>
      <c r="N139" s="16">
        <v>71.361685643107521</v>
      </c>
      <c r="O139" s="16">
        <v>-22.643091999999996</v>
      </c>
      <c r="P139" s="16">
        <f t="shared" si="40"/>
        <v>48.718593643107525</v>
      </c>
      <c r="Q139" s="16">
        <v>212.4849615441226</v>
      </c>
      <c r="R139" s="16">
        <v>0</v>
      </c>
      <c r="S139" s="16">
        <f t="shared" si="41"/>
        <v>212.4849615441226</v>
      </c>
      <c r="T139" s="18">
        <v>0.85</v>
      </c>
      <c r="U139" s="19">
        <f t="shared" si="42"/>
        <v>4.9715647160036509</v>
      </c>
      <c r="V139" s="19">
        <f t="shared" si="43"/>
        <v>2.9775776683134656</v>
      </c>
      <c r="W139" s="16">
        <v>0.536492899102882</v>
      </c>
      <c r="X139" s="16">
        <v>3.9160065627947598E-2</v>
      </c>
      <c r="Y139" s="16">
        <v>2.3837800528585174</v>
      </c>
      <c r="AA139" s="13" t="s">
        <v>201</v>
      </c>
      <c r="AB139" s="15">
        <v>12.733254907157026</v>
      </c>
      <c r="AC139" s="19">
        <v>0.38120610657927079</v>
      </c>
      <c r="AD139" s="19">
        <v>1.6937170491615712</v>
      </c>
      <c r="AE139" s="19">
        <v>0.76432782173431679</v>
      </c>
      <c r="AF139" s="19">
        <v>3.3959452392737024</v>
      </c>
      <c r="AG139" s="19">
        <v>23.203923573513517</v>
      </c>
      <c r="AH139" s="17">
        <f t="shared" si="44"/>
        <v>2705.6251792787712</v>
      </c>
      <c r="AI139" s="17">
        <f t="shared" si="45"/>
        <v>544.22004616962204</v>
      </c>
      <c r="AJ139" s="17">
        <f t="shared" si="46"/>
        <v>2161.4051331091491</v>
      </c>
      <c r="AK139" s="19">
        <f t="shared" si="47"/>
        <v>4.9715647160036518</v>
      </c>
      <c r="AL139" s="17">
        <f t="shared" si="48"/>
        <v>908.66653389809585</v>
      </c>
      <c r="AM139" s="19">
        <f t="shared" si="49"/>
        <v>2.977577668313466</v>
      </c>
    </row>
    <row r="140" spans="1:39">
      <c r="A140" s="13" t="s">
        <v>202</v>
      </c>
      <c r="B140" s="13" t="s">
        <v>100</v>
      </c>
      <c r="C140" s="13" t="s">
        <v>63</v>
      </c>
      <c r="D140" s="14">
        <v>13.7</v>
      </c>
      <c r="E140" s="14" t="s">
        <v>3</v>
      </c>
      <c r="F140" s="15">
        <v>1202.3975999999998</v>
      </c>
      <c r="G140" s="15">
        <v>274.52</v>
      </c>
      <c r="H140" s="15" t="s">
        <v>3</v>
      </c>
      <c r="I140" s="15" t="s">
        <v>3</v>
      </c>
      <c r="J140" s="16">
        <v>493.51680000000005</v>
      </c>
      <c r="K140" s="16">
        <v>187.5</v>
      </c>
      <c r="L140" s="16">
        <v>56.088025068216965</v>
      </c>
      <c r="M140" s="17">
        <v>0</v>
      </c>
      <c r="N140" s="16">
        <v>243.58802506821695</v>
      </c>
      <c r="O140" s="16">
        <v>306.01680000000005</v>
      </c>
      <c r="P140" s="16">
        <f t="shared" si="40"/>
        <v>549.604825068217</v>
      </c>
      <c r="Q140" s="16">
        <v>1742.2719358766103</v>
      </c>
      <c r="R140" s="16">
        <v>0</v>
      </c>
      <c r="S140" s="16">
        <f t="shared" si="41"/>
        <v>1742.2719358766103</v>
      </c>
      <c r="T140" s="18">
        <v>0.85</v>
      </c>
      <c r="U140" s="19">
        <f t="shared" si="42"/>
        <v>3.6634883904451629</v>
      </c>
      <c r="V140" s="19">
        <f t="shared" si="43"/>
        <v>7.1525352504035702</v>
      </c>
      <c r="W140" s="16">
        <v>0.22427379467313738</v>
      </c>
      <c r="X140" s="16">
        <v>1.6370349976141417E-2</v>
      </c>
      <c r="Y140" s="16">
        <v>0.9765777161904714</v>
      </c>
      <c r="AA140" s="13" t="s">
        <v>202</v>
      </c>
      <c r="AB140" s="15">
        <v>365.44441583540657</v>
      </c>
      <c r="AC140" s="19">
        <v>91.157404510576143</v>
      </c>
      <c r="AD140" s="19">
        <v>396.91639394522446</v>
      </c>
      <c r="AE140" s="19">
        <v>182.77288643075318</v>
      </c>
      <c r="AF140" s="19">
        <v>795.82734263389204</v>
      </c>
      <c r="AG140" s="19">
        <v>5437.7545970495739</v>
      </c>
      <c r="AH140" s="17">
        <f t="shared" si="44"/>
        <v>636703.54983285081</v>
      </c>
      <c r="AI140" s="17">
        <f t="shared" si="45"/>
        <v>173797.07043523149</v>
      </c>
      <c r="AJ140" s="17">
        <f t="shared" si="46"/>
        <v>462906.47939761932</v>
      </c>
      <c r="AK140" s="19">
        <f t="shared" si="47"/>
        <v>3.6634883904451629</v>
      </c>
      <c r="AL140" s="17">
        <f t="shared" si="48"/>
        <v>89017.88352555492</v>
      </c>
      <c r="AM140" s="19">
        <f t="shared" si="49"/>
        <v>7.1525352504035702</v>
      </c>
    </row>
    <row r="141" spans="1:39">
      <c r="A141" s="13" t="s">
        <v>203</v>
      </c>
      <c r="B141" s="13" t="s">
        <v>100</v>
      </c>
      <c r="C141" s="13" t="s">
        <v>63</v>
      </c>
      <c r="D141" s="14">
        <v>13.7</v>
      </c>
      <c r="E141" s="14" t="s">
        <v>3</v>
      </c>
      <c r="F141" s="15">
        <v>2821.9901999999997</v>
      </c>
      <c r="G141" s="15">
        <v>644.29</v>
      </c>
      <c r="H141" s="15" t="s">
        <v>3</v>
      </c>
      <c r="I141" s="15" t="s">
        <v>3</v>
      </c>
      <c r="J141" s="16">
        <v>919.77480000000014</v>
      </c>
      <c r="K141" s="16">
        <v>312.5</v>
      </c>
      <c r="L141" s="16">
        <v>125.13147692773387</v>
      </c>
      <c r="M141" s="17">
        <v>0</v>
      </c>
      <c r="N141" s="16">
        <v>437.63147692773384</v>
      </c>
      <c r="O141" s="16">
        <v>607.27480000000014</v>
      </c>
      <c r="P141" s="16">
        <f t="shared" si="40"/>
        <v>1044.9062769277339</v>
      </c>
      <c r="Q141" s="16">
        <v>4089.0586680968281</v>
      </c>
      <c r="R141" s="16">
        <v>0</v>
      </c>
      <c r="S141" s="16">
        <f t="shared" si="41"/>
        <v>4089.0586680968281</v>
      </c>
      <c r="T141" s="18">
        <v>0.85</v>
      </c>
      <c r="U141" s="19">
        <f t="shared" si="42"/>
        <v>4.5086316751170346</v>
      </c>
      <c r="V141" s="19">
        <f t="shared" si="43"/>
        <v>9.3436118827715298</v>
      </c>
      <c r="W141" s="16">
        <v>0.17168159832272134</v>
      </c>
      <c r="X141" s="16">
        <v>1.2531503527205936E-2</v>
      </c>
      <c r="Y141" s="16">
        <v>0.74757027875809501</v>
      </c>
      <c r="AA141" s="13" t="s">
        <v>203</v>
      </c>
      <c r="AB141" s="15">
        <v>165.53231379304131</v>
      </c>
      <c r="AC141" s="19">
        <v>96.908262553371372</v>
      </c>
      <c r="AD141" s="19">
        <v>421.95670579583611</v>
      </c>
      <c r="AE141" s="19">
        <v>194.3035013004783</v>
      </c>
      <c r="AF141" s="19">
        <v>846.03379704793269</v>
      </c>
      <c r="AG141" s="19">
        <v>5780.8068694029544</v>
      </c>
      <c r="AH141" s="17">
        <f t="shared" si="44"/>
        <v>676871.34256555967</v>
      </c>
      <c r="AI141" s="17">
        <f t="shared" si="45"/>
        <v>150127.88609484042</v>
      </c>
      <c r="AJ141" s="17">
        <f t="shared" si="46"/>
        <v>526743.45647071931</v>
      </c>
      <c r="AK141" s="19">
        <f t="shared" si="47"/>
        <v>4.5086316751170346</v>
      </c>
      <c r="AL141" s="17">
        <f t="shared" si="48"/>
        <v>72442.150964513756</v>
      </c>
      <c r="AM141" s="19">
        <f t="shared" si="49"/>
        <v>9.343611882771528</v>
      </c>
    </row>
    <row r="142" spans="1:39">
      <c r="A142" s="13" t="s">
        <v>204</v>
      </c>
      <c r="B142" s="13" t="s">
        <v>100</v>
      </c>
      <c r="C142" s="13" t="s">
        <v>63</v>
      </c>
      <c r="D142" s="14">
        <v>13.7</v>
      </c>
      <c r="E142" s="14" t="s">
        <v>3</v>
      </c>
      <c r="F142" s="15">
        <v>886.42439999999999</v>
      </c>
      <c r="G142" s="15">
        <v>202.38</v>
      </c>
      <c r="H142" s="15" t="s">
        <v>3</v>
      </c>
      <c r="I142" s="15" t="s">
        <v>3</v>
      </c>
      <c r="J142" s="16">
        <v>153.29580000000001</v>
      </c>
      <c r="K142" s="16">
        <v>93.75</v>
      </c>
      <c r="L142" s="16">
        <v>39.080520593420339</v>
      </c>
      <c r="M142" s="17">
        <v>0</v>
      </c>
      <c r="N142" s="16">
        <v>132.83052059342035</v>
      </c>
      <c r="O142" s="16">
        <v>59.545800000000014</v>
      </c>
      <c r="P142" s="16">
        <f t="shared" si="40"/>
        <v>192.37632059342036</v>
      </c>
      <c r="Q142" s="16">
        <v>1284.4273436642447</v>
      </c>
      <c r="R142" s="16">
        <v>0</v>
      </c>
      <c r="S142" s="16">
        <f t="shared" si="41"/>
        <v>1284.4273436642447</v>
      </c>
      <c r="T142" s="18">
        <v>0.85</v>
      </c>
      <c r="U142" s="19">
        <f t="shared" si="42"/>
        <v>7.5830236879686659</v>
      </c>
      <c r="V142" s="19">
        <f t="shared" si="43"/>
        <v>9.6696703282202439</v>
      </c>
      <c r="W142" s="16">
        <v>0.16589254521530686</v>
      </c>
      <c r="X142" s="16">
        <v>1.2108944906226776E-2</v>
      </c>
      <c r="Y142" s="16">
        <v>0.72236242836797837</v>
      </c>
      <c r="AA142" s="13" t="s">
        <v>204</v>
      </c>
      <c r="AB142" s="15">
        <v>40.746415702902482</v>
      </c>
      <c r="AC142" s="19">
        <v>7.4929637945841616</v>
      </c>
      <c r="AD142" s="19">
        <v>32.625766225753125</v>
      </c>
      <c r="AE142" s="19">
        <v>15.023580673563217</v>
      </c>
      <c r="AF142" s="19">
        <v>65.415481025505002</v>
      </c>
      <c r="AG142" s="19">
        <v>446.97299729281792</v>
      </c>
      <c r="AH142" s="17">
        <f t="shared" si="44"/>
        <v>52335.810485118105</v>
      </c>
      <c r="AI142" s="17">
        <f t="shared" si="45"/>
        <v>6901.7073714479957</v>
      </c>
      <c r="AJ142" s="17">
        <f t="shared" si="46"/>
        <v>45434.103113670106</v>
      </c>
      <c r="AK142" s="19">
        <f t="shared" si="47"/>
        <v>7.5830236879686659</v>
      </c>
      <c r="AL142" s="17">
        <f t="shared" si="48"/>
        <v>5412.3676101324545</v>
      </c>
      <c r="AM142" s="19">
        <f t="shared" si="49"/>
        <v>9.6696703282202439</v>
      </c>
    </row>
    <row r="143" spans="1:39">
      <c r="A143" s="13" t="s">
        <v>205</v>
      </c>
      <c r="B143" s="13" t="s">
        <v>100</v>
      </c>
      <c r="C143" s="13" t="s">
        <v>63</v>
      </c>
      <c r="D143" s="14">
        <v>13.7</v>
      </c>
      <c r="E143" s="14" t="s">
        <v>3</v>
      </c>
      <c r="F143" s="15">
        <v>1987.6878000000002</v>
      </c>
      <c r="G143" s="15">
        <v>453.81</v>
      </c>
      <c r="H143" s="15" t="s">
        <v>3</v>
      </c>
      <c r="I143" s="15" t="s">
        <v>3</v>
      </c>
      <c r="J143" s="16">
        <v>1532.9580000000003</v>
      </c>
      <c r="K143" s="16">
        <v>437.50000000000006</v>
      </c>
      <c r="L143" s="16">
        <v>99.224012936061271</v>
      </c>
      <c r="M143" s="17">
        <v>0</v>
      </c>
      <c r="N143" s="16">
        <v>536.72401293606129</v>
      </c>
      <c r="O143" s="16">
        <v>1095.4580000000003</v>
      </c>
      <c r="P143" s="16">
        <f t="shared" si="40"/>
        <v>1632.1820129360617</v>
      </c>
      <c r="Q143" s="16">
        <v>2880.1560076503156</v>
      </c>
      <c r="R143" s="16">
        <v>0</v>
      </c>
      <c r="S143" s="16">
        <f t="shared" si="41"/>
        <v>2880.1560076503156</v>
      </c>
      <c r="T143" s="18">
        <v>0.85</v>
      </c>
      <c r="U143" s="19">
        <f t="shared" si="42"/>
        <v>2.0539704136451187</v>
      </c>
      <c r="V143" s="19">
        <f t="shared" si="43"/>
        <v>5.3661769144534661</v>
      </c>
      <c r="W143" s="16">
        <v>0.29893278729234074</v>
      </c>
      <c r="X143" s="16">
        <v>2.1819911481192753E-2</v>
      </c>
      <c r="Y143" s="16">
        <v>1.3016728019155084</v>
      </c>
      <c r="AA143" s="13" t="s">
        <v>205</v>
      </c>
      <c r="AB143" s="15">
        <v>180.81221968162978</v>
      </c>
      <c r="AC143" s="19">
        <v>74.558724575377056</v>
      </c>
      <c r="AD143" s="19">
        <v>324.64263604807201</v>
      </c>
      <c r="AE143" s="19">
        <v>149.49211610841931</v>
      </c>
      <c r="AF143" s="19">
        <v>650.91664212653632</v>
      </c>
      <c r="AG143" s="19">
        <v>4447.604113858587</v>
      </c>
      <c r="AH143" s="17">
        <f t="shared" si="44"/>
        <v>520767.40077263466</v>
      </c>
      <c r="AI143" s="17">
        <f t="shared" si="45"/>
        <v>253541.82188459308</v>
      </c>
      <c r="AJ143" s="17">
        <f t="shared" si="46"/>
        <v>267225.57888804155</v>
      </c>
      <c r="AK143" s="19">
        <f t="shared" si="47"/>
        <v>2.0539704136451187</v>
      </c>
      <c r="AL143" s="17">
        <f t="shared" si="48"/>
        <v>97046.260135401026</v>
      </c>
      <c r="AM143" s="19">
        <f t="shared" si="49"/>
        <v>5.3661769144534661</v>
      </c>
    </row>
    <row r="144" spans="1:39">
      <c r="A144" s="13" t="s">
        <v>206</v>
      </c>
      <c r="B144" s="13" t="s">
        <v>100</v>
      </c>
      <c r="C144" s="13" t="s">
        <v>63</v>
      </c>
      <c r="D144" s="14">
        <v>13.7</v>
      </c>
      <c r="E144" s="14" t="s">
        <v>3</v>
      </c>
      <c r="F144" s="15">
        <v>1570.5366000000004</v>
      </c>
      <c r="G144" s="15">
        <v>358.57000000000005</v>
      </c>
      <c r="H144" s="15" t="s">
        <v>3</v>
      </c>
      <c r="I144" s="15" t="s">
        <v>3</v>
      </c>
      <c r="J144" s="16">
        <v>1994.6304</v>
      </c>
      <c r="K144" s="16">
        <v>562.5</v>
      </c>
      <c r="L144" s="16">
        <v>89.457780940224978</v>
      </c>
      <c r="M144" s="17">
        <v>0</v>
      </c>
      <c r="N144" s="16">
        <v>651.95778094022501</v>
      </c>
      <c r="O144" s="16">
        <v>1432.1304</v>
      </c>
      <c r="P144" s="16">
        <f t="shared" si="40"/>
        <v>2084.0881809402249</v>
      </c>
      <c r="Q144" s="16">
        <v>2275.7046774270593</v>
      </c>
      <c r="R144" s="16">
        <v>0</v>
      </c>
      <c r="S144" s="16">
        <f t="shared" si="41"/>
        <v>2275.7046774270593</v>
      </c>
      <c r="T144" s="18">
        <v>0.85</v>
      </c>
      <c r="U144" s="19">
        <f t="shared" si="42"/>
        <v>1.2749805650760806</v>
      </c>
      <c r="V144" s="19">
        <f t="shared" si="43"/>
        <v>3.4905706227558748</v>
      </c>
      <c r="W144" s="16">
        <v>0.45955988160895545</v>
      </c>
      <c r="X144" s="16">
        <v>3.3544516905763155E-2</v>
      </c>
      <c r="Y144" s="16">
        <v>2.0011073531284578</v>
      </c>
      <c r="AA144" s="13" t="s">
        <v>206</v>
      </c>
      <c r="AB144" s="15">
        <v>12.733254907157026</v>
      </c>
      <c r="AC144" s="19">
        <v>4.1486807426376782</v>
      </c>
      <c r="AD144" s="19">
        <v>18.064132133190501</v>
      </c>
      <c r="AE144" s="19">
        <v>8.3182091271981591</v>
      </c>
      <c r="AF144" s="19">
        <v>36.219038799713623</v>
      </c>
      <c r="AG144" s="19">
        <v>247.47861022470994</v>
      </c>
      <c r="AH144" s="17">
        <f t="shared" si="44"/>
        <v>28977.127751088297</v>
      </c>
      <c r="AI144" s="17">
        <f t="shared" si="45"/>
        <v>22727.505457590389</v>
      </c>
      <c r="AJ144" s="17">
        <f t="shared" si="46"/>
        <v>6249.6222934979087</v>
      </c>
      <c r="AK144" s="19">
        <f t="shared" si="47"/>
        <v>1.2749805650760806</v>
      </c>
      <c r="AL144" s="17">
        <f t="shared" si="48"/>
        <v>8301.5446134163249</v>
      </c>
      <c r="AM144" s="19">
        <f t="shared" si="49"/>
        <v>3.4905706227558748</v>
      </c>
    </row>
    <row r="145" spans="1:39">
      <c r="A145" s="13" t="s">
        <v>207</v>
      </c>
      <c r="B145" s="13" t="s">
        <v>100</v>
      </c>
      <c r="C145" s="13" t="s">
        <v>63</v>
      </c>
      <c r="D145" s="14">
        <v>23</v>
      </c>
      <c r="E145" s="14" t="s">
        <v>3</v>
      </c>
      <c r="F145" s="15">
        <v>874.94879999999989</v>
      </c>
      <c r="G145" s="15">
        <v>195.76479999999998</v>
      </c>
      <c r="H145" s="15" t="s">
        <v>3</v>
      </c>
      <c r="I145" s="15" t="s">
        <v>3</v>
      </c>
      <c r="J145" s="16">
        <v>306.59160000000003</v>
      </c>
      <c r="K145" s="16">
        <v>125.00000000000001</v>
      </c>
      <c r="L145" s="16">
        <v>53.122687944833075</v>
      </c>
      <c r="M145" s="17">
        <v>0</v>
      </c>
      <c r="N145" s="16">
        <v>178.1226879448331</v>
      </c>
      <c r="O145" s="16">
        <v>181.59160000000003</v>
      </c>
      <c r="P145" s="16">
        <f t="shared" si="40"/>
        <v>359.71428794483313</v>
      </c>
      <c r="Q145" s="16">
        <v>1750.5914152280918</v>
      </c>
      <c r="R145" s="16">
        <v>0</v>
      </c>
      <c r="S145" s="16">
        <f t="shared" si="41"/>
        <v>1750.5914152280918</v>
      </c>
      <c r="T145" s="18">
        <v>0.85</v>
      </c>
      <c r="U145" s="19">
        <f t="shared" si="42"/>
        <v>5.5800091089040782</v>
      </c>
      <c r="V145" s="19">
        <f t="shared" si="43"/>
        <v>9.8280091965054588</v>
      </c>
      <c r="W145" s="16">
        <v>0.22537580868743806</v>
      </c>
      <c r="X145" s="16">
        <v>9.7989482038016492E-3</v>
      </c>
      <c r="Y145" s="16">
        <v>1.0014044138223455</v>
      </c>
      <c r="AA145" s="13" t="s">
        <v>207</v>
      </c>
      <c r="AB145" s="15">
        <v>12.733254907157026</v>
      </c>
      <c r="AC145" s="19">
        <v>2.2650128450409026</v>
      </c>
      <c r="AD145" s="19">
        <v>10.063560908403197</v>
      </c>
      <c r="AE145" s="19">
        <v>4.5414076641774876</v>
      </c>
      <c r="AF145" s="19">
        <v>20.177692474637563</v>
      </c>
      <c r="AG145" s="19">
        <v>231.46190089327359</v>
      </c>
      <c r="AH145" s="17">
        <f t="shared" si="44"/>
        <v>22290.726728380061</v>
      </c>
      <c r="AI145" s="17">
        <f t="shared" si="45"/>
        <v>3994.7473728690729</v>
      </c>
      <c r="AJ145" s="17">
        <f t="shared" si="46"/>
        <v>18295.979355510986</v>
      </c>
      <c r="AK145" s="19">
        <f t="shared" si="47"/>
        <v>5.5800091089040773</v>
      </c>
      <c r="AL145" s="17">
        <f t="shared" si="48"/>
        <v>2268.0815903495459</v>
      </c>
      <c r="AM145" s="19">
        <f t="shared" si="49"/>
        <v>9.828009196505457</v>
      </c>
    </row>
    <row r="146" spans="1:39">
      <c r="A146" s="13" t="s">
        <v>208</v>
      </c>
      <c r="B146" s="13" t="s">
        <v>100</v>
      </c>
      <c r="C146" s="13" t="s">
        <v>63</v>
      </c>
      <c r="D146" s="14">
        <v>23</v>
      </c>
      <c r="E146" s="14" t="s">
        <v>3</v>
      </c>
      <c r="F146" s="15">
        <v>361.87560000000002</v>
      </c>
      <c r="G146" s="15">
        <v>80.967600000000004</v>
      </c>
      <c r="H146" s="15" t="s">
        <v>3</v>
      </c>
      <c r="I146" s="15" t="s">
        <v>3</v>
      </c>
      <c r="J146" s="16">
        <v>39.856908000000011</v>
      </c>
      <c r="K146" s="16">
        <v>75</v>
      </c>
      <c r="L146" s="16">
        <v>23.159671495805515</v>
      </c>
      <c r="M146" s="17">
        <v>0</v>
      </c>
      <c r="N146" s="16">
        <v>98.159671495805512</v>
      </c>
      <c r="O146" s="16">
        <v>-35.143091999999989</v>
      </c>
      <c r="P146" s="16">
        <f t="shared" si="40"/>
        <v>63.016579495805523</v>
      </c>
      <c r="Q146" s="16">
        <v>724.03815942203141</v>
      </c>
      <c r="R146" s="16">
        <v>0</v>
      </c>
      <c r="S146" s="16">
        <f t="shared" si="41"/>
        <v>724.03815942203141</v>
      </c>
      <c r="T146" s="18">
        <v>0.85</v>
      </c>
      <c r="U146" s="19">
        <f t="shared" si="42"/>
        <v>12.693951573112185</v>
      </c>
      <c r="V146" s="19">
        <f t="shared" si="43"/>
        <v>7.3761265536933918</v>
      </c>
      <c r="W146" s="16">
        <v>0.30029250506024718</v>
      </c>
      <c r="X146" s="16">
        <v>1.3056195872184664E-2</v>
      </c>
      <c r="Y146" s="16">
        <v>1.334279139169481</v>
      </c>
      <c r="AA146" s="13" t="s">
        <v>208</v>
      </c>
      <c r="AB146" s="15">
        <v>12.733254907157026</v>
      </c>
      <c r="AC146" s="19">
        <v>0.93680096744733377</v>
      </c>
      <c r="AD146" s="19">
        <v>4.1622517133173416</v>
      </c>
      <c r="AE146" s="19">
        <v>1.878309477444654</v>
      </c>
      <c r="AF146" s="19">
        <v>8.3454192643900456</v>
      </c>
      <c r="AG146" s="19">
        <v>95.731789406298816</v>
      </c>
      <c r="AH146" s="17">
        <f t="shared" si="44"/>
        <v>9219.3624464295226</v>
      </c>
      <c r="AI146" s="17">
        <f t="shared" si="45"/>
        <v>726.27994469095051</v>
      </c>
      <c r="AJ146" s="17">
        <f t="shared" si="46"/>
        <v>8493.0825017385723</v>
      </c>
      <c r="AK146" s="19">
        <f t="shared" si="47"/>
        <v>12.693951573112185</v>
      </c>
      <c r="AL146" s="17">
        <f t="shared" si="48"/>
        <v>1249.8921187588871</v>
      </c>
      <c r="AM146" s="19">
        <f t="shared" si="49"/>
        <v>7.3761265536933927</v>
      </c>
    </row>
    <row r="147" spans="1:39">
      <c r="A147" s="13" t="s">
        <v>209</v>
      </c>
      <c r="B147" s="13" t="s">
        <v>100</v>
      </c>
      <c r="C147" s="13" t="s">
        <v>63</v>
      </c>
      <c r="D147" s="14">
        <v>23</v>
      </c>
      <c r="E147" s="14" t="s">
        <v>3</v>
      </c>
      <c r="F147" s="15">
        <v>1083.5244</v>
      </c>
      <c r="G147" s="15">
        <v>242.4324</v>
      </c>
      <c r="H147" s="15" t="s">
        <v>3</v>
      </c>
      <c r="I147" s="15" t="s">
        <v>3</v>
      </c>
      <c r="J147" s="16">
        <v>1055.9203200000002</v>
      </c>
      <c r="K147" s="16">
        <v>93.75</v>
      </c>
      <c r="L147" s="16">
        <v>62.672935241253548</v>
      </c>
      <c r="M147" s="17">
        <v>0</v>
      </c>
      <c r="N147" s="16">
        <v>156.42293524125355</v>
      </c>
      <c r="O147" s="16">
        <v>962.17032000000017</v>
      </c>
      <c r="P147" s="16">
        <f t="shared" si="40"/>
        <v>1118.5932552412537</v>
      </c>
      <c r="Q147" s="16">
        <v>2167.9080111089584</v>
      </c>
      <c r="R147" s="16">
        <v>0</v>
      </c>
      <c r="S147" s="16">
        <f t="shared" si="41"/>
        <v>2167.9080111089584</v>
      </c>
      <c r="T147" s="18">
        <v>0.85</v>
      </c>
      <c r="U147" s="19">
        <f t="shared" si="42"/>
        <v>2.2577548994318946</v>
      </c>
      <c r="V147" s="19">
        <f t="shared" si="43"/>
        <v>13.859272029164774</v>
      </c>
      <c r="W147" s="16">
        <v>0.15982048088737047</v>
      </c>
      <c r="X147" s="16">
        <v>6.9487165603204556E-3</v>
      </c>
      <c r="Y147" s="16">
        <v>0.71012472861175846</v>
      </c>
      <c r="AA147" s="13" t="s">
        <v>209</v>
      </c>
      <c r="AB147" s="15">
        <v>12.733254907157026</v>
      </c>
      <c r="AC147" s="19">
        <v>2.8049603404396204</v>
      </c>
      <c r="AD147" s="19">
        <v>12.462573575894989</v>
      </c>
      <c r="AE147" s="19">
        <v>5.624015958971901</v>
      </c>
      <c r="AF147" s="19">
        <v>24.987773149658796</v>
      </c>
      <c r="AG147" s="19">
        <v>286.63919224558464</v>
      </c>
      <c r="AH147" s="17">
        <f t="shared" si="44"/>
        <v>27604.52532071817</v>
      </c>
      <c r="AI147" s="17">
        <f t="shared" si="45"/>
        <v>12226.537666982422</v>
      </c>
      <c r="AJ147" s="17">
        <f t="shared" si="46"/>
        <v>15377.987653735749</v>
      </c>
      <c r="AK147" s="19">
        <f t="shared" si="47"/>
        <v>2.2577548994318946</v>
      </c>
      <c r="AL147" s="17">
        <f t="shared" si="48"/>
        <v>1991.7731077525975</v>
      </c>
      <c r="AM147" s="19">
        <f t="shared" si="49"/>
        <v>13.859272029164774</v>
      </c>
    </row>
    <row r="148" spans="1:39">
      <c r="A148" s="13" t="s">
        <v>210</v>
      </c>
      <c r="B148" s="13" t="s">
        <v>96</v>
      </c>
      <c r="C148" s="13" t="s">
        <v>63</v>
      </c>
      <c r="D148" s="14">
        <v>10</v>
      </c>
      <c r="E148" s="14" t="s">
        <v>3</v>
      </c>
      <c r="F148" s="15">
        <v>3310.7717156596045</v>
      </c>
      <c r="G148" s="15">
        <v>343</v>
      </c>
      <c r="H148" s="15" t="s">
        <v>3</v>
      </c>
      <c r="I148" s="15" t="s">
        <v>3</v>
      </c>
      <c r="J148" s="16">
        <v>2197.692</v>
      </c>
      <c r="K148" s="16">
        <v>250</v>
      </c>
      <c r="L148" s="16">
        <v>86.604731059140292</v>
      </c>
      <c r="M148" s="17">
        <v>0</v>
      </c>
      <c r="N148" s="16">
        <v>336.60473105914031</v>
      </c>
      <c r="O148" s="16">
        <v>1947.692</v>
      </c>
      <c r="P148" s="16">
        <f t="shared" si="40"/>
        <v>2284.2967310591403</v>
      </c>
      <c r="Q148" s="16">
        <v>2765.6866863380483</v>
      </c>
      <c r="R148" s="16">
        <v>0</v>
      </c>
      <c r="S148" s="16">
        <f t="shared" si="41"/>
        <v>2765.6866863380483</v>
      </c>
      <c r="T148" s="18">
        <v>0.71</v>
      </c>
      <c r="U148" s="19">
        <f t="shared" si="42"/>
        <v>1.6792615030282347</v>
      </c>
      <c r="V148" s="19">
        <f t="shared" si="43"/>
        <v>8.2164225013585046</v>
      </c>
      <c r="W148" s="16">
        <v>0.13474797713653508</v>
      </c>
      <c r="X148" s="16">
        <v>1.3474797713653506E-2</v>
      </c>
      <c r="Y148" s="16">
        <v>1.2930387463796074</v>
      </c>
      <c r="AA148" s="13" t="s">
        <v>210</v>
      </c>
      <c r="AB148" s="15">
        <v>5.2277269479869828</v>
      </c>
      <c r="AC148" s="19">
        <v>1.3609528193546556</v>
      </c>
      <c r="AD148" s="19">
        <v>13.05903726754353</v>
      </c>
      <c r="AE148" s="19">
        <v>2.3867966530390694</v>
      </c>
      <c r="AF148" s="19">
        <v>22.90253269534016</v>
      </c>
      <c r="AG148" s="19">
        <v>130.5903726754353</v>
      </c>
      <c r="AH148" s="17">
        <f t="shared" si="44"/>
        <v>14458.254819858237</v>
      </c>
      <c r="AI148" s="17">
        <f t="shared" si="45"/>
        <v>8609.8888075415725</v>
      </c>
      <c r="AJ148" s="17">
        <f t="shared" si="46"/>
        <v>5848.3660123166646</v>
      </c>
      <c r="AK148" s="19">
        <f t="shared" si="47"/>
        <v>1.6792615030282347</v>
      </c>
      <c r="AL148" s="17">
        <f t="shared" si="48"/>
        <v>1759.6776233777787</v>
      </c>
      <c r="AM148" s="19">
        <f t="shared" si="49"/>
        <v>8.2164225013585046</v>
      </c>
    </row>
    <row r="149" spans="1:39">
      <c r="A149" s="13" t="s">
        <v>211</v>
      </c>
      <c r="B149" s="13" t="s">
        <v>100</v>
      </c>
      <c r="C149" s="13" t="s">
        <v>63</v>
      </c>
      <c r="D149" s="14">
        <v>22.3</v>
      </c>
      <c r="E149" s="14" t="s">
        <v>3</v>
      </c>
      <c r="F149" s="15">
        <v>312.05314999999996</v>
      </c>
      <c r="G149" s="15">
        <v>47.836945799999995</v>
      </c>
      <c r="H149" s="15" t="s">
        <v>3</v>
      </c>
      <c r="I149" s="15" t="s">
        <v>3</v>
      </c>
      <c r="J149" s="16">
        <v>242.00316000000001</v>
      </c>
      <c r="K149" s="16">
        <v>125.00000000000001</v>
      </c>
      <c r="L149" s="16">
        <v>21.612790806185696</v>
      </c>
      <c r="M149" s="17">
        <v>0</v>
      </c>
      <c r="N149" s="16">
        <v>146.6127908061857</v>
      </c>
      <c r="O149" s="16">
        <v>117.00315999999999</v>
      </c>
      <c r="P149" s="16">
        <f t="shared" si="40"/>
        <v>263.61595080618571</v>
      </c>
      <c r="Q149" s="16">
        <v>570.61957382426169</v>
      </c>
      <c r="R149" s="16">
        <v>0</v>
      </c>
      <c r="S149" s="16">
        <f t="shared" si="41"/>
        <v>570.61957382426169</v>
      </c>
      <c r="T149" s="18">
        <v>0.85</v>
      </c>
      <c r="U149" s="19">
        <f t="shared" si="42"/>
        <v>2.5102539512115349</v>
      </c>
      <c r="V149" s="19">
        <f t="shared" si="43"/>
        <v>3.8920176792664045</v>
      </c>
      <c r="W149" s="16">
        <v>0.52013249571189946</v>
      </c>
      <c r="X149" s="16">
        <v>2.3324327161968587E-2</v>
      </c>
      <c r="Y149" s="16">
        <v>3.3731315828471136</v>
      </c>
      <c r="AA149" s="13" t="s">
        <v>211</v>
      </c>
      <c r="AB149" s="15">
        <v>3819.9764721471074</v>
      </c>
      <c r="AC149" s="19">
        <v>166.04307317432773</v>
      </c>
      <c r="AD149" s="19">
        <v>1076.7598795554934</v>
      </c>
      <c r="AE149" s="19">
        <v>332.92053365103897</v>
      </c>
      <c r="AF149" s="19">
        <v>2158.9306127770942</v>
      </c>
      <c r="AG149" s="19">
        <v>24011.745314087504</v>
      </c>
      <c r="AH149" s="17">
        <f t="shared" si="44"/>
        <v>2179753.3465552889</v>
      </c>
      <c r="AI149" s="17">
        <f t="shared" si="45"/>
        <v>868339.77315453091</v>
      </c>
      <c r="AJ149" s="17">
        <f t="shared" si="46"/>
        <v>1311413.573400758</v>
      </c>
      <c r="AK149" s="19">
        <f t="shared" si="47"/>
        <v>2.5102539512115345</v>
      </c>
      <c r="AL149" s="17">
        <f t="shared" si="48"/>
        <v>560057.41139545513</v>
      </c>
      <c r="AM149" s="19">
        <f t="shared" si="49"/>
        <v>3.8920176792664041</v>
      </c>
    </row>
    <row r="150" spans="1:39">
      <c r="A150" s="13" t="s">
        <v>212</v>
      </c>
      <c r="B150" s="13" t="s">
        <v>100</v>
      </c>
      <c r="C150" s="13" t="s">
        <v>63</v>
      </c>
      <c r="D150" s="14">
        <v>22.3</v>
      </c>
      <c r="E150" s="14" t="s">
        <v>3</v>
      </c>
      <c r="F150" s="15">
        <v>520.06134999999995</v>
      </c>
      <c r="G150" s="15">
        <v>79.724068199999991</v>
      </c>
      <c r="H150" s="15" t="s">
        <v>3</v>
      </c>
      <c r="I150" s="15" t="s">
        <v>3</v>
      </c>
      <c r="J150" s="16">
        <v>268.88220000000001</v>
      </c>
      <c r="K150" s="16">
        <v>187.5</v>
      </c>
      <c r="L150" s="16">
        <v>34.957488186091126</v>
      </c>
      <c r="M150" s="17">
        <v>0</v>
      </c>
      <c r="N150" s="16">
        <v>222.45748818609113</v>
      </c>
      <c r="O150" s="16">
        <v>81.382200000000012</v>
      </c>
      <c r="P150" s="16">
        <f t="shared" si="40"/>
        <v>303.83968818609117</v>
      </c>
      <c r="Q150" s="16">
        <v>950.98282423833962</v>
      </c>
      <c r="R150" s="16">
        <v>0</v>
      </c>
      <c r="S150" s="16">
        <f t="shared" si="41"/>
        <v>950.98282423833962</v>
      </c>
      <c r="T150" s="18">
        <v>0.85</v>
      </c>
      <c r="U150" s="19">
        <f t="shared" si="42"/>
        <v>3.6089421972298306</v>
      </c>
      <c r="V150" s="19">
        <f t="shared" si="43"/>
        <v>4.2748968892556194</v>
      </c>
      <c r="W150" s="16">
        <v>0.47354706354664139</v>
      </c>
      <c r="X150" s="16">
        <v>2.1235294329445802E-2</v>
      </c>
      <c r="Y150" s="16">
        <v>3.0710185754255339</v>
      </c>
      <c r="AA150" s="13" t="s">
        <v>212</v>
      </c>
      <c r="AB150" s="15">
        <v>2445.2692799209121</v>
      </c>
      <c r="AC150" s="19">
        <v>177.13842330416577</v>
      </c>
      <c r="AD150" s="19">
        <v>1148.7112572373996</v>
      </c>
      <c r="AE150" s="19">
        <v>355.1669894390057</v>
      </c>
      <c r="AF150" s="19">
        <v>2303.1949328528758</v>
      </c>
      <c r="AG150" s="19">
        <v>25616.261036394011</v>
      </c>
      <c r="AH150" s="17">
        <f t="shared" si="44"/>
        <v>2325409.0858424399</v>
      </c>
      <c r="AI150" s="17">
        <f t="shared" si="45"/>
        <v>644346.44800556486</v>
      </c>
      <c r="AJ150" s="17">
        <f t="shared" si="46"/>
        <v>1681062.6378368749</v>
      </c>
      <c r="AK150" s="19">
        <f t="shared" si="47"/>
        <v>3.6089421972298306</v>
      </c>
      <c r="AL150" s="17">
        <f t="shared" si="48"/>
        <v>543968.46194981784</v>
      </c>
      <c r="AM150" s="19">
        <f t="shared" si="49"/>
        <v>4.2748968892556194</v>
      </c>
    </row>
    <row r="151" spans="1:39">
      <c r="A151" s="13" t="s">
        <v>213</v>
      </c>
      <c r="B151" s="13" t="s">
        <v>100</v>
      </c>
      <c r="C151" s="13" t="s">
        <v>63</v>
      </c>
      <c r="D151" s="14">
        <v>22.3</v>
      </c>
      <c r="E151" s="14" t="s">
        <v>3</v>
      </c>
      <c r="F151" s="15">
        <v>728.11040000000003</v>
      </c>
      <c r="G151" s="15">
        <v>111.6174528</v>
      </c>
      <c r="H151" s="15" t="s">
        <v>3</v>
      </c>
      <c r="I151" s="15" t="s">
        <v>3</v>
      </c>
      <c r="J151" s="16">
        <v>813.14604000000008</v>
      </c>
      <c r="K151" s="16">
        <v>312.5</v>
      </c>
      <c r="L151" s="16">
        <v>51.491680302324106</v>
      </c>
      <c r="M151" s="17">
        <v>0</v>
      </c>
      <c r="N151" s="16">
        <v>363.99168030232408</v>
      </c>
      <c r="O151" s="16">
        <v>500.64604000000008</v>
      </c>
      <c r="P151" s="16">
        <f t="shared" si="40"/>
        <v>864.63772030232417</v>
      </c>
      <c r="Q151" s="16">
        <v>1331.4207728555623</v>
      </c>
      <c r="R151" s="16">
        <v>0</v>
      </c>
      <c r="S151" s="16">
        <f t="shared" si="41"/>
        <v>1331.4207728555623</v>
      </c>
      <c r="T151" s="18">
        <v>0.85</v>
      </c>
      <c r="U151" s="19">
        <f t="shared" si="42"/>
        <v>1.7927589330422147</v>
      </c>
      <c r="V151" s="19">
        <f t="shared" si="43"/>
        <v>3.6578329805497511</v>
      </c>
      <c r="W151" s="16">
        <v>0.55343283294674095</v>
      </c>
      <c r="X151" s="16">
        <v>2.4817615827208105E-2</v>
      </c>
      <c r="Y151" s="16">
        <v>3.5890889017463361</v>
      </c>
      <c r="AA151" s="13" t="s">
        <v>213</v>
      </c>
      <c r="AB151" s="15">
        <v>318.3313726789255</v>
      </c>
      <c r="AC151" s="19">
        <v>32.28554933301934</v>
      </c>
      <c r="AD151" s="19">
        <v>209.36606114671542</v>
      </c>
      <c r="AE151" s="19">
        <v>64.733337607410633</v>
      </c>
      <c r="AF151" s="19">
        <v>419.78421305296217</v>
      </c>
      <c r="AG151" s="19">
        <v>4668.8631635717556</v>
      </c>
      <c r="AH151" s="17">
        <f t="shared" si="44"/>
        <v>423833.00223634701</v>
      </c>
      <c r="AI151" s="17">
        <f t="shared" si="45"/>
        <v>236413.82810857083</v>
      </c>
      <c r="AJ151" s="17">
        <f t="shared" si="46"/>
        <v>187419.17412777618</v>
      </c>
      <c r="AK151" s="19">
        <f t="shared" si="47"/>
        <v>1.7927589330422147</v>
      </c>
      <c r="AL151" s="17">
        <f t="shared" si="48"/>
        <v>115869.97123434744</v>
      </c>
      <c r="AM151" s="19">
        <f t="shared" si="49"/>
        <v>3.6578329805497511</v>
      </c>
    </row>
    <row r="152" spans="1:39">
      <c r="A152" s="13" t="s">
        <v>214</v>
      </c>
      <c r="B152" s="13" t="s">
        <v>100</v>
      </c>
      <c r="C152" s="13" t="s">
        <v>63</v>
      </c>
      <c r="D152" s="14">
        <v>22.3</v>
      </c>
      <c r="E152" s="14" t="s">
        <v>3</v>
      </c>
      <c r="F152" s="15">
        <v>1040.16355</v>
      </c>
      <c r="G152" s="15">
        <v>159.45439859999999</v>
      </c>
      <c r="H152" s="15" t="s">
        <v>3</v>
      </c>
      <c r="I152" s="15" t="s">
        <v>3</v>
      </c>
      <c r="J152" s="16">
        <v>889.65420000000006</v>
      </c>
      <c r="K152" s="16">
        <v>437.50000000000006</v>
      </c>
      <c r="L152" s="16">
        <v>73.10447110850977</v>
      </c>
      <c r="M152" s="17">
        <v>0</v>
      </c>
      <c r="N152" s="16">
        <v>510.60447110850981</v>
      </c>
      <c r="O152" s="16">
        <v>452.1542</v>
      </c>
      <c r="P152" s="16">
        <f t="shared" si="40"/>
        <v>962.75867110850982</v>
      </c>
      <c r="Q152" s="16">
        <v>1902.040346679823</v>
      </c>
      <c r="R152" s="16">
        <v>0</v>
      </c>
      <c r="S152" s="16">
        <f t="shared" si="41"/>
        <v>1902.040346679823</v>
      </c>
      <c r="T152" s="18">
        <v>0.85</v>
      </c>
      <c r="U152" s="19">
        <f t="shared" si="42"/>
        <v>2.2935200415244132</v>
      </c>
      <c r="V152" s="19">
        <f t="shared" si="43"/>
        <v>3.7250757764626306</v>
      </c>
      <c r="W152" s="16">
        <v>0.5434426009969725</v>
      </c>
      <c r="X152" s="16">
        <v>2.4369623363092931E-2</v>
      </c>
      <c r="Y152" s="16">
        <v>3.5243008579545148</v>
      </c>
      <c r="AA152" s="13" t="s">
        <v>214</v>
      </c>
      <c r="AB152" s="15">
        <v>299.28736777225487</v>
      </c>
      <c r="AC152" s="19">
        <v>43.363219757629196</v>
      </c>
      <c r="AD152" s="19">
        <v>281.20278907595116</v>
      </c>
      <c r="AE152" s="19">
        <v>86.944345142181149</v>
      </c>
      <c r="AF152" s="19">
        <v>563.81865749399265</v>
      </c>
      <c r="AG152" s="19">
        <v>6270.8221963937121</v>
      </c>
      <c r="AH152" s="17">
        <f t="shared" si="44"/>
        <v>569256.64875443128</v>
      </c>
      <c r="AI152" s="17">
        <f t="shared" si="45"/>
        <v>248202.16891415027</v>
      </c>
      <c r="AJ152" s="17">
        <f t="shared" si="46"/>
        <v>321054.47984028101</v>
      </c>
      <c r="AK152" s="19">
        <f t="shared" si="47"/>
        <v>2.2935200415244128</v>
      </c>
      <c r="AL152" s="17">
        <f t="shared" si="48"/>
        <v>152817.46813081027</v>
      </c>
      <c r="AM152" s="19">
        <f t="shared" si="49"/>
        <v>3.7250757764626301</v>
      </c>
    </row>
    <row r="153" spans="1:39">
      <c r="A153" s="13" t="s">
        <v>215</v>
      </c>
      <c r="B153" s="13" t="s">
        <v>100</v>
      </c>
      <c r="C153" s="13" t="s">
        <v>63</v>
      </c>
      <c r="D153" s="14">
        <v>22.3</v>
      </c>
      <c r="E153" s="14" t="s">
        <v>3</v>
      </c>
      <c r="F153" s="15">
        <v>1248.2125999999998</v>
      </c>
      <c r="G153" s="15">
        <v>191.34778319999998</v>
      </c>
      <c r="H153" s="15" t="s">
        <v>3</v>
      </c>
      <c r="I153" s="15" t="s">
        <v>3</v>
      </c>
      <c r="J153" s="16">
        <v>1527.07464</v>
      </c>
      <c r="K153" s="16">
        <v>562.5</v>
      </c>
      <c r="L153" s="16">
        <v>89.6386632247428</v>
      </c>
      <c r="M153" s="17">
        <v>0</v>
      </c>
      <c r="N153" s="16">
        <v>652.1386632247428</v>
      </c>
      <c r="O153" s="16">
        <v>964.57464000000004</v>
      </c>
      <c r="P153" s="16">
        <f t="shared" si="40"/>
        <v>1616.713303224743</v>
      </c>
      <c r="Q153" s="16">
        <v>2282.4782952970468</v>
      </c>
      <c r="R153" s="16">
        <v>0</v>
      </c>
      <c r="S153" s="16">
        <f t="shared" si="41"/>
        <v>2282.4782952970468</v>
      </c>
      <c r="T153" s="18">
        <v>0.85</v>
      </c>
      <c r="U153" s="19">
        <f t="shared" si="42"/>
        <v>1.6448490824273858</v>
      </c>
      <c r="V153" s="19">
        <f t="shared" si="43"/>
        <v>3.4999892262336996</v>
      </c>
      <c r="W153" s="16">
        <v>0.57839174295118245</v>
      </c>
      <c r="X153" s="16">
        <v>2.5936849459694284E-2</v>
      </c>
      <c r="Y153" s="16">
        <v>3.7509509048003684</v>
      </c>
      <c r="AA153" s="13" t="s">
        <v>215</v>
      </c>
      <c r="AB153" s="15">
        <v>63.666274535785128</v>
      </c>
      <c r="AC153" s="19">
        <v>11.06953821162185</v>
      </c>
      <c r="AD153" s="19">
        <v>71.78399197036623</v>
      </c>
      <c r="AE153" s="19">
        <v>22.194702243402602</v>
      </c>
      <c r="AF153" s="19">
        <v>143.92870751847298</v>
      </c>
      <c r="AG153" s="19">
        <v>1600.7830209391668</v>
      </c>
      <c r="AH153" s="17">
        <f t="shared" si="44"/>
        <v>145316.88977035263</v>
      </c>
      <c r="AI153" s="17">
        <f t="shared" si="45"/>
        <v>88346.640018731225</v>
      </c>
      <c r="AJ153" s="17">
        <f t="shared" si="46"/>
        <v>56970.249751621406</v>
      </c>
      <c r="AK153" s="19">
        <f t="shared" si="47"/>
        <v>1.644849082427386</v>
      </c>
      <c r="AL153" s="17">
        <f t="shared" si="48"/>
        <v>41519.239168266395</v>
      </c>
      <c r="AM153" s="19">
        <f t="shared" si="49"/>
        <v>3.4999892262337</v>
      </c>
    </row>
    <row r="154" spans="1:39">
      <c r="A154" s="13" t="s">
        <v>216</v>
      </c>
      <c r="B154" s="13" t="s">
        <v>100</v>
      </c>
      <c r="C154" s="13" t="s">
        <v>63</v>
      </c>
      <c r="D154" s="14">
        <v>16.3</v>
      </c>
      <c r="E154" s="14" t="s">
        <v>3</v>
      </c>
      <c r="F154" s="15">
        <v>153.09720000000002</v>
      </c>
      <c r="G154" s="15">
        <v>25.278840000000002</v>
      </c>
      <c r="H154" s="15" t="s">
        <v>3</v>
      </c>
      <c r="I154" s="15" t="s">
        <v>3</v>
      </c>
      <c r="J154" s="16">
        <v>177.35759999999999</v>
      </c>
      <c r="K154" s="16">
        <v>37.5</v>
      </c>
      <c r="L154" s="16">
        <v>8.2051621690919028</v>
      </c>
      <c r="M154" s="17">
        <v>0</v>
      </c>
      <c r="N154" s="16">
        <v>45.705162169091906</v>
      </c>
      <c r="O154" s="16">
        <v>139.85759999999999</v>
      </c>
      <c r="P154" s="16">
        <f t="shared" si="40"/>
        <v>185.56276216909191</v>
      </c>
      <c r="Q154" s="16">
        <v>235.6454587688423</v>
      </c>
      <c r="R154" s="16">
        <v>0</v>
      </c>
      <c r="S154" s="16">
        <f t="shared" si="41"/>
        <v>235.6454587688423</v>
      </c>
      <c r="T154" s="18">
        <v>0.85</v>
      </c>
      <c r="U154" s="19">
        <f t="shared" si="42"/>
        <v>1.4824280327754691</v>
      </c>
      <c r="V154" s="19">
        <f t="shared" si="43"/>
        <v>5.1557733871951434</v>
      </c>
      <c r="W154" s="16">
        <v>0.33049789976652649</v>
      </c>
      <c r="X154" s="16">
        <v>2.0275944770952542E-2</v>
      </c>
      <c r="Y154" s="16">
        <v>1.9899079141096792</v>
      </c>
      <c r="AA154" s="13" t="s">
        <v>216</v>
      </c>
      <c r="AB154" s="15">
        <v>954.99411803677685</v>
      </c>
      <c r="AC154" s="19">
        <v>21.935850051081875</v>
      </c>
      <c r="AD154" s="19">
        <v>132.06798475859264</v>
      </c>
      <c r="AE154" s="19">
        <v>43.981930504430487</v>
      </c>
      <c r="AF154" s="19">
        <v>264.79962773205256</v>
      </c>
      <c r="AG154" s="19">
        <v>2152.7081515650611</v>
      </c>
      <c r="AH154" s="17">
        <f t="shared" si="44"/>
        <v>225040.02706632222</v>
      </c>
      <c r="AI154" s="17">
        <f t="shared" si="45"/>
        <v>151805.02667977216</v>
      </c>
      <c r="AJ154" s="17">
        <f t="shared" si="46"/>
        <v>73235.000386550062</v>
      </c>
      <c r="AK154" s="19">
        <f t="shared" si="47"/>
        <v>1.4824280327754689</v>
      </c>
      <c r="AL154" s="17">
        <f t="shared" si="48"/>
        <v>43648.161035399782</v>
      </c>
      <c r="AM154" s="19">
        <f t="shared" si="49"/>
        <v>5.1557733871951434</v>
      </c>
    </row>
    <row r="155" spans="1:39">
      <c r="A155" s="13" t="s">
        <v>217</v>
      </c>
      <c r="B155" s="13" t="s">
        <v>96</v>
      </c>
      <c r="C155" s="13" t="s">
        <v>63</v>
      </c>
      <c r="D155" s="14">
        <v>10</v>
      </c>
      <c r="E155" s="14" t="s">
        <v>3</v>
      </c>
      <c r="F155" s="15">
        <v>1267</v>
      </c>
      <c r="G155" s="15">
        <v>197</v>
      </c>
      <c r="H155" s="15" t="s">
        <v>3</v>
      </c>
      <c r="I155" s="15" t="s">
        <v>3</v>
      </c>
      <c r="J155" s="16">
        <v>693.22260000000006</v>
      </c>
      <c r="K155" s="16">
        <v>175</v>
      </c>
      <c r="L155" s="16">
        <v>38.616862124525511</v>
      </c>
      <c r="M155" s="17">
        <v>0</v>
      </c>
      <c r="N155" s="16">
        <v>213.61686212452551</v>
      </c>
      <c r="O155" s="16">
        <v>518.22260000000006</v>
      </c>
      <c r="P155" s="16">
        <f t="shared" si="40"/>
        <v>731.83946212452554</v>
      </c>
      <c r="Q155" s="16">
        <v>1111.8906885549097</v>
      </c>
      <c r="R155" s="16">
        <v>0</v>
      </c>
      <c r="S155" s="16">
        <f t="shared" si="41"/>
        <v>1111.8906885549097</v>
      </c>
      <c r="T155" s="18">
        <v>0.71</v>
      </c>
      <c r="U155" s="19">
        <f t="shared" si="42"/>
        <v>2.094725710965097</v>
      </c>
      <c r="V155" s="19">
        <f t="shared" si="43"/>
        <v>5.2050698502758914</v>
      </c>
      <c r="W155" s="16">
        <v>0.22345505881607716</v>
      </c>
      <c r="X155" s="16">
        <v>2.2345505881607719E-2</v>
      </c>
      <c r="Y155" s="16">
        <v>1.4287450812718496</v>
      </c>
      <c r="AA155" s="13" t="s">
        <v>217</v>
      </c>
      <c r="AB155" s="15">
        <v>5.2277269479869828</v>
      </c>
      <c r="AC155" s="19">
        <v>0.78165511782177</v>
      </c>
      <c r="AD155" s="19">
        <v>4.9975660175293095</v>
      </c>
      <c r="AE155" s="19">
        <v>1.3708423925617976</v>
      </c>
      <c r="AF155" s="19">
        <v>8.7645755784810504</v>
      </c>
      <c r="AG155" s="19">
        <v>49.975660175293093</v>
      </c>
      <c r="AH155" s="17">
        <f t="shared" si="44"/>
        <v>5812.6609157743032</v>
      </c>
      <c r="AI155" s="17">
        <f t="shared" si="45"/>
        <v>2774.9031223263369</v>
      </c>
      <c r="AJ155" s="17">
        <f t="shared" si="46"/>
        <v>3037.7577934479664</v>
      </c>
      <c r="AK155" s="19">
        <f t="shared" si="47"/>
        <v>2.094725710965097</v>
      </c>
      <c r="AL155" s="17">
        <f t="shared" si="48"/>
        <v>1116.7306266728019</v>
      </c>
      <c r="AM155" s="19">
        <f t="shared" si="49"/>
        <v>5.2050698502758914</v>
      </c>
    </row>
    <row r="156" spans="1:39">
      <c r="A156" s="13" t="s">
        <v>218</v>
      </c>
      <c r="B156" s="13" t="s">
        <v>98</v>
      </c>
      <c r="C156" s="13" t="s">
        <v>68</v>
      </c>
      <c r="D156" s="14">
        <v>4</v>
      </c>
      <c r="E156" s="14">
        <v>5</v>
      </c>
      <c r="F156" s="15">
        <v>8301.8520000000008</v>
      </c>
      <c r="G156" s="15">
        <v>948</v>
      </c>
      <c r="H156" s="15">
        <v>8453.9259999999995</v>
      </c>
      <c r="I156" s="15">
        <v>965</v>
      </c>
      <c r="J156" s="16">
        <v>419.81606477413493</v>
      </c>
      <c r="K156" s="16">
        <v>500</v>
      </c>
      <c r="L156" s="16">
        <v>132.65686086481392</v>
      </c>
      <c r="M156" s="17">
        <v>0</v>
      </c>
      <c r="N156" s="16">
        <v>632.65686086481389</v>
      </c>
      <c r="O156" s="16">
        <v>-80.183935225865071</v>
      </c>
      <c r="P156" s="16">
        <f t="shared" si="40"/>
        <v>552.47292563894882</v>
      </c>
      <c r="Q156" s="16">
        <v>4012.7734431295662</v>
      </c>
      <c r="R156" s="16">
        <v>0</v>
      </c>
      <c r="S156" s="16">
        <f t="shared" si="41"/>
        <v>4012.7734431295662</v>
      </c>
      <c r="T156" s="18">
        <v>0.71</v>
      </c>
      <c r="U156" s="19">
        <f t="shared" si="42"/>
        <v>9.3162961071179708</v>
      </c>
      <c r="V156" s="19">
        <f t="shared" si="43"/>
        <v>6.3427328325251748</v>
      </c>
      <c r="W156" s="16">
        <v>0.10100072937293786</v>
      </c>
      <c r="X156" s="16">
        <v>2.0200145874587572E-2</v>
      </c>
      <c r="Y156" s="16">
        <v>0.87931671322730354</v>
      </c>
      <c r="AA156" s="13" t="s">
        <v>218</v>
      </c>
      <c r="AB156" s="15">
        <v>2.6138634739934914</v>
      </c>
      <c r="AC156" s="19">
        <v>1.8807336337437512</v>
      </c>
      <c r="AD156" s="19">
        <v>16.372949265097766</v>
      </c>
      <c r="AE156" s="19">
        <v>3.7709181902701348</v>
      </c>
      <c r="AF156" s="19">
        <v>32.828174657155827</v>
      </c>
      <c r="AG156" s="19">
        <v>81.864746325488838</v>
      </c>
      <c r="AH156" s="17">
        <f t="shared" si="44"/>
        <v>10488.841932407471</v>
      </c>
      <c r="AI156" s="17">
        <f t="shared" si="45"/>
        <v>1125.8596562204195</v>
      </c>
      <c r="AJ156" s="17">
        <f t="shared" si="46"/>
        <v>9362.982276187051</v>
      </c>
      <c r="AK156" s="19">
        <f t="shared" si="47"/>
        <v>9.3162961071179708</v>
      </c>
      <c r="AL156" s="17">
        <f t="shared" si="48"/>
        <v>1653.6786601859194</v>
      </c>
      <c r="AM156" s="19">
        <f t="shared" si="49"/>
        <v>6.3427328325251739</v>
      </c>
    </row>
    <row r="157" spans="1:39">
      <c r="A157" s="13" t="s">
        <v>219</v>
      </c>
      <c r="B157" s="13" t="s">
        <v>96</v>
      </c>
      <c r="C157" s="13" t="s">
        <v>63</v>
      </c>
      <c r="D157" s="14">
        <v>20</v>
      </c>
      <c r="E157" s="14" t="s">
        <v>3</v>
      </c>
      <c r="F157" s="15">
        <v>9212</v>
      </c>
      <c r="G157" s="15">
        <v>953</v>
      </c>
      <c r="H157" s="15" t="s">
        <v>3</v>
      </c>
      <c r="I157" s="15" t="s">
        <v>3</v>
      </c>
      <c r="J157" s="16">
        <v>2634.66</v>
      </c>
      <c r="K157" s="16">
        <v>875</v>
      </c>
      <c r="L157" s="16">
        <v>379.78426520823155</v>
      </c>
      <c r="M157" s="17">
        <v>0</v>
      </c>
      <c r="N157" s="16">
        <v>1254.7842652082315</v>
      </c>
      <c r="O157" s="16">
        <v>1759.6599999999999</v>
      </c>
      <c r="P157" s="16">
        <f t="shared" si="40"/>
        <v>3014.4442652082316</v>
      </c>
      <c r="Q157" s="16">
        <v>12550.929429923499</v>
      </c>
      <c r="R157" s="16">
        <v>0</v>
      </c>
      <c r="S157" s="16">
        <f t="shared" si="41"/>
        <v>12550.929429923499</v>
      </c>
      <c r="T157" s="18">
        <v>0.71</v>
      </c>
      <c r="U157" s="19">
        <f t="shared" si="42"/>
        <v>5.5772170379513479</v>
      </c>
      <c r="V157" s="19">
        <f t="shared" si="43"/>
        <v>10.002460006812941</v>
      </c>
      <c r="W157" s="16">
        <v>0.18052876431246231</v>
      </c>
      <c r="X157" s="16">
        <v>9.0264382156231143E-3</v>
      </c>
      <c r="Y157" s="16">
        <v>1.7348487062387135</v>
      </c>
      <c r="AA157" s="13" t="s">
        <v>219</v>
      </c>
      <c r="AB157" s="15">
        <v>5.2277269479869828</v>
      </c>
      <c r="AC157" s="19">
        <v>3.7813062298687656</v>
      </c>
      <c r="AD157" s="19">
        <v>36.335894359494873</v>
      </c>
      <c r="AE157" s="19">
        <v>6.6315370564030109</v>
      </c>
      <c r="AF157" s="19">
        <v>63.724759454591506</v>
      </c>
      <c r="AG157" s="19">
        <v>726.71788718989774</v>
      </c>
      <c r="AH157" s="17">
        <f t="shared" si="44"/>
        <v>65612.832003093979</v>
      </c>
      <c r="AI157" s="17">
        <f t="shared" si="45"/>
        <v>11764.439425006709</v>
      </c>
      <c r="AJ157" s="17">
        <f t="shared" si="46"/>
        <v>53848.392578087267</v>
      </c>
      <c r="AK157" s="19">
        <f t="shared" si="47"/>
        <v>5.5772170379513479</v>
      </c>
      <c r="AL157" s="17">
        <f t="shared" si="48"/>
        <v>6559.6695171391175</v>
      </c>
      <c r="AM157" s="19">
        <f t="shared" si="49"/>
        <v>10.002460006812941</v>
      </c>
    </row>
    <row r="158" spans="1:39">
      <c r="A158" s="13" t="s">
        <v>220</v>
      </c>
      <c r="B158" s="13" t="s">
        <v>96</v>
      </c>
      <c r="C158" s="13" t="s">
        <v>63</v>
      </c>
      <c r="D158" s="14">
        <v>20</v>
      </c>
      <c r="E158" s="14" t="s">
        <v>3</v>
      </c>
      <c r="F158" s="15">
        <v>13626.434031386299</v>
      </c>
      <c r="G158" s="15">
        <v>1410</v>
      </c>
      <c r="H158" s="15" t="s">
        <v>3</v>
      </c>
      <c r="I158" s="15" t="s">
        <v>3</v>
      </c>
      <c r="J158" s="16">
        <v>0</v>
      </c>
      <c r="K158" s="16">
        <v>1000</v>
      </c>
      <c r="L158" s="16">
        <v>546.95903731826434</v>
      </c>
      <c r="M158" s="17">
        <v>0</v>
      </c>
      <c r="N158" s="16">
        <v>1546.9590373182643</v>
      </c>
      <c r="O158" s="16">
        <v>-1000</v>
      </c>
      <c r="P158" s="16">
        <f t="shared" si="40"/>
        <v>546.95903731826434</v>
      </c>
      <c r="Q158" s="16">
        <v>18572.504250022597</v>
      </c>
      <c r="R158" s="16">
        <v>0</v>
      </c>
      <c r="S158" s="16">
        <f t="shared" si="41"/>
        <v>18572.504250022597</v>
      </c>
      <c r="T158" s="18">
        <v>0.71</v>
      </c>
      <c r="U158" s="19">
        <f t="shared" si="42"/>
        <v>33.955932680230376</v>
      </c>
      <c r="V158" s="19">
        <f t="shared" si="43"/>
        <v>12.005815152170429</v>
      </c>
      <c r="W158" s="16">
        <v>0.15046236040996663</v>
      </c>
      <c r="X158" s="16">
        <v>7.5231180204983292E-3</v>
      </c>
      <c r="Y158" s="16">
        <v>1.4455900303778209</v>
      </c>
      <c r="AA158" s="13" t="s">
        <v>220</v>
      </c>
      <c r="AB158" s="15">
        <v>5.2277269479869828</v>
      </c>
      <c r="AC158" s="19">
        <v>5.5945873915162219</v>
      </c>
      <c r="AD158" s="19">
        <v>53.748227036591231</v>
      </c>
      <c r="AE158" s="19">
        <v>9.8116130635133736</v>
      </c>
      <c r="AF158" s="19">
        <v>94.261966008896181</v>
      </c>
      <c r="AG158" s="19">
        <v>1074.9645407318251</v>
      </c>
      <c r="AH158" s="17">
        <f t="shared" si="44"/>
        <v>97091.980959445893</v>
      </c>
      <c r="AI158" s="17">
        <f t="shared" si="45"/>
        <v>2859.3524988337081</v>
      </c>
      <c r="AJ158" s="17">
        <f t="shared" si="46"/>
        <v>94232.628460612192</v>
      </c>
      <c r="AK158" s="19">
        <f t="shared" si="47"/>
        <v>33.955932680230376</v>
      </c>
      <c r="AL158" s="17">
        <f t="shared" si="48"/>
        <v>8087.0794468206914</v>
      </c>
      <c r="AM158" s="19">
        <f t="shared" si="49"/>
        <v>12.005815152170427</v>
      </c>
    </row>
    <row r="159" spans="1:39">
      <c r="A159" s="13" t="s">
        <v>221</v>
      </c>
      <c r="B159" s="13" t="s">
        <v>98</v>
      </c>
      <c r="C159" s="13" t="s">
        <v>63</v>
      </c>
      <c r="D159" s="14">
        <v>10</v>
      </c>
      <c r="E159" s="14" t="s">
        <v>3</v>
      </c>
      <c r="F159" s="15">
        <v>655.5</v>
      </c>
      <c r="G159" s="15">
        <v>95</v>
      </c>
      <c r="H159" s="15" t="s">
        <v>3</v>
      </c>
      <c r="I159" s="15" t="s">
        <v>3</v>
      </c>
      <c r="J159" s="16">
        <v>110.45008799999999</v>
      </c>
      <c r="K159" s="16">
        <v>75</v>
      </c>
      <c r="L159" s="16">
        <v>19.000173551172715</v>
      </c>
      <c r="M159" s="17">
        <v>0</v>
      </c>
      <c r="N159" s="16">
        <v>94.000173551172708</v>
      </c>
      <c r="O159" s="16">
        <v>35.450087999999994</v>
      </c>
      <c r="P159" s="16">
        <f t="shared" si="40"/>
        <v>129.4502615511727</v>
      </c>
      <c r="Q159" s="16">
        <v>568.27470429402456</v>
      </c>
      <c r="R159" s="16">
        <v>0</v>
      </c>
      <c r="S159" s="16">
        <f t="shared" si="41"/>
        <v>568.27470429402456</v>
      </c>
      <c r="T159" s="18">
        <v>0.71</v>
      </c>
      <c r="U159" s="19">
        <f t="shared" si="42"/>
        <v>5.8332605634672019</v>
      </c>
      <c r="V159" s="19">
        <f t="shared" si="43"/>
        <v>6.0454644159211233</v>
      </c>
      <c r="W159" s="16">
        <v>0.19005847232336037</v>
      </c>
      <c r="X159" s="16">
        <v>1.9005847232336042E-2</v>
      </c>
      <c r="Y159" s="16">
        <v>1.3037385078891337</v>
      </c>
      <c r="AA159" s="13" t="s">
        <v>221</v>
      </c>
      <c r="AB159" s="15">
        <v>2.6138634739934914</v>
      </c>
      <c r="AC159" s="19">
        <v>0.18847014262200038</v>
      </c>
      <c r="AD159" s="19">
        <v>1.292780001772085</v>
      </c>
      <c r="AE159" s="19">
        <v>0.37788737138782996</v>
      </c>
      <c r="AF159" s="19">
        <v>2.5920563854626226</v>
      </c>
      <c r="AG159" s="19">
        <v>12.927800017720845</v>
      </c>
      <c r="AH159" s="17">
        <f t="shared" si="44"/>
        <v>1485.392492748603</v>
      </c>
      <c r="AI159" s="17">
        <f t="shared" si="45"/>
        <v>254.64188965796998</v>
      </c>
      <c r="AJ159" s="17">
        <f t="shared" si="46"/>
        <v>1230.7506030906329</v>
      </c>
      <c r="AK159" s="19">
        <f t="shared" si="47"/>
        <v>5.8332605634672019</v>
      </c>
      <c r="AL159" s="17">
        <f t="shared" si="48"/>
        <v>245.7036201944594</v>
      </c>
      <c r="AM159" s="19">
        <f t="shared" si="49"/>
        <v>6.0454644159211233</v>
      </c>
    </row>
    <row r="160" spans="1:39">
      <c r="A160" s="13" t="s">
        <v>222</v>
      </c>
      <c r="B160" s="13" t="s">
        <v>96</v>
      </c>
      <c r="C160" s="13" t="s">
        <v>63</v>
      </c>
      <c r="D160" s="14">
        <v>15</v>
      </c>
      <c r="E160" s="14" t="s">
        <v>3</v>
      </c>
      <c r="F160" s="15">
        <v>11863.239052198664</v>
      </c>
      <c r="G160" s="15">
        <v>1228</v>
      </c>
      <c r="H160" s="15" t="s">
        <v>3</v>
      </c>
      <c r="I160" s="15" t="s">
        <v>3</v>
      </c>
      <c r="J160" s="16">
        <v>2471.4396000000002</v>
      </c>
      <c r="K160" s="16">
        <v>1000</v>
      </c>
      <c r="L160" s="16">
        <v>413.17516854375589</v>
      </c>
      <c r="M160" s="17">
        <v>0</v>
      </c>
      <c r="N160" s="16">
        <v>1413.1751685437559</v>
      </c>
      <c r="O160" s="16">
        <v>1471.4396000000002</v>
      </c>
      <c r="P160" s="16">
        <f t="shared" si="40"/>
        <v>2884.6147685437563</v>
      </c>
      <c r="Q160" s="16">
        <v>13562.611729797074</v>
      </c>
      <c r="R160" s="16">
        <v>0</v>
      </c>
      <c r="S160" s="16">
        <f t="shared" si="41"/>
        <v>13562.611729797074</v>
      </c>
      <c r="T160" s="18">
        <v>0.71</v>
      </c>
      <c r="U160" s="19">
        <f t="shared" si="42"/>
        <v>6.2561136205543937</v>
      </c>
      <c r="V160" s="19">
        <f t="shared" si="43"/>
        <v>9.5972615650846951</v>
      </c>
      <c r="W160" s="16">
        <v>0.15787886318144173</v>
      </c>
      <c r="X160" s="16">
        <v>1.0525257545429444E-2</v>
      </c>
      <c r="Y160" s="16">
        <v>1.516292804253663</v>
      </c>
      <c r="AA160" s="13" t="s">
        <v>222</v>
      </c>
      <c r="AB160" s="15">
        <v>10.455453895973966</v>
      </c>
      <c r="AC160" s="19">
        <v>9.7448983216764837</v>
      </c>
      <c r="AD160" s="19">
        <v>93.586930300070506</v>
      </c>
      <c r="AE160" s="19">
        <v>17.090299066658758</v>
      </c>
      <c r="AF160" s="19">
        <v>164.12984258655581</v>
      </c>
      <c r="AG160" s="19">
        <v>1403.8039545010581</v>
      </c>
      <c r="AH160" s="17">
        <f t="shared" si="44"/>
        <v>141803.26164988903</v>
      </c>
      <c r="AI160" s="17">
        <f t="shared" si="45"/>
        <v>22666.350109754392</v>
      </c>
      <c r="AJ160" s="17">
        <f t="shared" si="46"/>
        <v>119136.91154013464</v>
      </c>
      <c r="AK160" s="19">
        <f t="shared" si="47"/>
        <v>6.2561136205543937</v>
      </c>
      <c r="AL160" s="17">
        <f t="shared" si="48"/>
        <v>14775.387821644479</v>
      </c>
      <c r="AM160" s="19">
        <f t="shared" si="49"/>
        <v>9.5972615650846951</v>
      </c>
    </row>
    <row r="161" spans="1:39">
      <c r="A161" s="13" t="s">
        <v>223</v>
      </c>
      <c r="B161" s="13" t="s">
        <v>96</v>
      </c>
      <c r="C161" s="13" t="s">
        <v>63</v>
      </c>
      <c r="D161" s="14">
        <v>15</v>
      </c>
      <c r="E161" s="14" t="s">
        <v>3</v>
      </c>
      <c r="F161" s="15">
        <v>16152.552915793811</v>
      </c>
      <c r="G161" s="15">
        <v>1672</v>
      </c>
      <c r="H161" s="15" t="s">
        <v>3</v>
      </c>
      <c r="I161" s="15" t="s">
        <v>3</v>
      </c>
      <c r="J161" s="16">
        <v>17.992800000000003</v>
      </c>
      <c r="K161" s="16">
        <v>1250</v>
      </c>
      <c r="L161" s="16">
        <v>557.01679600369346</v>
      </c>
      <c r="M161" s="17">
        <v>0</v>
      </c>
      <c r="N161" s="16">
        <v>1807.0167960036933</v>
      </c>
      <c r="O161" s="16">
        <v>-1232.0072</v>
      </c>
      <c r="P161" s="16">
        <f t="shared" si="40"/>
        <v>575.00959600369333</v>
      </c>
      <c r="Q161" s="16">
        <v>18471.686118897651</v>
      </c>
      <c r="R161" s="16">
        <v>0</v>
      </c>
      <c r="S161" s="16">
        <f t="shared" si="41"/>
        <v>18471.686118897651</v>
      </c>
      <c r="T161" s="18">
        <v>0.71</v>
      </c>
      <c r="U161" s="19">
        <f t="shared" si="42"/>
        <v>32.418314688457116</v>
      </c>
      <c r="V161" s="19">
        <f t="shared" si="43"/>
        <v>10.222199461426532</v>
      </c>
      <c r="W161" s="16">
        <v>0.1482696599546732</v>
      </c>
      <c r="X161" s="16">
        <v>9.8846439969782138E-3</v>
      </c>
      <c r="Y161" s="16">
        <v>1.4240044920997501</v>
      </c>
      <c r="AA161" s="13" t="s">
        <v>223</v>
      </c>
      <c r="AB161" s="15">
        <v>5.2277269479869828</v>
      </c>
      <c r="AC161" s="19">
        <v>6.634149020294414</v>
      </c>
      <c r="AD161" s="19">
        <v>63.712272729530497</v>
      </c>
      <c r="AE161" s="19">
        <v>11.634763859712313</v>
      </c>
      <c r="AF161" s="19">
        <v>111.73659890756853</v>
      </c>
      <c r="AG161" s="19">
        <v>955.68409094295725</v>
      </c>
      <c r="AH161" s="17">
        <f t="shared" si="44"/>
        <v>96564.931298518335</v>
      </c>
      <c r="AI161" s="17">
        <f t="shared" si="45"/>
        <v>2978.715341204992</v>
      </c>
      <c r="AJ161" s="17">
        <f t="shared" si="46"/>
        <v>93586.215957313339</v>
      </c>
      <c r="AK161" s="19">
        <f t="shared" si="47"/>
        <v>32.418314688457116</v>
      </c>
      <c r="AL161" s="17">
        <f t="shared" si="48"/>
        <v>9446.5903999336042</v>
      </c>
      <c r="AM161" s="19">
        <f t="shared" si="49"/>
        <v>10.222199461426532</v>
      </c>
    </row>
    <row r="162" spans="1:39">
      <c r="A162" s="13" t="s">
        <v>224</v>
      </c>
      <c r="B162" s="13" t="s">
        <v>103</v>
      </c>
      <c r="C162" s="13" t="s">
        <v>63</v>
      </c>
      <c r="D162" s="14">
        <v>11</v>
      </c>
      <c r="E162" s="14" t="s">
        <v>3</v>
      </c>
      <c r="F162" s="15">
        <v>298</v>
      </c>
      <c r="G162" s="15">
        <v>0</v>
      </c>
      <c r="H162" s="15" t="s">
        <v>3</v>
      </c>
      <c r="I162" s="15" t="s">
        <v>3</v>
      </c>
      <c r="J162" s="16">
        <v>108.12</v>
      </c>
      <c r="K162" s="16">
        <v>74.5</v>
      </c>
      <c r="L162" s="16">
        <v>11.54361400637799</v>
      </c>
      <c r="M162" s="17">
        <v>0</v>
      </c>
      <c r="N162" s="16">
        <v>86.043614006377993</v>
      </c>
      <c r="O162" s="16">
        <v>33.620000000000005</v>
      </c>
      <c r="P162" s="16">
        <f t="shared" si="40"/>
        <v>119.663614006378</v>
      </c>
      <c r="Q162" s="16">
        <v>289.99893030242015</v>
      </c>
      <c r="R162" s="16">
        <v>0</v>
      </c>
      <c r="S162" s="16">
        <f t="shared" si="41"/>
        <v>289.99893030242015</v>
      </c>
      <c r="T162" s="18">
        <v>0.85</v>
      </c>
      <c r="U162" s="19">
        <f t="shared" si="42"/>
        <v>2.8033951278450542</v>
      </c>
      <c r="V162" s="19">
        <f t="shared" si="43"/>
        <v>3.370371336110126</v>
      </c>
      <c r="W162" s="16">
        <v>0.31964879897355586</v>
      </c>
      <c r="X162" s="16">
        <v>2.9058981724868711E-2</v>
      </c>
      <c r="Y162" s="16" t="s">
        <v>3</v>
      </c>
      <c r="AA162" s="13" t="s">
        <v>224</v>
      </c>
      <c r="AB162" s="15">
        <v>110.02231459411367</v>
      </c>
      <c r="AC162" s="19">
        <v>0</v>
      </c>
      <c r="AD162" s="19">
        <v>29.616016785064389</v>
      </c>
      <c r="AE162" s="19">
        <v>0</v>
      </c>
      <c r="AF162" s="19">
        <v>59.380857775078844</v>
      </c>
      <c r="AG162" s="19">
        <v>325.77618463570826</v>
      </c>
      <c r="AH162" s="17">
        <f t="shared" si="44"/>
        <v>31906.353541689314</v>
      </c>
      <c r="AI162" s="17">
        <f t="shared" si="45"/>
        <v>11381.325887590971</v>
      </c>
      <c r="AJ162" s="17">
        <f t="shared" si="46"/>
        <v>20525.027654098343</v>
      </c>
      <c r="AK162" s="19">
        <f t="shared" si="47"/>
        <v>2.8033951278450542</v>
      </c>
      <c r="AL162" s="17">
        <f t="shared" si="48"/>
        <v>9466.7175690242038</v>
      </c>
      <c r="AM162" s="19">
        <f t="shared" si="49"/>
        <v>3.3703713361101264</v>
      </c>
    </row>
    <row r="163" spans="1:39">
      <c r="A163" s="13" t="s">
        <v>225</v>
      </c>
      <c r="B163" s="13" t="s">
        <v>103</v>
      </c>
      <c r="C163" s="13" t="s">
        <v>63</v>
      </c>
      <c r="D163" s="14">
        <v>11</v>
      </c>
      <c r="E163" s="14" t="s">
        <v>3</v>
      </c>
      <c r="F163" s="15">
        <v>146</v>
      </c>
      <c r="G163" s="15">
        <v>0</v>
      </c>
      <c r="H163" s="15" t="s">
        <v>3</v>
      </c>
      <c r="I163" s="15" t="s">
        <v>3</v>
      </c>
      <c r="J163" s="16">
        <v>154.02000000000001</v>
      </c>
      <c r="K163" s="16">
        <v>36.5</v>
      </c>
      <c r="L163" s="16">
        <v>5.655596123930156</v>
      </c>
      <c r="M163" s="17">
        <v>0</v>
      </c>
      <c r="N163" s="16">
        <v>42.155596123930152</v>
      </c>
      <c r="O163" s="16">
        <v>117.52000000000001</v>
      </c>
      <c r="P163" s="16">
        <f t="shared" si="40"/>
        <v>159.67559612393018</v>
      </c>
      <c r="Q163" s="16">
        <v>142.08001283272932</v>
      </c>
      <c r="R163" s="16">
        <v>0</v>
      </c>
      <c r="S163" s="16">
        <f t="shared" si="41"/>
        <v>142.08001283272932</v>
      </c>
      <c r="T163" s="18">
        <v>0.85</v>
      </c>
      <c r="U163" s="19">
        <f t="shared" si="42"/>
        <v>1.0403259282250266</v>
      </c>
      <c r="V163" s="19">
        <f t="shared" si="43"/>
        <v>3.370371336110126</v>
      </c>
      <c r="W163" s="16">
        <v>0.3196487989735558</v>
      </c>
      <c r="X163" s="16">
        <v>2.9058981724868715E-2</v>
      </c>
      <c r="Y163" s="16" t="s">
        <v>3</v>
      </c>
      <c r="AA163" s="13" t="s">
        <v>225</v>
      </c>
      <c r="AB163" s="15">
        <v>718.81245534821028</v>
      </c>
      <c r="AC163" s="19">
        <v>0</v>
      </c>
      <c r="AD163" s="19">
        <v>94.79775574064918</v>
      </c>
      <c r="AE163" s="19">
        <v>0</v>
      </c>
      <c r="AF163" s="19">
        <v>190.07188211316091</v>
      </c>
      <c r="AG163" s="19">
        <v>1042.7753131471411</v>
      </c>
      <c r="AH163" s="17">
        <f t="shared" si="44"/>
        <v>102128.8828801994</v>
      </c>
      <c r="AI163" s="17">
        <f t="shared" si="45"/>
        <v>98170.083153121712</v>
      </c>
      <c r="AJ163" s="17">
        <f t="shared" si="46"/>
        <v>3958.7997270776832</v>
      </c>
      <c r="AK163" s="19">
        <f t="shared" si="47"/>
        <v>1.0403259282250266</v>
      </c>
      <c r="AL163" s="17">
        <f t="shared" si="48"/>
        <v>30301.967556509728</v>
      </c>
      <c r="AM163" s="19">
        <f t="shared" si="49"/>
        <v>3.3703713361101264</v>
      </c>
    </row>
    <row r="164" spans="1:39">
      <c r="A164" s="13" t="s">
        <v>226</v>
      </c>
      <c r="B164" s="13" t="s">
        <v>103</v>
      </c>
      <c r="C164" s="13" t="s">
        <v>63</v>
      </c>
      <c r="D164" s="14">
        <v>11</v>
      </c>
      <c r="E164" s="14" t="s">
        <v>3</v>
      </c>
      <c r="F164" s="15">
        <v>74</v>
      </c>
      <c r="G164" s="15">
        <v>0</v>
      </c>
      <c r="H164" s="15" t="s">
        <v>3</v>
      </c>
      <c r="I164" s="15" t="s">
        <v>3</v>
      </c>
      <c r="J164" s="16">
        <v>169.32</v>
      </c>
      <c r="K164" s="16">
        <v>18.5</v>
      </c>
      <c r="L164" s="16">
        <v>0.94350000000000012</v>
      </c>
      <c r="M164" s="17">
        <v>0</v>
      </c>
      <c r="N164" s="16">
        <v>19.4435</v>
      </c>
      <c r="O164" s="16">
        <v>150.82</v>
      </c>
      <c r="P164" s="16">
        <f t="shared" si="40"/>
        <v>170.26349999999999</v>
      </c>
      <c r="Q164" s="16">
        <v>72.013157189191574</v>
      </c>
      <c r="R164" s="16">
        <v>0</v>
      </c>
      <c r="S164" s="16">
        <f t="shared" si="41"/>
        <v>72.013157189191574</v>
      </c>
      <c r="T164" s="18">
        <v>0.85</v>
      </c>
      <c r="U164" s="19">
        <f t="shared" si="42"/>
        <v>0.49710356978846981</v>
      </c>
      <c r="V164" s="19">
        <f t="shared" si="43"/>
        <v>3.7037136929663679</v>
      </c>
      <c r="W164" s="16">
        <v>0.29087970588235301</v>
      </c>
      <c r="X164" s="16">
        <v>2.6443609625668454E-2</v>
      </c>
      <c r="Y164" s="16" t="s">
        <v>3</v>
      </c>
      <c r="AA164" s="13" t="s">
        <v>226</v>
      </c>
      <c r="AB164" s="15">
        <v>77.015620215879565</v>
      </c>
      <c r="AC164" s="19">
        <v>0</v>
      </c>
      <c r="AD164" s="19">
        <v>5.1480190250548166</v>
      </c>
      <c r="AE164" s="19">
        <v>0</v>
      </c>
      <c r="AF164" s="19">
        <v>10.32190749244659</v>
      </c>
      <c r="AG164" s="19">
        <v>56.628209275602977</v>
      </c>
      <c r="AH164" s="17">
        <f t="shared" si="44"/>
        <v>5546.1379646292153</v>
      </c>
      <c r="AI164" s="17">
        <f t="shared" si="45"/>
        <v>11156.906330383501</v>
      </c>
      <c r="AJ164" s="17">
        <f t="shared" si="46"/>
        <v>-5610.7683657542857</v>
      </c>
      <c r="AK164" s="19">
        <f t="shared" si="47"/>
        <v>0.49710356978846981</v>
      </c>
      <c r="AL164" s="17">
        <f t="shared" si="48"/>
        <v>1497.4532116674543</v>
      </c>
      <c r="AM164" s="19">
        <f t="shared" si="49"/>
        <v>3.7037136929663679</v>
      </c>
    </row>
    <row r="165" spans="1:39">
      <c r="A165" s="13" t="s">
        <v>227</v>
      </c>
      <c r="B165" s="13" t="s">
        <v>96</v>
      </c>
      <c r="C165" s="13" t="s">
        <v>63</v>
      </c>
      <c r="D165" s="14">
        <v>12</v>
      </c>
      <c r="E165" s="14" t="s">
        <v>3</v>
      </c>
      <c r="F165" s="15">
        <v>2128</v>
      </c>
      <c r="G165" s="15">
        <v>165</v>
      </c>
      <c r="H165" s="15" t="s">
        <v>3</v>
      </c>
      <c r="I165" s="15" t="s">
        <v>3</v>
      </c>
      <c r="J165" s="16">
        <v>0</v>
      </c>
      <c r="K165" s="16">
        <v>225</v>
      </c>
      <c r="L165" s="16">
        <v>64.978074161656011</v>
      </c>
      <c r="M165" s="17">
        <v>0</v>
      </c>
      <c r="N165" s="16">
        <v>289.97807416165602</v>
      </c>
      <c r="O165" s="16">
        <v>-225</v>
      </c>
      <c r="P165" s="16">
        <f t="shared" si="40"/>
        <v>64.978074161656025</v>
      </c>
      <c r="Q165" s="16">
        <v>2003.5648057340818</v>
      </c>
      <c r="R165" s="16">
        <v>0</v>
      </c>
      <c r="S165" s="16">
        <f t="shared" si="41"/>
        <v>2003.5648057340818</v>
      </c>
      <c r="T165" s="18">
        <v>0.71</v>
      </c>
      <c r="U165" s="19">
        <f t="shared" si="42"/>
        <v>30.834475037679688</v>
      </c>
      <c r="V165" s="19">
        <f t="shared" si="43"/>
        <v>6.9093665496141652</v>
      </c>
      <c r="W165" s="16">
        <v>0.18060293854317905</v>
      </c>
      <c r="X165" s="16">
        <v>1.5050244878598256E-2</v>
      </c>
      <c r="Y165" s="16">
        <v>2.315616631482964</v>
      </c>
      <c r="AA165" s="13" t="s">
        <v>227</v>
      </c>
      <c r="AB165" s="15">
        <v>15.683180843960953</v>
      </c>
      <c r="AC165" s="19">
        <v>1.9640572757450574</v>
      </c>
      <c r="AD165" s="19">
        <v>25.181106121473658</v>
      </c>
      <c r="AE165" s="19">
        <v>3.4445024584674622</v>
      </c>
      <c r="AF165" s="19">
        <v>44.161839378865857</v>
      </c>
      <c r="AG165" s="19">
        <v>302.17327345768388</v>
      </c>
      <c r="AH165" s="17">
        <f t="shared" si="44"/>
        <v>31422.2691809231</v>
      </c>
      <c r="AI165" s="17">
        <f t="shared" si="45"/>
        <v>1019.0628879695577</v>
      </c>
      <c r="AJ165" s="17">
        <f t="shared" si="46"/>
        <v>30403.206292953542</v>
      </c>
      <c r="AK165" s="19">
        <f t="shared" si="47"/>
        <v>30.834475037679688</v>
      </c>
      <c r="AL165" s="17">
        <f t="shared" si="48"/>
        <v>4547.7785778607722</v>
      </c>
      <c r="AM165" s="19">
        <f t="shared" si="49"/>
        <v>6.9093665496141652</v>
      </c>
    </row>
    <row r="166" spans="1:39">
      <c r="A166" s="13" t="s">
        <v>228</v>
      </c>
      <c r="B166" s="13" t="s">
        <v>96</v>
      </c>
      <c r="C166" s="13" t="s">
        <v>63</v>
      </c>
      <c r="D166" s="14">
        <v>12</v>
      </c>
      <c r="E166" s="14" t="s">
        <v>3</v>
      </c>
      <c r="F166" s="15">
        <v>818</v>
      </c>
      <c r="G166" s="15">
        <v>63</v>
      </c>
      <c r="H166" s="15" t="s">
        <v>3</v>
      </c>
      <c r="I166" s="15" t="s">
        <v>3</v>
      </c>
      <c r="J166" s="16">
        <v>0</v>
      </c>
      <c r="K166" s="16">
        <v>131.25</v>
      </c>
      <c r="L166" s="16">
        <v>27.249203343994676</v>
      </c>
      <c r="M166" s="17">
        <v>0</v>
      </c>
      <c r="N166" s="16">
        <v>158.49920334399468</v>
      </c>
      <c r="O166" s="16">
        <v>-131.25</v>
      </c>
      <c r="P166" s="16">
        <f t="shared" si="40"/>
        <v>27.249203343994679</v>
      </c>
      <c r="Q166" s="16">
        <v>769.75358016814846</v>
      </c>
      <c r="R166" s="16">
        <v>0</v>
      </c>
      <c r="S166" s="16">
        <f t="shared" si="41"/>
        <v>769.75358016814846</v>
      </c>
      <c r="T166" s="18">
        <v>0.71</v>
      </c>
      <c r="U166" s="19">
        <f t="shared" si="42"/>
        <v>28.248663656355696</v>
      </c>
      <c r="V166" s="19">
        <f t="shared" si="43"/>
        <v>4.8565138746945848</v>
      </c>
      <c r="W166" s="16">
        <v>0.25680593399686458</v>
      </c>
      <c r="X166" s="16">
        <v>2.1400494499738718E-2</v>
      </c>
      <c r="Y166" s="16">
        <v>3.3149117980842173</v>
      </c>
      <c r="AA166" s="13" t="s">
        <v>228</v>
      </c>
      <c r="AB166" s="15">
        <v>83.643631167791725</v>
      </c>
      <c r="AC166" s="19">
        <v>3.9995348160626611</v>
      </c>
      <c r="AD166" s="19">
        <v>51.624423076103888</v>
      </c>
      <c r="AE166" s="19">
        <v>7.0142595517882853</v>
      </c>
      <c r="AF166" s="19">
        <v>90.537304791760064</v>
      </c>
      <c r="AG166" s="19">
        <v>619.49307691324645</v>
      </c>
      <c r="AH166" s="17">
        <f t="shared" si="44"/>
        <v>64384.984549671812</v>
      </c>
      <c r="AI166" s="17">
        <f t="shared" si="45"/>
        <v>2279.2223141212476</v>
      </c>
      <c r="AJ166" s="17">
        <f t="shared" si="46"/>
        <v>62105.762235550566</v>
      </c>
      <c r="AK166" s="19">
        <f t="shared" si="47"/>
        <v>28.248663656355696</v>
      </c>
      <c r="AL166" s="17">
        <f t="shared" si="48"/>
        <v>13257.448904893912</v>
      </c>
      <c r="AM166" s="19">
        <f t="shared" si="49"/>
        <v>4.8565138746945848</v>
      </c>
    </row>
    <row r="167" spans="1:39">
      <c r="A167" s="13" t="s">
        <v>229</v>
      </c>
      <c r="B167" s="13" t="s">
        <v>96</v>
      </c>
      <c r="C167" s="13" t="s">
        <v>63</v>
      </c>
      <c r="D167" s="14">
        <v>12</v>
      </c>
      <c r="E167" s="14" t="s">
        <v>3</v>
      </c>
      <c r="F167" s="15">
        <v>952</v>
      </c>
      <c r="G167" s="15">
        <v>148</v>
      </c>
      <c r="H167" s="15" t="s">
        <v>3</v>
      </c>
      <c r="I167" s="15" t="s">
        <v>3</v>
      </c>
      <c r="J167" s="16">
        <v>269.89200000000005</v>
      </c>
      <c r="K167" s="16">
        <v>625</v>
      </c>
      <c r="L167" s="16">
        <v>57.735604515305752</v>
      </c>
      <c r="M167" s="17">
        <v>0</v>
      </c>
      <c r="N167" s="16">
        <v>682.73560451530579</v>
      </c>
      <c r="O167" s="16">
        <v>-355.10799999999995</v>
      </c>
      <c r="P167" s="16">
        <f t="shared" ref="P167:P197" si="50">N167+O167</f>
        <v>327.62760451530585</v>
      </c>
      <c r="Q167" s="16">
        <v>968.41906514238269</v>
      </c>
      <c r="R167" s="16">
        <v>0</v>
      </c>
      <c r="S167" s="16">
        <f t="shared" ref="S167:S197" si="51">SUM(R167,Q167)</f>
        <v>968.41906514238269</v>
      </c>
      <c r="T167" s="18">
        <v>0.71</v>
      </c>
      <c r="U167" s="19">
        <f t="shared" ref="U167:U197" si="52">MAX(Q167/(L167+(J167*T167)),0)</f>
        <v>3.8836350735180551</v>
      </c>
      <c r="V167" s="19">
        <f t="shared" ref="V167:V197" si="53">MAX(Q167/N167,0)</f>
        <v>1.4184393764404479</v>
      </c>
      <c r="W167" s="16">
        <v>0.95048852504571968</v>
      </c>
      <c r="X167" s="16">
        <v>7.9207377087143302E-2</v>
      </c>
      <c r="Y167" s="16">
        <v>6.0782181007239116</v>
      </c>
      <c r="AA167" s="13" t="s">
        <v>229</v>
      </c>
      <c r="AB167" s="15">
        <v>5.2277269479869828</v>
      </c>
      <c r="AC167" s="19">
        <v>0.58723328648539064</v>
      </c>
      <c r="AD167" s="19">
        <v>3.7550772286408076</v>
      </c>
      <c r="AE167" s="19">
        <v>1.0298714421276449</v>
      </c>
      <c r="AF167" s="19">
        <v>6.5855374512343818</v>
      </c>
      <c r="AG167" s="19">
        <v>45.060926743689699</v>
      </c>
      <c r="AH167" s="17">
        <f t="shared" ref="AH167:AH197" si="54">AB167*Q167</f>
        <v>5062.6304437891949</v>
      </c>
      <c r="AI167" s="17">
        <f t="shared" ref="AI167:AI197" si="55">AB167*(L167+(J167*T167))</f>
        <v>1303.5803694097158</v>
      </c>
      <c r="AJ167" s="17">
        <f t="shared" ref="AJ167:AJ197" si="56">AH167-AI167</f>
        <v>3759.0500743794792</v>
      </c>
      <c r="AK167" s="19">
        <f t="shared" ref="AK167:AK197" si="57">IF(AB167=0,"N/A",MAX(AH167/AI167,0))</f>
        <v>3.8836350735180551</v>
      </c>
      <c r="AL167" s="17">
        <f t="shared" ref="AL167:AL197" si="58">AB167*N167</f>
        <v>3569.1553180748474</v>
      </c>
      <c r="AM167" s="19">
        <f t="shared" ref="AM167:AM197" si="59">IF(AB167=0,"N/A",MAX(AH167/AL167,0))</f>
        <v>1.4184393764404479</v>
      </c>
    </row>
    <row r="168" spans="1:39">
      <c r="A168" s="13" t="s">
        <v>230</v>
      </c>
      <c r="B168" s="13" t="s">
        <v>120</v>
      </c>
      <c r="C168" s="13" t="s">
        <v>63</v>
      </c>
      <c r="D168" s="14">
        <v>4</v>
      </c>
      <c r="E168" s="14" t="s">
        <v>3</v>
      </c>
      <c r="F168" s="15">
        <v>28970.31</v>
      </c>
      <c r="G168" s="15">
        <v>3307</v>
      </c>
      <c r="H168" s="15" t="s">
        <v>3</v>
      </c>
      <c r="I168" s="15" t="s">
        <v>3</v>
      </c>
      <c r="J168" s="16">
        <v>308.44799999999998</v>
      </c>
      <c r="K168" s="16">
        <v>1000</v>
      </c>
      <c r="L168" s="16">
        <v>354.90536762480878</v>
      </c>
      <c r="M168" s="17">
        <v>0</v>
      </c>
      <c r="N168" s="16">
        <v>1354.9053676248088</v>
      </c>
      <c r="O168" s="16">
        <v>-691.55200000000002</v>
      </c>
      <c r="P168" s="16">
        <f t="shared" si="50"/>
        <v>663.35336762480881</v>
      </c>
      <c r="Q168" s="16">
        <v>11380.54417222852</v>
      </c>
      <c r="R168" s="16">
        <v>0</v>
      </c>
      <c r="S168" s="16">
        <f t="shared" si="51"/>
        <v>11380.54417222852</v>
      </c>
      <c r="T168" s="18">
        <v>0.71</v>
      </c>
      <c r="U168" s="19">
        <f t="shared" si="52"/>
        <v>19.830067617346998</v>
      </c>
      <c r="V168" s="19">
        <f t="shared" si="53"/>
        <v>8.3995122051800308</v>
      </c>
      <c r="W168" s="16">
        <v>6.1985069937383112E-2</v>
      </c>
      <c r="X168" s="16">
        <v>1.5496267484345778E-2</v>
      </c>
      <c r="Y168" s="16">
        <v>0.53983397207503026</v>
      </c>
      <c r="AA168" s="13" t="s">
        <v>230</v>
      </c>
      <c r="AB168" s="15">
        <v>52.27726947986983</v>
      </c>
      <c r="AC168" s="19">
        <v>131.21489718967479</v>
      </c>
      <c r="AD168" s="19">
        <v>1142.7074725595073</v>
      </c>
      <c r="AE168" s="19">
        <v>263.08916572201127</v>
      </c>
      <c r="AF168" s="19">
        <v>2291.1571937248414</v>
      </c>
      <c r="AG168" s="19">
        <v>4570.8298902380293</v>
      </c>
      <c r="AH168" s="17">
        <f t="shared" si="54"/>
        <v>594943.77451915247</v>
      </c>
      <c r="AI168" s="17">
        <f t="shared" si="55"/>
        <v>30002.105186908491</v>
      </c>
      <c r="AJ168" s="17">
        <f t="shared" si="56"/>
        <v>564941.66933224397</v>
      </c>
      <c r="AK168" s="19">
        <f t="shared" si="57"/>
        <v>19.830067617346998</v>
      </c>
      <c r="AL168" s="17">
        <f t="shared" si="58"/>
        <v>70830.753023044235</v>
      </c>
      <c r="AM168" s="19">
        <f t="shared" si="59"/>
        <v>8.3995122051800308</v>
      </c>
    </row>
    <row r="169" spans="1:39">
      <c r="A169" s="13" t="s">
        <v>231</v>
      </c>
      <c r="B169" s="13" t="s">
        <v>100</v>
      </c>
      <c r="C169" s="13" t="s">
        <v>63</v>
      </c>
      <c r="D169" s="14">
        <v>12</v>
      </c>
      <c r="E169" s="14" t="s">
        <v>3</v>
      </c>
      <c r="F169" s="15">
        <v>196.48247999999998</v>
      </c>
      <c r="G169" s="15">
        <v>44.779727999999999</v>
      </c>
      <c r="H169" s="15" t="s">
        <v>3</v>
      </c>
      <c r="I169" s="15" t="s">
        <v>3</v>
      </c>
      <c r="J169" s="16">
        <v>17.594388000000002</v>
      </c>
      <c r="K169" s="16">
        <v>18.75</v>
      </c>
      <c r="L169" s="16">
        <v>7.7882295835519253</v>
      </c>
      <c r="M169" s="17">
        <v>0</v>
      </c>
      <c r="N169" s="16">
        <v>26.538229583551924</v>
      </c>
      <c r="O169" s="16">
        <v>-1.1556119999999979</v>
      </c>
      <c r="P169" s="16">
        <f t="shared" si="50"/>
        <v>25.382617583551927</v>
      </c>
      <c r="Q169" s="16">
        <v>255.84163268338725</v>
      </c>
      <c r="R169" s="16">
        <v>0</v>
      </c>
      <c r="S169" s="16">
        <f t="shared" si="51"/>
        <v>255.84163268338725</v>
      </c>
      <c r="T169" s="18">
        <v>0.85</v>
      </c>
      <c r="U169" s="19">
        <f t="shared" si="52"/>
        <v>11.249020141078976</v>
      </c>
      <c r="V169" s="19">
        <f t="shared" si="53"/>
        <v>9.640493608584757</v>
      </c>
      <c r="W169" s="16">
        <v>0.14952672228750588</v>
      </c>
      <c r="X169" s="16">
        <v>1.2460560190625492E-2</v>
      </c>
      <c r="Y169" s="16">
        <v>0.65225191330308119</v>
      </c>
      <c r="AA169" s="13" t="s">
        <v>231</v>
      </c>
      <c r="AB169" s="15">
        <v>35.653113740039672</v>
      </c>
      <c r="AC169" s="19">
        <v>1.4506931048320524</v>
      </c>
      <c r="AD169" s="19">
        <v>6.3277731608518302</v>
      </c>
      <c r="AE169" s="19">
        <v>2.9086761247637636</v>
      </c>
      <c r="AF169" s="19">
        <v>12.687344176783315</v>
      </c>
      <c r="AG169" s="19">
        <v>75.933277930221962</v>
      </c>
      <c r="AH169" s="17">
        <f t="shared" si="54"/>
        <v>9121.5508294982574</v>
      </c>
      <c r="AI169" s="17">
        <f t="shared" si="55"/>
        <v>810.87514424374933</v>
      </c>
      <c r="AJ169" s="17">
        <f t="shared" si="56"/>
        <v>8310.6756852545077</v>
      </c>
      <c r="AK169" s="19">
        <f t="shared" si="57"/>
        <v>11.249020141078978</v>
      </c>
      <c r="AL169" s="17">
        <f t="shared" si="58"/>
        <v>946.17051780166241</v>
      </c>
      <c r="AM169" s="19">
        <f t="shared" si="59"/>
        <v>9.640493608584757</v>
      </c>
    </row>
    <row r="170" spans="1:39">
      <c r="A170" s="13" t="s">
        <v>232</v>
      </c>
      <c r="B170" s="13" t="s">
        <v>96</v>
      </c>
      <c r="C170" s="13" t="s">
        <v>63</v>
      </c>
      <c r="D170" s="14">
        <v>10</v>
      </c>
      <c r="E170" s="14" t="s">
        <v>3</v>
      </c>
      <c r="F170" s="15">
        <v>3170.67655045024</v>
      </c>
      <c r="G170" s="15">
        <v>328</v>
      </c>
      <c r="H170" s="15" t="s">
        <v>3</v>
      </c>
      <c r="I170" s="15" t="s">
        <v>3</v>
      </c>
      <c r="J170" s="16">
        <v>154.22399999999999</v>
      </c>
      <c r="K170" s="16">
        <v>312.5</v>
      </c>
      <c r="L170" s="16">
        <v>86.519325943302732</v>
      </c>
      <c r="M170" s="17">
        <v>0</v>
      </c>
      <c r="N170" s="16">
        <v>399.01932594330276</v>
      </c>
      <c r="O170" s="16">
        <v>-158.27600000000001</v>
      </c>
      <c r="P170" s="16">
        <f t="shared" si="50"/>
        <v>240.74332594330275</v>
      </c>
      <c r="Q170" s="16">
        <v>2643.1240559593498</v>
      </c>
      <c r="R170" s="16">
        <v>0</v>
      </c>
      <c r="S170" s="16">
        <f t="shared" si="51"/>
        <v>2643.1240559593498</v>
      </c>
      <c r="T170" s="18">
        <v>0.71</v>
      </c>
      <c r="U170" s="19">
        <f t="shared" si="52"/>
        <v>13.484063308250715</v>
      </c>
      <c r="V170" s="19">
        <f t="shared" si="53"/>
        <v>6.6240502254141829</v>
      </c>
      <c r="W170" s="16">
        <v>0.16679125045487098</v>
      </c>
      <c r="X170" s="16">
        <v>1.6679125045487093E-2</v>
      </c>
      <c r="Y170" s="16">
        <v>1.6028966824972506</v>
      </c>
      <c r="AA170" s="13" t="s">
        <v>232</v>
      </c>
      <c r="AB170" s="15">
        <v>5.2277269479869828</v>
      </c>
      <c r="AC170" s="19">
        <v>1.301435932210866</v>
      </c>
      <c r="AD170" s="19">
        <v>12.506444657543156</v>
      </c>
      <c r="AE170" s="19">
        <v>2.2824177906612677</v>
      </c>
      <c r="AF170" s="19">
        <v>21.933412992374677</v>
      </c>
      <c r="AG170" s="19">
        <v>125.06444657543156</v>
      </c>
      <c r="AH170" s="17">
        <f t="shared" si="54"/>
        <v>13817.530854211347</v>
      </c>
      <c r="AI170" s="17">
        <f t="shared" si="55"/>
        <v>1024.7304939421776</v>
      </c>
      <c r="AJ170" s="17">
        <f t="shared" si="56"/>
        <v>12792.80036026917</v>
      </c>
      <c r="AK170" s="19">
        <f t="shared" si="57"/>
        <v>13.484063308250713</v>
      </c>
      <c r="AL170" s="17">
        <f t="shared" si="58"/>
        <v>2085.964083001405</v>
      </c>
      <c r="AM170" s="19">
        <f t="shared" si="59"/>
        <v>6.6240502254141838</v>
      </c>
    </row>
    <row r="171" spans="1:39">
      <c r="A171" s="13" t="s">
        <v>233</v>
      </c>
      <c r="B171" s="13" t="s">
        <v>96</v>
      </c>
      <c r="C171" s="13" t="s">
        <v>63</v>
      </c>
      <c r="D171" s="14">
        <v>10</v>
      </c>
      <c r="E171" s="14" t="s">
        <v>3</v>
      </c>
      <c r="F171" s="15">
        <v>2539.5123955343502</v>
      </c>
      <c r="G171" s="15">
        <v>263</v>
      </c>
      <c r="H171" s="15" t="s">
        <v>3</v>
      </c>
      <c r="I171" s="15" t="s">
        <v>3</v>
      </c>
      <c r="J171" s="16">
        <v>64.260000000000005</v>
      </c>
      <c r="K171" s="16">
        <v>250</v>
      </c>
      <c r="L171" s="16">
        <v>69.314403222225067</v>
      </c>
      <c r="M171" s="17">
        <v>0</v>
      </c>
      <c r="N171" s="16">
        <v>319.31440322222505</v>
      </c>
      <c r="O171" s="16">
        <v>-185.74</v>
      </c>
      <c r="P171" s="16">
        <f t="shared" si="50"/>
        <v>133.57440322222504</v>
      </c>
      <c r="Q171" s="16">
        <v>2118.2044084229842</v>
      </c>
      <c r="R171" s="16">
        <v>0</v>
      </c>
      <c r="S171" s="16">
        <f t="shared" si="51"/>
        <v>2118.2044084229842</v>
      </c>
      <c r="T171" s="18">
        <v>0.71</v>
      </c>
      <c r="U171" s="19">
        <f t="shared" si="52"/>
        <v>18.428943605223466</v>
      </c>
      <c r="V171" s="19">
        <f t="shared" si="53"/>
        <v>6.6336012000962947</v>
      </c>
      <c r="W171" s="16">
        <v>0.16664774689135622</v>
      </c>
      <c r="X171" s="16">
        <v>1.6664774689135627E-2</v>
      </c>
      <c r="Y171" s="16">
        <v>1.5997355765779016</v>
      </c>
      <c r="AA171" s="13" t="s">
        <v>233</v>
      </c>
      <c r="AB171" s="15">
        <v>10.455453895973966</v>
      </c>
      <c r="AC171" s="19">
        <v>2.0870588425088887</v>
      </c>
      <c r="AD171" s="19">
        <v>20.033750353617872</v>
      </c>
      <c r="AE171" s="19">
        <v>3.6602187740482526</v>
      </c>
      <c r="AF171" s="19">
        <v>35.134567203078582</v>
      </c>
      <c r="AG171" s="19">
        <v>200.33750353617867</v>
      </c>
      <c r="AH171" s="17">
        <f t="shared" si="54"/>
        <v>22146.788534515319</v>
      </c>
      <c r="AI171" s="17">
        <f t="shared" si="55"/>
        <v>1201.7394490391773</v>
      </c>
      <c r="AJ171" s="17">
        <f t="shared" si="56"/>
        <v>20945.049085476141</v>
      </c>
      <c r="AK171" s="19">
        <f t="shared" si="57"/>
        <v>18.428943605223466</v>
      </c>
      <c r="AL171" s="17">
        <f t="shared" si="58"/>
        <v>3338.5770212104148</v>
      </c>
      <c r="AM171" s="19">
        <f t="shared" si="59"/>
        <v>6.6336012000962938</v>
      </c>
    </row>
    <row r="172" spans="1:39">
      <c r="A172" s="13" t="s">
        <v>234</v>
      </c>
      <c r="B172" s="13" t="s">
        <v>96</v>
      </c>
      <c r="C172" s="13" t="s">
        <v>63</v>
      </c>
      <c r="D172" s="14">
        <v>15</v>
      </c>
      <c r="E172" s="14" t="s">
        <v>3</v>
      </c>
      <c r="F172" s="15">
        <v>8972</v>
      </c>
      <c r="G172" s="15">
        <v>1034</v>
      </c>
      <c r="H172" s="15" t="s">
        <v>3</v>
      </c>
      <c r="I172" s="15" t="s">
        <v>3</v>
      </c>
      <c r="J172" s="16">
        <v>6403.152</v>
      </c>
      <c r="K172" s="16">
        <v>3125</v>
      </c>
      <c r="L172" s="16">
        <v>436.53946234664335</v>
      </c>
      <c r="M172" s="17">
        <v>0</v>
      </c>
      <c r="N172" s="16">
        <v>3561.5394623466432</v>
      </c>
      <c r="O172" s="16">
        <v>3278.152</v>
      </c>
      <c r="P172" s="16">
        <f t="shared" si="50"/>
        <v>6839.6914623466437</v>
      </c>
      <c r="Q172" s="16">
        <v>10379.15990546805</v>
      </c>
      <c r="R172" s="16">
        <v>0</v>
      </c>
      <c r="S172" s="16">
        <f t="shared" si="51"/>
        <v>10379.15990546805</v>
      </c>
      <c r="T172" s="18">
        <v>0.71</v>
      </c>
      <c r="U172" s="19">
        <f t="shared" si="52"/>
        <v>2.0830069475389599</v>
      </c>
      <c r="V172" s="19">
        <f t="shared" si="53"/>
        <v>2.9142341437456327</v>
      </c>
      <c r="W172" s="16">
        <v>0.52611389331255798</v>
      </c>
      <c r="X172" s="16">
        <v>3.5074259554170532E-2</v>
      </c>
      <c r="Y172" s="16">
        <v>4.5383988980647896</v>
      </c>
      <c r="AA172" s="13" t="s">
        <v>234</v>
      </c>
      <c r="AB172" s="15">
        <v>1.2733254907157026</v>
      </c>
      <c r="AC172" s="19">
        <v>0.99930031888105375</v>
      </c>
      <c r="AD172" s="19">
        <v>8.6198106830852623</v>
      </c>
      <c r="AE172" s="19">
        <v>2.0036222474047256</v>
      </c>
      <c r="AF172" s="19">
        <v>17.282936997743814</v>
      </c>
      <c r="AG172" s="19">
        <v>129.29716024627893</v>
      </c>
      <c r="AH172" s="17">
        <f t="shared" si="54"/>
        <v>13216.04887984685</v>
      </c>
      <c r="AI172" s="17">
        <f t="shared" si="55"/>
        <v>6344.6974555036431</v>
      </c>
      <c r="AJ172" s="17">
        <f t="shared" si="56"/>
        <v>6871.3514243432073</v>
      </c>
      <c r="AK172" s="19">
        <f t="shared" si="57"/>
        <v>2.0830069475389599</v>
      </c>
      <c r="AL172" s="17">
        <f t="shared" si="58"/>
        <v>4534.9989835958786</v>
      </c>
      <c r="AM172" s="19">
        <f t="shared" si="59"/>
        <v>2.9142341437456327</v>
      </c>
    </row>
    <row r="173" spans="1:39">
      <c r="A173" s="13" t="s">
        <v>235</v>
      </c>
      <c r="B173" s="13" t="s">
        <v>98</v>
      </c>
      <c r="C173" s="13" t="s">
        <v>63</v>
      </c>
      <c r="D173" s="14">
        <v>15</v>
      </c>
      <c r="E173" s="14" t="s">
        <v>3</v>
      </c>
      <c r="F173" s="15">
        <v>254</v>
      </c>
      <c r="G173" s="15">
        <v>90</v>
      </c>
      <c r="H173" s="15" t="s">
        <v>3</v>
      </c>
      <c r="I173" s="15" t="s">
        <v>3</v>
      </c>
      <c r="J173" s="16">
        <v>1104.2724000000001</v>
      </c>
      <c r="K173" s="16">
        <v>68.75</v>
      </c>
      <c r="L173" s="16">
        <v>3.5062500000000001</v>
      </c>
      <c r="M173" s="17">
        <v>0</v>
      </c>
      <c r="N173" s="16">
        <v>72.256249999999994</v>
      </c>
      <c r="O173" s="16">
        <v>1035.5224000000001</v>
      </c>
      <c r="P173" s="16">
        <f t="shared" si="50"/>
        <v>1107.77865</v>
      </c>
      <c r="Q173" s="16">
        <v>366.65557179173095</v>
      </c>
      <c r="R173" s="16">
        <v>0</v>
      </c>
      <c r="S173" s="16">
        <f t="shared" si="51"/>
        <v>366.65557179173095</v>
      </c>
      <c r="T173" s="18">
        <v>0.71</v>
      </c>
      <c r="U173" s="19">
        <f t="shared" si="52"/>
        <v>0.46557093338658845</v>
      </c>
      <c r="V173" s="19">
        <f t="shared" si="53"/>
        <v>5.0743786425635289</v>
      </c>
      <c r="W173" s="16">
        <v>0.3770274550848397</v>
      </c>
      <c r="X173" s="16">
        <v>2.5135163672322651E-2</v>
      </c>
      <c r="Y173" s="16">
        <v>1.0578360230829422</v>
      </c>
      <c r="AA173" s="13" t="s">
        <v>235</v>
      </c>
      <c r="AB173" s="15">
        <v>27.872247677003116</v>
      </c>
      <c r="AC173" s="19">
        <v>1.9039281537931736</v>
      </c>
      <c r="AD173" s="19">
        <v>5.3416415139293774</v>
      </c>
      <c r="AE173" s="19">
        <v>3.8174237857461115</v>
      </c>
      <c r="AF173" s="19">
        <v>10.710125447526741</v>
      </c>
      <c r="AG173" s="19">
        <v>80.124622708940649</v>
      </c>
      <c r="AH173" s="17">
        <f t="shared" si="54"/>
        <v>10219.514909132322</v>
      </c>
      <c r="AI173" s="17">
        <f t="shared" si="55"/>
        <v>21950.50029174934</v>
      </c>
      <c r="AJ173" s="17">
        <f t="shared" si="56"/>
        <v>-11730.985382617018</v>
      </c>
      <c r="AK173" s="19">
        <f t="shared" si="57"/>
        <v>0.46557093338658845</v>
      </c>
      <c r="AL173" s="17">
        <f t="shared" si="58"/>
        <v>2013.9440962114563</v>
      </c>
      <c r="AM173" s="19">
        <f t="shared" si="59"/>
        <v>5.0743786425635289</v>
      </c>
    </row>
    <row r="174" spans="1:39">
      <c r="A174" s="13" t="s">
        <v>236</v>
      </c>
      <c r="B174" s="13" t="s">
        <v>98</v>
      </c>
      <c r="C174" s="13" t="s">
        <v>63</v>
      </c>
      <c r="D174" s="14">
        <v>15</v>
      </c>
      <c r="E174" s="14" t="s">
        <v>3</v>
      </c>
      <c r="F174" s="15">
        <v>436.45499999999998</v>
      </c>
      <c r="G174" s="15">
        <v>156</v>
      </c>
      <c r="H174" s="15" t="s">
        <v>3</v>
      </c>
      <c r="I174" s="15" t="s">
        <v>3</v>
      </c>
      <c r="J174" s="16">
        <v>1104.2724000000001</v>
      </c>
      <c r="K174" s="16">
        <v>81.25</v>
      </c>
      <c r="L174" s="16">
        <v>4.1437500000000007</v>
      </c>
      <c r="M174" s="17">
        <v>0</v>
      </c>
      <c r="N174" s="16">
        <v>85.393749999999997</v>
      </c>
      <c r="O174" s="16">
        <v>1023.0224000000001</v>
      </c>
      <c r="P174" s="16">
        <f t="shared" si="50"/>
        <v>1108.41615</v>
      </c>
      <c r="Q174" s="16">
        <v>631.65358984982311</v>
      </c>
      <c r="R174" s="16">
        <v>0</v>
      </c>
      <c r="S174" s="16">
        <f t="shared" si="51"/>
        <v>631.65358984982311</v>
      </c>
      <c r="T174" s="18">
        <v>0.71</v>
      </c>
      <c r="U174" s="19">
        <f t="shared" si="52"/>
        <v>0.80141068114468983</v>
      </c>
      <c r="V174" s="19">
        <f t="shared" si="53"/>
        <v>7.3969534052529973</v>
      </c>
      <c r="W174" s="16">
        <v>0.25930917728478536</v>
      </c>
      <c r="X174" s="16">
        <v>1.7287278485652358E-2</v>
      </c>
      <c r="Y174" s="16">
        <v>0.72125183392018788</v>
      </c>
      <c r="AA174" s="13" t="s">
        <v>236</v>
      </c>
      <c r="AB174" s="15">
        <v>20.910907791947931</v>
      </c>
      <c r="AC174" s="19">
        <v>2.4759025051816472</v>
      </c>
      <c r="AD174" s="19">
        <v>6.886227864816906</v>
      </c>
      <c r="AE174" s="19">
        <v>4.9642467314948622</v>
      </c>
      <c r="AF174" s="19">
        <v>13.807059889758522</v>
      </c>
      <c r="AG174" s="19">
        <v>103.29341797225361</v>
      </c>
      <c r="AH174" s="17">
        <f t="shared" si="54"/>
        <v>13208.449973802548</v>
      </c>
      <c r="AI174" s="17">
        <f t="shared" si="55"/>
        <v>16481.499791013943</v>
      </c>
      <c r="AJ174" s="17">
        <f t="shared" si="56"/>
        <v>-3273.0498172113948</v>
      </c>
      <c r="AK174" s="19">
        <f t="shared" si="57"/>
        <v>0.80141068114468994</v>
      </c>
      <c r="AL174" s="17">
        <f t="shared" si="58"/>
        <v>1785.6608322586535</v>
      </c>
      <c r="AM174" s="19">
        <f t="shared" si="59"/>
        <v>7.3969534052529973</v>
      </c>
    </row>
    <row r="175" spans="1:39">
      <c r="A175" s="13" t="s">
        <v>237</v>
      </c>
      <c r="B175" s="13" t="s">
        <v>103</v>
      </c>
      <c r="C175" s="13" t="s">
        <v>63</v>
      </c>
      <c r="D175" s="14">
        <v>15</v>
      </c>
      <c r="E175" s="14" t="s">
        <v>3</v>
      </c>
      <c r="F175" s="15">
        <v>3196.875</v>
      </c>
      <c r="G175" s="15">
        <v>-4.7249999999999996</v>
      </c>
      <c r="H175" s="15" t="s">
        <v>3</v>
      </c>
      <c r="I175" s="15" t="s">
        <v>3</v>
      </c>
      <c r="J175" s="16">
        <v>1530</v>
      </c>
      <c r="K175" s="16">
        <v>625</v>
      </c>
      <c r="L175" s="16">
        <v>118.68455345125011</v>
      </c>
      <c r="M175" s="17">
        <v>0</v>
      </c>
      <c r="N175" s="16">
        <v>743.68455345125017</v>
      </c>
      <c r="O175" s="16">
        <v>905</v>
      </c>
      <c r="P175" s="16">
        <f t="shared" si="50"/>
        <v>1648.6845534512502</v>
      </c>
      <c r="Q175" s="16">
        <v>3250.8144405105131</v>
      </c>
      <c r="R175" s="16">
        <v>0</v>
      </c>
      <c r="S175" s="16">
        <f t="shared" si="51"/>
        <v>3250.8144405105131</v>
      </c>
      <c r="T175" s="18">
        <v>0.71</v>
      </c>
      <c r="U175" s="19">
        <f t="shared" si="52"/>
        <v>2.6978059023243994</v>
      </c>
      <c r="V175" s="19">
        <f t="shared" si="53"/>
        <v>4.3712275929684345</v>
      </c>
      <c r="W175" s="16">
        <v>0.30831480557768576</v>
      </c>
      <c r="X175" s="16">
        <v>2.0554320371845715E-2</v>
      </c>
      <c r="Y175" s="16">
        <v>-207.38263648666657</v>
      </c>
      <c r="AA175" s="13" t="s">
        <v>237</v>
      </c>
      <c r="AB175" s="15">
        <v>2.5466509814314051</v>
      </c>
      <c r="AC175" s="19">
        <v>-9.1328704191740388E-3</v>
      </c>
      <c r="AD175" s="19">
        <v>6.1427680065733838</v>
      </c>
      <c r="AE175" s="19">
        <v>-1.8311634659549953E-2</v>
      </c>
      <c r="AF175" s="19">
        <v>12.316404194084322</v>
      </c>
      <c r="AG175" s="19">
        <v>92.141520098600765</v>
      </c>
      <c r="AH175" s="17">
        <f t="shared" si="54"/>
        <v>8278.6897853774826</v>
      </c>
      <c r="AI175" s="17">
        <f t="shared" si="55"/>
        <v>3068.6750956563096</v>
      </c>
      <c r="AJ175" s="17">
        <f t="shared" si="56"/>
        <v>5210.0146897211725</v>
      </c>
      <c r="AK175" s="19">
        <f t="shared" si="57"/>
        <v>2.6978059023243994</v>
      </c>
      <c r="AL175" s="17">
        <f t="shared" si="58"/>
        <v>1893.9049979220024</v>
      </c>
      <c r="AM175" s="19">
        <f t="shared" si="59"/>
        <v>4.3712275929684345</v>
      </c>
    </row>
    <row r="176" spans="1:39">
      <c r="A176" s="13" t="s">
        <v>238</v>
      </c>
      <c r="B176" s="13" t="s">
        <v>103</v>
      </c>
      <c r="C176" s="13" t="s">
        <v>63</v>
      </c>
      <c r="D176" s="14">
        <v>15</v>
      </c>
      <c r="E176" s="14" t="s">
        <v>3</v>
      </c>
      <c r="F176" s="15">
        <v>4485</v>
      </c>
      <c r="G176" s="15">
        <v>85.837499999999991</v>
      </c>
      <c r="H176" s="15" t="s">
        <v>3</v>
      </c>
      <c r="I176" s="15" t="s">
        <v>3</v>
      </c>
      <c r="J176" s="16">
        <v>1530</v>
      </c>
      <c r="K176" s="16">
        <v>625</v>
      </c>
      <c r="L176" s="16">
        <v>156.62380668700968</v>
      </c>
      <c r="M176" s="17">
        <v>0</v>
      </c>
      <c r="N176" s="16">
        <v>781.62380668700962</v>
      </c>
      <c r="O176" s="16">
        <v>905</v>
      </c>
      <c r="P176" s="16">
        <f t="shared" si="50"/>
        <v>1686.6238066870096</v>
      </c>
      <c r="Q176" s="16">
        <v>4671.5506081058593</v>
      </c>
      <c r="R176" s="16">
        <v>0</v>
      </c>
      <c r="S176" s="16">
        <f t="shared" si="51"/>
        <v>4671.5506081058593</v>
      </c>
      <c r="T176" s="18">
        <v>0.71</v>
      </c>
      <c r="U176" s="19">
        <f t="shared" si="52"/>
        <v>3.7585172823729165</v>
      </c>
      <c r="V176" s="19">
        <f t="shared" si="53"/>
        <v>5.9767250794300804</v>
      </c>
      <c r="W176" s="16">
        <v>0.23097586700346262</v>
      </c>
      <c r="X176" s="16">
        <v>1.5398391133564176E-2</v>
      </c>
      <c r="Y176" s="16">
        <v>11.997925512802773</v>
      </c>
      <c r="AA176" s="13" t="s">
        <v>238</v>
      </c>
      <c r="AB176" s="15">
        <v>2.5466509814314051</v>
      </c>
      <c r="AC176" s="19">
        <v>0.16591381261499505</v>
      </c>
      <c r="AD176" s="19">
        <v>8.6178891916267073</v>
      </c>
      <c r="AE176" s="19">
        <v>0.33266136298182419</v>
      </c>
      <c r="AF176" s="19">
        <v>17.279084359090731</v>
      </c>
      <c r="AG176" s="19">
        <v>129.26833787440057</v>
      </c>
      <c r="AH176" s="17">
        <f t="shared" si="54"/>
        <v>11896.808940939263</v>
      </c>
      <c r="AI176" s="17">
        <f t="shared" si="55"/>
        <v>3165.293132143931</v>
      </c>
      <c r="AJ176" s="17">
        <f t="shared" si="56"/>
        <v>8731.5158087953314</v>
      </c>
      <c r="AK176" s="19">
        <f t="shared" si="57"/>
        <v>3.758517282372916</v>
      </c>
      <c r="AL176" s="17">
        <f t="shared" si="58"/>
        <v>1990.523034409624</v>
      </c>
      <c r="AM176" s="19">
        <f t="shared" si="59"/>
        <v>5.9767250794300795</v>
      </c>
    </row>
    <row r="177" spans="1:39">
      <c r="A177" s="13" t="s">
        <v>239</v>
      </c>
      <c r="B177" s="13" t="s">
        <v>103</v>
      </c>
      <c r="C177" s="13" t="s">
        <v>63</v>
      </c>
      <c r="D177" s="14">
        <v>15</v>
      </c>
      <c r="E177" s="14" t="s">
        <v>3</v>
      </c>
      <c r="F177" s="15">
        <v>34308.571000000004</v>
      </c>
      <c r="G177" s="15">
        <v>523.19999999999993</v>
      </c>
      <c r="H177" s="15" t="s">
        <v>3</v>
      </c>
      <c r="I177" s="15" t="s">
        <v>3</v>
      </c>
      <c r="J177" s="16">
        <v>3045.924</v>
      </c>
      <c r="K177" s="16">
        <v>1500</v>
      </c>
      <c r="L177" s="16">
        <v>1026.5092865172323</v>
      </c>
      <c r="M177" s="17">
        <v>0</v>
      </c>
      <c r="N177" s="16">
        <v>2526.5092865172323</v>
      </c>
      <c r="O177" s="16">
        <v>1545.924</v>
      </c>
      <c r="P177" s="16">
        <f t="shared" si="50"/>
        <v>4072.4332865172323</v>
      </c>
      <c r="Q177" s="16">
        <v>35575.62254900454</v>
      </c>
      <c r="R177" s="16">
        <v>0</v>
      </c>
      <c r="S177" s="16">
        <f t="shared" si="51"/>
        <v>35575.62254900454</v>
      </c>
      <c r="T177" s="18">
        <v>0.71</v>
      </c>
      <c r="U177" s="19">
        <f t="shared" si="52"/>
        <v>11.155326448434197</v>
      </c>
      <c r="V177" s="19">
        <f t="shared" si="53"/>
        <v>14.080938763555933</v>
      </c>
      <c r="W177" s="16">
        <v>9.7599938527934887E-2</v>
      </c>
      <c r="X177" s="16">
        <v>6.5066625685289928E-3</v>
      </c>
      <c r="Y177" s="16">
        <v>6.3626583902336415</v>
      </c>
      <c r="AA177" s="13" t="s">
        <v>239</v>
      </c>
      <c r="AB177" s="15">
        <v>2.5466509814314051</v>
      </c>
      <c r="AC177" s="19">
        <v>1.0112841911771124</v>
      </c>
      <c r="AD177" s="19">
        <v>65.923626131785397</v>
      </c>
      <c r="AE177" s="19">
        <v>2.0276502124606424</v>
      </c>
      <c r="AF177" s="19">
        <v>132.17852676674553</v>
      </c>
      <c r="AG177" s="19">
        <v>988.85439197678079</v>
      </c>
      <c r="AH177" s="17">
        <f t="shared" si="54"/>
        <v>90598.694079455643</v>
      </c>
      <c r="AI177" s="17">
        <f t="shared" si="55"/>
        <v>8121.5636761730448</v>
      </c>
      <c r="AJ177" s="17">
        <f t="shared" si="56"/>
        <v>82477.130403282601</v>
      </c>
      <c r="AK177" s="19">
        <f t="shared" si="57"/>
        <v>11.155326448434199</v>
      </c>
      <c r="AL177" s="17">
        <f t="shared" si="58"/>
        <v>6434.1373541046687</v>
      </c>
      <c r="AM177" s="19">
        <f t="shared" si="59"/>
        <v>14.080938763555935</v>
      </c>
    </row>
    <row r="178" spans="1:39">
      <c r="A178" s="13" t="s">
        <v>240</v>
      </c>
      <c r="B178" s="13" t="s">
        <v>103</v>
      </c>
      <c r="C178" s="13" t="s">
        <v>63</v>
      </c>
      <c r="D178" s="14">
        <v>15</v>
      </c>
      <c r="E178" s="14" t="s">
        <v>3</v>
      </c>
      <c r="F178" s="15">
        <v>13097.143</v>
      </c>
      <c r="G178" s="15">
        <v>542.4</v>
      </c>
      <c r="H178" s="15" t="s">
        <v>3</v>
      </c>
      <c r="I178" s="15" t="s">
        <v>3</v>
      </c>
      <c r="J178" s="16">
        <v>3517.5924</v>
      </c>
      <c r="K178" s="16">
        <v>1500</v>
      </c>
      <c r="L178" s="16">
        <v>450.13441620798602</v>
      </c>
      <c r="M178" s="17">
        <v>0</v>
      </c>
      <c r="N178" s="16">
        <v>1950.1344162079861</v>
      </c>
      <c r="O178" s="16">
        <v>2017.5924</v>
      </c>
      <c r="P178" s="16">
        <f t="shared" si="50"/>
        <v>3967.7268162079863</v>
      </c>
      <c r="Q178" s="16">
        <v>13991.733713533406</v>
      </c>
      <c r="R178" s="16">
        <v>0</v>
      </c>
      <c r="S178" s="16">
        <f t="shared" si="51"/>
        <v>13991.733713533406</v>
      </c>
      <c r="T178" s="18">
        <v>0.71</v>
      </c>
      <c r="U178" s="19">
        <f t="shared" si="52"/>
        <v>4.7467821102109324</v>
      </c>
      <c r="V178" s="19">
        <f t="shared" si="53"/>
        <v>7.1747534925003631</v>
      </c>
      <c r="W178" s="16">
        <v>0.19734187589793764</v>
      </c>
      <c r="X178" s="16">
        <v>1.3156125059862512E-2</v>
      </c>
      <c r="Y178" s="16">
        <v>4.7372936826482483</v>
      </c>
      <c r="AA178" s="13" t="s">
        <v>240</v>
      </c>
      <c r="AB178" s="15">
        <v>9.6712948537759207</v>
      </c>
      <c r="AC178" s="19">
        <v>3.9814416823709502</v>
      </c>
      <c r="AD178" s="19">
        <v>95.5719005915671</v>
      </c>
      <c r="AE178" s="19">
        <v>7.9828906093769305</v>
      </c>
      <c r="AF178" s="19">
        <v>191.62406199012699</v>
      </c>
      <c r="AG178" s="19">
        <v>1433.5785088735061</v>
      </c>
      <c r="AH178" s="17">
        <f t="shared" si="54"/>
        <v>135318.18225909868</v>
      </c>
      <c r="AI178" s="17">
        <f t="shared" si="55"/>
        <v>28507.350688798637</v>
      </c>
      <c r="AJ178" s="17">
        <f t="shared" si="56"/>
        <v>106810.83157030004</v>
      </c>
      <c r="AK178" s="19">
        <f t="shared" si="57"/>
        <v>4.7467821102109333</v>
      </c>
      <c r="AL178" s="17">
        <f t="shared" si="58"/>
        <v>18860.324943643605</v>
      </c>
      <c r="AM178" s="19">
        <f t="shared" si="59"/>
        <v>7.174753492500364</v>
      </c>
    </row>
    <row r="179" spans="1:39">
      <c r="A179" s="13" t="s">
        <v>241</v>
      </c>
      <c r="B179" s="13" t="s">
        <v>103</v>
      </c>
      <c r="C179" s="13" t="s">
        <v>63</v>
      </c>
      <c r="D179" s="14">
        <v>15</v>
      </c>
      <c r="E179" s="14" t="s">
        <v>3</v>
      </c>
      <c r="F179" s="15">
        <v>12486.033519553072</v>
      </c>
      <c r="G179" s="15">
        <v>3216.8715083798884</v>
      </c>
      <c r="H179" s="15" t="s">
        <v>3</v>
      </c>
      <c r="I179" s="15" t="s">
        <v>3</v>
      </c>
      <c r="J179" s="16">
        <v>6012.4512000000004</v>
      </c>
      <c r="K179" s="16">
        <v>1875</v>
      </c>
      <c r="L179" s="16">
        <v>538.27517480257939</v>
      </c>
      <c r="M179" s="17">
        <v>0</v>
      </c>
      <c r="N179" s="16">
        <v>2413.2751748025794</v>
      </c>
      <c r="O179" s="16">
        <v>4137.4512000000004</v>
      </c>
      <c r="P179" s="16">
        <f t="shared" si="50"/>
        <v>6550.7263748025798</v>
      </c>
      <c r="Q179" s="16">
        <v>16576.212215523225</v>
      </c>
      <c r="R179" s="16">
        <v>0</v>
      </c>
      <c r="S179" s="16">
        <f t="shared" si="51"/>
        <v>16576.212215523225</v>
      </c>
      <c r="T179" s="18">
        <v>0.71</v>
      </c>
      <c r="U179" s="19">
        <f t="shared" si="52"/>
        <v>3.4482658307462772</v>
      </c>
      <c r="V179" s="19">
        <f t="shared" si="53"/>
        <v>6.8687617510834666</v>
      </c>
      <c r="W179" s="16">
        <v>0.25616136192366751</v>
      </c>
      <c r="X179" s="16">
        <v>1.7077424128244499E-2</v>
      </c>
      <c r="Y179" s="16">
        <v>0.98845880475896619</v>
      </c>
      <c r="AA179" s="13" t="s">
        <v>241</v>
      </c>
      <c r="AB179" s="15">
        <v>5.0933019628628102</v>
      </c>
      <c r="AC179" s="19">
        <v>12.435670112663049</v>
      </c>
      <c r="AD179" s="19">
        <v>47.983613518147244</v>
      </c>
      <c r="AE179" s="19">
        <v>24.933831029912337</v>
      </c>
      <c r="AF179" s="19">
        <v>96.208350722315316</v>
      </c>
      <c r="AG179" s="19">
        <v>719.7542027722086</v>
      </c>
      <c r="AH179" s="17">
        <f t="shared" si="54"/>
        <v>84427.654214154929</v>
      </c>
      <c r="AI179" s="17">
        <f t="shared" si="55"/>
        <v>24484.090948371871</v>
      </c>
      <c r="AJ179" s="17">
        <f t="shared" si="56"/>
        <v>59943.563265783057</v>
      </c>
      <c r="AK179" s="19">
        <f t="shared" si="57"/>
        <v>3.4482658307462768</v>
      </c>
      <c r="AL179" s="17">
        <f t="shared" si="58"/>
        <v>12291.539184750069</v>
      </c>
      <c r="AM179" s="19">
        <f t="shared" si="59"/>
        <v>6.8687617510834666</v>
      </c>
    </row>
    <row r="180" spans="1:39">
      <c r="A180" s="13" t="s">
        <v>242</v>
      </c>
      <c r="B180" s="13" t="s">
        <v>103</v>
      </c>
      <c r="C180" s="13" t="s">
        <v>63</v>
      </c>
      <c r="D180" s="14">
        <v>15</v>
      </c>
      <c r="E180" s="14" t="s">
        <v>3</v>
      </c>
      <c r="F180" s="15">
        <v>51821.229050279326</v>
      </c>
      <c r="G180" s="15">
        <v>767.26256983240228</v>
      </c>
      <c r="H180" s="15" t="s">
        <v>3</v>
      </c>
      <c r="I180" s="15" t="s">
        <v>3</v>
      </c>
      <c r="J180" s="16">
        <v>6012.4512000000004</v>
      </c>
      <c r="K180" s="16">
        <v>1875</v>
      </c>
      <c r="L180" s="16">
        <v>1529.8257544349867</v>
      </c>
      <c r="M180" s="17">
        <v>0</v>
      </c>
      <c r="N180" s="16">
        <v>3404.8257544349867</v>
      </c>
      <c r="O180" s="16">
        <v>4137.4512000000004</v>
      </c>
      <c r="P180" s="16">
        <f t="shared" si="50"/>
        <v>7542.2769544349867</v>
      </c>
      <c r="Q180" s="16">
        <v>53707.458888457018</v>
      </c>
      <c r="R180" s="16">
        <v>0</v>
      </c>
      <c r="S180" s="16">
        <f t="shared" si="51"/>
        <v>53707.458888457018</v>
      </c>
      <c r="T180" s="18">
        <v>0.71</v>
      </c>
      <c r="U180" s="19">
        <f t="shared" si="52"/>
        <v>9.2620368034048273</v>
      </c>
      <c r="V180" s="19">
        <f t="shared" si="53"/>
        <v>15.773922885334111</v>
      </c>
      <c r="W180" s="16">
        <v>8.7080007356752073E-2</v>
      </c>
      <c r="X180" s="16">
        <v>5.8053338237834739E-3</v>
      </c>
      <c r="Y180" s="16">
        <v>5.8470434666719324</v>
      </c>
      <c r="AA180" s="13" t="s">
        <v>242</v>
      </c>
      <c r="AB180" s="15">
        <v>5.0933019628628102</v>
      </c>
      <c r="AC180" s="19">
        <v>2.9660569852960013</v>
      </c>
      <c r="AD180" s="19">
        <v>199.14809798404195</v>
      </c>
      <c r="AE180" s="19">
        <v>5.9470187795633382</v>
      </c>
      <c r="AF180" s="19">
        <v>399.29694017905894</v>
      </c>
      <c r="AG180" s="19">
        <v>2987.2214697606282</v>
      </c>
      <c r="AH180" s="17">
        <f t="shared" si="54"/>
        <v>273548.30577695183</v>
      </c>
      <c r="AI180" s="17">
        <f t="shared" si="55"/>
        <v>29534.357461891366</v>
      </c>
      <c r="AJ180" s="17">
        <f t="shared" si="56"/>
        <v>244013.94831506046</v>
      </c>
      <c r="AK180" s="19">
        <f t="shared" si="57"/>
        <v>9.2620368034048273</v>
      </c>
      <c r="AL180" s="17">
        <f t="shared" si="58"/>
        <v>17341.805698269567</v>
      </c>
      <c r="AM180" s="19">
        <f t="shared" si="59"/>
        <v>15.773922885334112</v>
      </c>
    </row>
    <row r="181" spans="1:39">
      <c r="A181" s="13" t="s">
        <v>243</v>
      </c>
      <c r="B181" s="13" t="s">
        <v>103</v>
      </c>
      <c r="C181" s="13" t="s">
        <v>63</v>
      </c>
      <c r="D181" s="14">
        <v>15</v>
      </c>
      <c r="E181" s="14" t="s">
        <v>3</v>
      </c>
      <c r="F181" s="15">
        <v>92719.78</v>
      </c>
      <c r="G181" s="15">
        <v>4350</v>
      </c>
      <c r="H181" s="15" t="s">
        <v>3</v>
      </c>
      <c r="I181" s="15" t="s">
        <v>3</v>
      </c>
      <c r="J181" s="16">
        <v>7101.8010000000004</v>
      </c>
      <c r="K181" s="16">
        <v>3125</v>
      </c>
      <c r="L181" s="16">
        <v>2820.8137821718765</v>
      </c>
      <c r="M181" s="17">
        <v>0</v>
      </c>
      <c r="N181" s="16">
        <v>5945.8137821718765</v>
      </c>
      <c r="O181" s="16">
        <v>3976.8010000000004</v>
      </c>
      <c r="P181" s="16">
        <f t="shared" si="50"/>
        <v>9922.6147821718769</v>
      </c>
      <c r="Q181" s="16">
        <v>99664.648436161937</v>
      </c>
      <c r="R181" s="16">
        <v>0</v>
      </c>
      <c r="S181" s="16">
        <f t="shared" si="51"/>
        <v>99664.648436161937</v>
      </c>
      <c r="T181" s="18">
        <v>0.71</v>
      </c>
      <c r="U181" s="19">
        <f t="shared" si="52"/>
        <v>12.674993780803591</v>
      </c>
      <c r="V181" s="19">
        <f t="shared" si="53"/>
        <v>16.762154363966072</v>
      </c>
      <c r="W181" s="16">
        <v>8.4990461126848132E-2</v>
      </c>
      <c r="X181" s="16">
        <v>5.6660307417898759E-3</v>
      </c>
      <c r="Y181" s="16">
        <v>1.8009741923981837</v>
      </c>
      <c r="AA181" s="13" t="s">
        <v>243</v>
      </c>
      <c r="AB181" s="15">
        <v>5.0933019628628102</v>
      </c>
      <c r="AC181" s="19">
        <v>16.816078867050614</v>
      </c>
      <c r="AD181" s="19">
        <v>356.32053061850888</v>
      </c>
      <c r="AE181" s="19">
        <v>33.71666064298087</v>
      </c>
      <c r="AF181" s="19">
        <v>714.43161666726132</v>
      </c>
      <c r="AG181" s="19">
        <v>5344.807959277633</v>
      </c>
      <c r="AH181" s="17">
        <f t="shared" si="54"/>
        <v>507622.14950793551</v>
      </c>
      <c r="AI181" s="17">
        <f t="shared" si="55"/>
        <v>40049.104424550846</v>
      </c>
      <c r="AJ181" s="17">
        <f t="shared" si="56"/>
        <v>467573.04508338467</v>
      </c>
      <c r="AK181" s="19">
        <f t="shared" si="57"/>
        <v>12.67499378080359</v>
      </c>
      <c r="AL181" s="17">
        <f t="shared" si="58"/>
        <v>30283.825007552769</v>
      </c>
      <c r="AM181" s="19">
        <f t="shared" si="59"/>
        <v>16.762154363966072</v>
      </c>
    </row>
    <row r="182" spans="1:39">
      <c r="A182" s="13" t="s">
        <v>244</v>
      </c>
      <c r="B182" s="13" t="s">
        <v>103</v>
      </c>
      <c r="C182" s="13" t="s">
        <v>63</v>
      </c>
      <c r="D182" s="14">
        <v>15</v>
      </c>
      <c r="E182" s="14" t="s">
        <v>3</v>
      </c>
      <c r="F182" s="15">
        <v>66098.9010989011</v>
      </c>
      <c r="G182" s="15">
        <v>3438.4615384615381</v>
      </c>
      <c r="H182" s="15" t="s">
        <v>3</v>
      </c>
      <c r="I182" s="15" t="s">
        <v>3</v>
      </c>
      <c r="J182" s="16">
        <v>7101.8010000000004</v>
      </c>
      <c r="K182" s="16">
        <v>3125</v>
      </c>
      <c r="L182" s="16">
        <v>2067.488836869532</v>
      </c>
      <c r="M182" s="17">
        <v>0</v>
      </c>
      <c r="N182" s="16">
        <v>5192.488836869532</v>
      </c>
      <c r="O182" s="16">
        <v>3976.8010000000004</v>
      </c>
      <c r="P182" s="16">
        <f t="shared" si="50"/>
        <v>9169.2898368695314</v>
      </c>
      <c r="Q182" s="16">
        <v>71454.393766888694</v>
      </c>
      <c r="R182" s="16">
        <v>0</v>
      </c>
      <c r="S182" s="16">
        <f t="shared" si="51"/>
        <v>71454.393766888694</v>
      </c>
      <c r="T182" s="18">
        <v>0.71</v>
      </c>
      <c r="U182" s="19">
        <f t="shared" si="52"/>
        <v>10.050172990304084</v>
      </c>
      <c r="V182" s="19">
        <f t="shared" si="53"/>
        <v>13.761106862574865</v>
      </c>
      <c r="W182" s="16">
        <v>0.10411483300902087</v>
      </c>
      <c r="X182" s="16">
        <v>6.9409888672680589E-3</v>
      </c>
      <c r="Y182" s="16">
        <v>1.9897423508708707</v>
      </c>
      <c r="AA182" s="13" t="s">
        <v>244</v>
      </c>
      <c r="AB182" s="15">
        <v>5.0933019628628102</v>
      </c>
      <c r="AC182" s="19">
        <v>13.292285152204462</v>
      </c>
      <c r="AD182" s="19">
        <v>254.01694776304234</v>
      </c>
      <c r="AE182" s="19">
        <v>26.651365707183817</v>
      </c>
      <c r="AF182" s="19">
        <v>509.31036260027076</v>
      </c>
      <c r="AG182" s="19">
        <v>3810.254216445634</v>
      </c>
      <c r="AH182" s="17">
        <f t="shared" si="54"/>
        <v>363938.80402806634</v>
      </c>
      <c r="AI182" s="17">
        <f t="shared" si="55"/>
        <v>36212.193001968895</v>
      </c>
      <c r="AJ182" s="17">
        <f t="shared" si="56"/>
        <v>327726.61102609744</v>
      </c>
      <c r="AK182" s="19">
        <f t="shared" si="57"/>
        <v>10.050172990304084</v>
      </c>
      <c r="AL182" s="17">
        <f t="shared" si="58"/>
        <v>26446.913584970818</v>
      </c>
      <c r="AM182" s="19">
        <f t="shared" si="59"/>
        <v>13.761106862574865</v>
      </c>
    </row>
    <row r="183" spans="1:39">
      <c r="A183" s="13" t="s">
        <v>245</v>
      </c>
      <c r="B183" s="13" t="s">
        <v>103</v>
      </c>
      <c r="C183" s="13" t="s">
        <v>63</v>
      </c>
      <c r="D183" s="14">
        <v>15</v>
      </c>
      <c r="E183" s="14" t="s">
        <v>3</v>
      </c>
      <c r="F183" s="15">
        <v>98976</v>
      </c>
      <c r="G183" s="15">
        <v>1509.2307692307688</v>
      </c>
      <c r="H183" s="15" t="s">
        <v>3</v>
      </c>
      <c r="I183" s="15" t="s">
        <v>3</v>
      </c>
      <c r="J183" s="16">
        <v>6728.0220000000008</v>
      </c>
      <c r="K183" s="16">
        <v>3750</v>
      </c>
      <c r="L183" s="16">
        <v>2931.9053567558453</v>
      </c>
      <c r="M183" s="17">
        <v>0</v>
      </c>
      <c r="N183" s="16">
        <v>6681.9053567558458</v>
      </c>
      <c r="O183" s="16">
        <v>2978.0220000000008</v>
      </c>
      <c r="P183" s="16">
        <f t="shared" si="50"/>
        <v>9659.9273567558466</v>
      </c>
      <c r="Q183" s="16">
        <v>102631.1236033215</v>
      </c>
      <c r="R183" s="16">
        <v>0</v>
      </c>
      <c r="S183" s="16">
        <f t="shared" si="51"/>
        <v>102631.1236033215</v>
      </c>
      <c r="T183" s="18">
        <v>0.71</v>
      </c>
      <c r="U183" s="19">
        <f t="shared" si="52"/>
        <v>13.313500233406279</v>
      </c>
      <c r="V183" s="19">
        <f t="shared" si="53"/>
        <v>15.359559605188762</v>
      </c>
      <c r="W183" s="16">
        <v>8.9474997790149322E-2</v>
      </c>
      <c r="X183" s="16">
        <v>5.9649998526766224E-3</v>
      </c>
      <c r="Y183" s="16">
        <v>5.8335122249634779</v>
      </c>
      <c r="AA183" s="13" t="s">
        <v>245</v>
      </c>
      <c r="AB183" s="15">
        <v>2.5466509814314051</v>
      </c>
      <c r="AC183" s="19">
        <v>2.9171659360878244</v>
      </c>
      <c r="AD183" s="19">
        <v>190.18153860210586</v>
      </c>
      <c r="AE183" s="19">
        <v>5.8489909974826224</v>
      </c>
      <c r="AF183" s="19">
        <v>381.31876332784037</v>
      </c>
      <c r="AG183" s="19">
        <v>2852.7230790315875</v>
      </c>
      <c r="AH183" s="17">
        <f t="shared" si="54"/>
        <v>261365.65164980653</v>
      </c>
      <c r="AI183" s="17">
        <f t="shared" si="55"/>
        <v>19631.625573114648</v>
      </c>
      <c r="AJ183" s="17">
        <f t="shared" si="56"/>
        <v>241734.02607669189</v>
      </c>
      <c r="AK183" s="19">
        <f t="shared" si="57"/>
        <v>13.313500233406279</v>
      </c>
      <c r="AL183" s="17">
        <f t="shared" si="58"/>
        <v>17016.480834614038</v>
      </c>
      <c r="AM183" s="19">
        <f t="shared" si="59"/>
        <v>15.359559605188762</v>
      </c>
    </row>
    <row r="184" spans="1:39">
      <c r="A184" s="13" t="s">
        <v>246</v>
      </c>
      <c r="B184" s="13" t="s">
        <v>103</v>
      </c>
      <c r="C184" s="13" t="s">
        <v>63</v>
      </c>
      <c r="D184" s="14">
        <v>15</v>
      </c>
      <c r="E184" s="14" t="s">
        <v>3</v>
      </c>
      <c r="F184" s="15">
        <v>37780.22</v>
      </c>
      <c r="G184" s="15">
        <v>1564.6153846153843</v>
      </c>
      <c r="H184" s="15" t="s">
        <v>3</v>
      </c>
      <c r="I184" s="15" t="s">
        <v>3</v>
      </c>
      <c r="J184" s="16">
        <v>6728.0220000000008</v>
      </c>
      <c r="K184" s="16">
        <v>3750</v>
      </c>
      <c r="L184" s="16">
        <v>1269.0415799842226</v>
      </c>
      <c r="M184" s="17">
        <v>0</v>
      </c>
      <c r="N184" s="16">
        <v>5019.0415799842231</v>
      </c>
      <c r="O184" s="16">
        <v>2978.0220000000008</v>
      </c>
      <c r="P184" s="16">
        <f t="shared" si="50"/>
        <v>7997.0635799842239</v>
      </c>
      <c r="Q184" s="16">
        <v>40360.770131606958</v>
      </c>
      <c r="R184" s="16">
        <v>0</v>
      </c>
      <c r="S184" s="16">
        <f t="shared" si="51"/>
        <v>40360.770131606958</v>
      </c>
      <c r="T184" s="18">
        <v>0.71</v>
      </c>
      <c r="U184" s="19">
        <f t="shared" si="52"/>
        <v>6.6756846451716836</v>
      </c>
      <c r="V184" s="19">
        <f t="shared" si="53"/>
        <v>8.0415293414910956</v>
      </c>
      <c r="W184" s="16">
        <v>0.17607090063639286</v>
      </c>
      <c r="X184" s="16">
        <v>1.1738060042426186E-2</v>
      </c>
      <c r="Y184" s="16">
        <v>4.2266729108658536</v>
      </c>
      <c r="AA184" s="13" t="s">
        <v>246</v>
      </c>
      <c r="AB184" s="15">
        <v>10.455453895973966</v>
      </c>
      <c r="AC184" s="19">
        <v>12.416138302612106</v>
      </c>
      <c r="AD184" s="19">
        <v>298.04126851899167</v>
      </c>
      <c r="AE184" s="19">
        <v>24.894669260011209</v>
      </c>
      <c r="AF184" s="19">
        <v>597.58023185466175</v>
      </c>
      <c r="AG184" s="19">
        <v>4470.6190277848764</v>
      </c>
      <c r="AH184" s="17">
        <f t="shared" si="54"/>
        <v>421990.17131701962</v>
      </c>
      <c r="AI184" s="17">
        <f t="shared" si="55"/>
        <v>63213.017652388968</v>
      </c>
      <c r="AJ184" s="17">
        <f t="shared" si="56"/>
        <v>358777.15366463066</v>
      </c>
      <c r="AK184" s="19">
        <f t="shared" si="57"/>
        <v>6.6756846451716836</v>
      </c>
      <c r="AL184" s="17">
        <f t="shared" si="58"/>
        <v>52476.357841501376</v>
      </c>
      <c r="AM184" s="19">
        <f t="shared" si="59"/>
        <v>8.0415293414910956</v>
      </c>
    </row>
    <row r="185" spans="1:39">
      <c r="A185" s="13" t="s">
        <v>247</v>
      </c>
      <c r="B185" s="13" t="s">
        <v>103</v>
      </c>
      <c r="C185" s="13" t="s">
        <v>63</v>
      </c>
      <c r="D185" s="14">
        <v>15</v>
      </c>
      <c r="E185" s="14" t="s">
        <v>3</v>
      </c>
      <c r="F185" s="15">
        <v>144383.85999999999</v>
      </c>
      <c r="G185" s="15">
        <v>6906.8702290076335</v>
      </c>
      <c r="H185" s="15" t="s">
        <v>3</v>
      </c>
      <c r="I185" s="15" t="s">
        <v>3</v>
      </c>
      <c r="J185" s="16">
        <v>7760.0376000000006</v>
      </c>
      <c r="K185" s="16">
        <v>5000</v>
      </c>
      <c r="L185" s="16">
        <v>4403.6696897986267</v>
      </c>
      <c r="M185" s="17">
        <v>0</v>
      </c>
      <c r="N185" s="16">
        <v>9403.6696897986258</v>
      </c>
      <c r="O185" s="16">
        <v>2760.0376000000006</v>
      </c>
      <c r="P185" s="16">
        <f t="shared" si="50"/>
        <v>12163.707289798625</v>
      </c>
      <c r="Q185" s="16">
        <v>155357.96234776548</v>
      </c>
      <c r="R185" s="16">
        <v>0</v>
      </c>
      <c r="S185" s="16">
        <f t="shared" si="51"/>
        <v>155357.96234776548</v>
      </c>
      <c r="T185" s="18">
        <v>0.71</v>
      </c>
      <c r="U185" s="19">
        <f t="shared" si="52"/>
        <v>15.671675323893755</v>
      </c>
      <c r="V185" s="19">
        <f t="shared" si="53"/>
        <v>16.52099313061818</v>
      </c>
      <c r="W185" s="16">
        <v>8.6319713922888661E-2</v>
      </c>
      <c r="X185" s="16">
        <v>5.7546475948592451E-3</v>
      </c>
      <c r="Y185" s="16">
        <v>1.7939135601045857</v>
      </c>
      <c r="AA185" s="13" t="s">
        <v>247</v>
      </c>
      <c r="AB185" s="15">
        <v>5.0933019628628102</v>
      </c>
      <c r="AC185" s="19">
        <v>26.700338964477307</v>
      </c>
      <c r="AD185" s="19">
        <v>554.86470748688669</v>
      </c>
      <c r="AE185" s="19">
        <v>53.534850486565048</v>
      </c>
      <c r="AF185" s="19">
        <v>1112.5176798355162</v>
      </c>
      <c r="AG185" s="19">
        <v>8322.9706123032993</v>
      </c>
      <c r="AH185" s="17">
        <f t="shared" si="54"/>
        <v>791285.01457224053</v>
      </c>
      <c r="AI185" s="17">
        <f t="shared" si="55"/>
        <v>50491.411940228951</v>
      </c>
      <c r="AJ185" s="17">
        <f t="shared" si="56"/>
        <v>740793.60263201152</v>
      </c>
      <c r="AK185" s="19">
        <f t="shared" si="57"/>
        <v>15.671675323893755</v>
      </c>
      <c r="AL185" s="17">
        <f t="shared" si="58"/>
        <v>47895.729289164854</v>
      </c>
      <c r="AM185" s="19">
        <f t="shared" si="59"/>
        <v>16.52099313061818</v>
      </c>
    </row>
    <row r="186" spans="1:39">
      <c r="A186" s="13" t="s">
        <v>248</v>
      </c>
      <c r="B186" s="13" t="s">
        <v>103</v>
      </c>
      <c r="C186" s="13" t="s">
        <v>63</v>
      </c>
      <c r="D186" s="14">
        <v>15</v>
      </c>
      <c r="E186" s="14" t="s">
        <v>3</v>
      </c>
      <c r="F186" s="15">
        <v>14192.982</v>
      </c>
      <c r="G186" s="15">
        <v>1122.4561403508771</v>
      </c>
      <c r="H186" s="15" t="s">
        <v>3</v>
      </c>
      <c r="I186" s="15" t="s">
        <v>3</v>
      </c>
      <c r="J186" s="16">
        <v>2646.2268000000004</v>
      </c>
      <c r="K186" s="16">
        <v>937.5</v>
      </c>
      <c r="L186" s="16">
        <v>469.82967804177059</v>
      </c>
      <c r="M186" s="17">
        <v>0</v>
      </c>
      <c r="N186" s="16">
        <v>1407.3296780417706</v>
      </c>
      <c r="O186" s="16">
        <v>1708.7268000000004</v>
      </c>
      <c r="P186" s="16">
        <f t="shared" si="50"/>
        <v>3116.0564780417708</v>
      </c>
      <c r="Q186" s="16">
        <v>15803.554816027312</v>
      </c>
      <c r="R186" s="16">
        <v>0</v>
      </c>
      <c r="S186" s="16">
        <f t="shared" si="51"/>
        <v>15803.554816027312</v>
      </c>
      <c r="T186" s="18">
        <v>0.71</v>
      </c>
      <c r="U186" s="19">
        <f t="shared" si="52"/>
        <v>6.7287803909596109</v>
      </c>
      <c r="V186" s="19">
        <f t="shared" si="53"/>
        <v>11.229461769055545</v>
      </c>
      <c r="W186" s="16">
        <v>0.13141758102873485</v>
      </c>
      <c r="X186" s="16">
        <v>8.7611720685823232E-3</v>
      </c>
      <c r="Y186" s="16">
        <v>1.6520070992048652</v>
      </c>
      <c r="AA186" s="13" t="s">
        <v>248</v>
      </c>
      <c r="AB186" s="15">
        <v>5.0933019628628102</v>
      </c>
      <c r="AC186" s="19">
        <v>4.3391519496426616</v>
      </c>
      <c r="AD186" s="19">
        <v>54.543387368897392</v>
      </c>
      <c r="AE186" s="19">
        <v>8.7001086829518677</v>
      </c>
      <c r="AF186" s="19">
        <v>109.36086211150781</v>
      </c>
      <c r="AG186" s="19">
        <v>818.1508105334608</v>
      </c>
      <c r="AH186" s="17">
        <f t="shared" si="54"/>
        <v>80492.276764681927</v>
      </c>
      <c r="AI186" s="17">
        <f t="shared" si="55"/>
        <v>11962.387251161676</v>
      </c>
      <c r="AJ186" s="17">
        <f t="shared" si="56"/>
        <v>68529.889513520247</v>
      </c>
      <c r="AK186" s="19">
        <f t="shared" si="57"/>
        <v>6.7287803909596109</v>
      </c>
      <c r="AL186" s="17">
        <f t="shared" si="58"/>
        <v>7167.9550115652373</v>
      </c>
      <c r="AM186" s="19">
        <f t="shared" si="59"/>
        <v>11.229461769055545</v>
      </c>
    </row>
    <row r="187" spans="1:39">
      <c r="A187" s="13" t="s">
        <v>249</v>
      </c>
      <c r="B187" s="13" t="s">
        <v>103</v>
      </c>
      <c r="C187" s="13" t="s">
        <v>63</v>
      </c>
      <c r="D187" s="14">
        <v>15</v>
      </c>
      <c r="E187" s="14" t="s">
        <v>3</v>
      </c>
      <c r="F187" s="15">
        <v>18081.870999999999</v>
      </c>
      <c r="G187" s="15">
        <v>267.71929824561397</v>
      </c>
      <c r="H187" s="15" t="s">
        <v>3</v>
      </c>
      <c r="I187" s="15" t="s">
        <v>3</v>
      </c>
      <c r="J187" s="16">
        <v>3117.8952000000004</v>
      </c>
      <c r="K187" s="16">
        <v>937.5</v>
      </c>
      <c r="L187" s="16">
        <v>548.24511253243395</v>
      </c>
      <c r="M187" s="17">
        <v>0</v>
      </c>
      <c r="N187" s="16">
        <v>1485.745112532434</v>
      </c>
      <c r="O187" s="16">
        <v>2180.3952000000004</v>
      </c>
      <c r="P187" s="16">
        <f t="shared" si="50"/>
        <v>3666.1403125324341</v>
      </c>
      <c r="Q187" s="16">
        <v>18740.029163223531</v>
      </c>
      <c r="R187" s="16">
        <v>0</v>
      </c>
      <c r="S187" s="16">
        <f t="shared" si="51"/>
        <v>18740.029163223531</v>
      </c>
      <c r="T187" s="18">
        <v>0.71</v>
      </c>
      <c r="U187" s="19">
        <f t="shared" si="52"/>
        <v>6.7850701073232935</v>
      </c>
      <c r="V187" s="19">
        <f t="shared" si="53"/>
        <v>12.61321945813531</v>
      </c>
      <c r="W187" s="16">
        <v>0.10890108793459408</v>
      </c>
      <c r="X187" s="16">
        <v>7.260072528972936E-3</v>
      </c>
      <c r="Y187" s="16">
        <v>7.31223390878512</v>
      </c>
      <c r="AA187" s="13" t="s">
        <v>249</v>
      </c>
      <c r="AB187" s="15">
        <v>5.0933019628628102</v>
      </c>
      <c r="AC187" s="19">
        <v>1.0349399617309631</v>
      </c>
      <c r="AD187" s="19">
        <v>69.488321362447451</v>
      </c>
      <c r="AE187" s="19">
        <v>2.0750806267872068</v>
      </c>
      <c r="AF187" s="19">
        <v>139.32583026942982</v>
      </c>
      <c r="AG187" s="19">
        <v>1042.3248204367121</v>
      </c>
      <c r="AH187" s="17">
        <f t="shared" si="54"/>
        <v>95448.627321152715</v>
      </c>
      <c r="AI187" s="17">
        <f t="shared" si="55"/>
        <v>14067.448944725369</v>
      </c>
      <c r="AJ187" s="17">
        <f t="shared" si="56"/>
        <v>81381.178376427342</v>
      </c>
      <c r="AK187" s="19">
        <f t="shared" si="57"/>
        <v>6.7850701073232935</v>
      </c>
      <c r="AL187" s="17">
        <f t="shared" si="58"/>
        <v>7567.3484979752729</v>
      </c>
      <c r="AM187" s="19">
        <f t="shared" si="59"/>
        <v>12.613219458135308</v>
      </c>
    </row>
    <row r="188" spans="1:39">
      <c r="A188" s="13" t="s">
        <v>250</v>
      </c>
      <c r="B188" s="13" t="s">
        <v>103</v>
      </c>
      <c r="C188" s="13" t="s">
        <v>63</v>
      </c>
      <c r="D188" s="14">
        <v>15</v>
      </c>
      <c r="E188" s="14" t="s">
        <v>3</v>
      </c>
      <c r="F188" s="15">
        <v>21289.473999999998</v>
      </c>
      <c r="G188" s="15">
        <v>1683.6842105263154</v>
      </c>
      <c r="H188" s="15" t="s">
        <v>3</v>
      </c>
      <c r="I188" s="15" t="s">
        <v>3</v>
      </c>
      <c r="J188" s="16">
        <v>3291.1116000000006</v>
      </c>
      <c r="K188" s="16">
        <v>1250</v>
      </c>
      <c r="L188" s="16">
        <v>696.77579426448619</v>
      </c>
      <c r="M188" s="17">
        <v>0</v>
      </c>
      <c r="N188" s="16">
        <v>1946.7757942644862</v>
      </c>
      <c r="O188" s="16">
        <v>2041.1116000000006</v>
      </c>
      <c r="P188" s="16">
        <f t="shared" si="50"/>
        <v>3987.8873942644868</v>
      </c>
      <c r="Q188" s="16">
        <v>23705.333242685803</v>
      </c>
      <c r="R188" s="16">
        <v>0</v>
      </c>
      <c r="S188" s="16">
        <f t="shared" si="51"/>
        <v>23705.333242685803</v>
      </c>
      <c r="T188" s="18">
        <v>0.71</v>
      </c>
      <c r="U188" s="19">
        <f t="shared" si="52"/>
        <v>7.8146057416785011</v>
      </c>
      <c r="V188" s="19">
        <f t="shared" si="53"/>
        <v>12.176714602947868</v>
      </c>
      <c r="W188" s="16">
        <v>0.12119432409814562</v>
      </c>
      <c r="X188" s="16">
        <v>8.0796216065430453E-3</v>
      </c>
      <c r="Y188" s="16">
        <v>1.5234939772179741</v>
      </c>
      <c r="AA188" s="13" t="s">
        <v>250</v>
      </c>
      <c r="AB188" s="15">
        <v>5.0933019628628102</v>
      </c>
      <c r="AC188" s="19">
        <v>6.5087279244639928</v>
      </c>
      <c r="AD188" s="19">
        <v>81.815084896328983</v>
      </c>
      <c r="AE188" s="19">
        <v>13.050163024427802</v>
      </c>
      <c r="AF188" s="19">
        <v>164.04130087253901</v>
      </c>
      <c r="AG188" s="19">
        <v>1227.2262734449348</v>
      </c>
      <c r="AH188" s="17">
        <f t="shared" si="54"/>
        <v>120738.42033528863</v>
      </c>
      <c r="AI188" s="17">
        <f t="shared" si="55"/>
        <v>15450.353392921803</v>
      </c>
      <c r="AJ188" s="17">
        <f t="shared" si="56"/>
        <v>105288.06694236683</v>
      </c>
      <c r="AK188" s="19">
        <f t="shared" si="57"/>
        <v>7.8146057416785011</v>
      </c>
      <c r="AL188" s="17">
        <f t="shared" si="58"/>
        <v>9915.5169741811133</v>
      </c>
      <c r="AM188" s="19">
        <f t="shared" si="59"/>
        <v>12.176714602947868</v>
      </c>
    </row>
    <row r="189" spans="1:39">
      <c r="A189" s="13" t="s">
        <v>251</v>
      </c>
      <c r="B189" s="13" t="s">
        <v>103</v>
      </c>
      <c r="C189" s="13" t="s">
        <v>63</v>
      </c>
      <c r="D189" s="14">
        <v>15</v>
      </c>
      <c r="E189" s="14" t="s">
        <v>3</v>
      </c>
      <c r="F189" s="15">
        <v>29035.088</v>
      </c>
      <c r="G189" s="15">
        <v>1388.9473684210523</v>
      </c>
      <c r="H189" s="15" t="s">
        <v>3</v>
      </c>
      <c r="I189" s="15" t="s">
        <v>3</v>
      </c>
      <c r="J189" s="16">
        <v>3291.1116000000006</v>
      </c>
      <c r="K189" s="16">
        <v>1250</v>
      </c>
      <c r="L189" s="16">
        <v>898.03292778517095</v>
      </c>
      <c r="M189" s="17">
        <v>0</v>
      </c>
      <c r="N189" s="16">
        <v>2148.0329277851711</v>
      </c>
      <c r="O189" s="16">
        <v>2041.1116000000006</v>
      </c>
      <c r="P189" s="16">
        <f t="shared" si="50"/>
        <v>4189.1445277851717</v>
      </c>
      <c r="Q189" s="16">
        <v>31241.941483300739</v>
      </c>
      <c r="R189" s="16">
        <v>0</v>
      </c>
      <c r="S189" s="16">
        <f t="shared" si="51"/>
        <v>31241.941483300739</v>
      </c>
      <c r="T189" s="18">
        <v>0.71</v>
      </c>
      <c r="U189" s="19">
        <f t="shared" si="52"/>
        <v>9.6583075458766423</v>
      </c>
      <c r="V189" s="19">
        <f t="shared" si="53"/>
        <v>14.544442535857302</v>
      </c>
      <c r="W189" s="16">
        <v>9.8050330652960704E-2</v>
      </c>
      <c r="X189" s="16">
        <v>6.5366887101973798E-3</v>
      </c>
      <c r="Y189" s="16">
        <v>2.0377016088529873</v>
      </c>
      <c r="AA189" s="13" t="s">
        <v>251</v>
      </c>
      <c r="AB189" s="15">
        <v>5.0933019628628102</v>
      </c>
      <c r="AC189" s="19">
        <v>5.36934448035651</v>
      </c>
      <c r="AD189" s="19">
        <v>111.58134718088307</v>
      </c>
      <c r="AE189" s="19">
        <v>10.765670591267575</v>
      </c>
      <c r="AF189" s="19">
        <v>223.72340464910721</v>
      </c>
      <c r="AG189" s="19">
        <v>1673.7202077132461</v>
      </c>
      <c r="AH189" s="17">
        <f t="shared" si="54"/>
        <v>159124.6418805407</v>
      </c>
      <c r="AI189" s="17">
        <f t="shared" si="55"/>
        <v>16475.41674612285</v>
      </c>
      <c r="AJ189" s="17">
        <f t="shared" si="56"/>
        <v>142649.22513441785</v>
      </c>
      <c r="AK189" s="19">
        <f t="shared" si="57"/>
        <v>9.6583075458766405</v>
      </c>
      <c r="AL189" s="17">
        <f t="shared" si="58"/>
        <v>10940.58032738216</v>
      </c>
      <c r="AM189" s="19">
        <f t="shared" si="59"/>
        <v>14.544442535857302</v>
      </c>
    </row>
    <row r="190" spans="1:39">
      <c r="A190" s="13" t="s">
        <v>252</v>
      </c>
      <c r="B190" s="13" t="s">
        <v>98</v>
      </c>
      <c r="C190" s="13" t="s">
        <v>63</v>
      </c>
      <c r="D190" s="14">
        <v>15</v>
      </c>
      <c r="E190" s="14" t="s">
        <v>3</v>
      </c>
      <c r="F190" s="15">
        <v>2545.875</v>
      </c>
      <c r="G190" s="15">
        <v>671</v>
      </c>
      <c r="H190" s="15" t="s">
        <v>3</v>
      </c>
      <c r="I190" s="15" t="s">
        <v>3</v>
      </c>
      <c r="J190" s="16">
        <v>3855.6</v>
      </c>
      <c r="K190" s="16">
        <v>625</v>
      </c>
      <c r="L190" s="16">
        <v>122.61350215958298</v>
      </c>
      <c r="M190" s="17">
        <v>0</v>
      </c>
      <c r="N190" s="16">
        <v>747.61350215958294</v>
      </c>
      <c r="O190" s="16">
        <v>3230.6</v>
      </c>
      <c r="P190" s="16">
        <f t="shared" si="50"/>
        <v>3978.2135021595827</v>
      </c>
      <c r="Q190" s="16">
        <v>3397.9443667604646</v>
      </c>
      <c r="R190" s="16">
        <v>0</v>
      </c>
      <c r="S190" s="16">
        <f t="shared" si="51"/>
        <v>3397.9443667604646</v>
      </c>
      <c r="T190" s="18">
        <v>0.71</v>
      </c>
      <c r="U190" s="19">
        <f t="shared" si="52"/>
        <v>1.1880552563808795</v>
      </c>
      <c r="V190" s="19">
        <f t="shared" si="53"/>
        <v>4.5450548404289677</v>
      </c>
      <c r="W190" s="16">
        <v>0.38919865843859136</v>
      </c>
      <c r="X190" s="16">
        <v>2.5946577229239414E-2</v>
      </c>
      <c r="Y190" s="16">
        <v>1.468047335845784</v>
      </c>
      <c r="AA190" s="13" t="s">
        <v>252</v>
      </c>
      <c r="AB190" s="15">
        <v>2.6138634739934914</v>
      </c>
      <c r="AC190" s="19">
        <v>1.3311943757827607</v>
      </c>
      <c r="AD190" s="19">
        <v>5.020985945097646</v>
      </c>
      <c r="AE190" s="19">
        <v>2.6690781705393047</v>
      </c>
      <c r="AF190" s="19">
        <v>10.067202975346536</v>
      </c>
      <c r="AG190" s="19">
        <v>75.3147891764647</v>
      </c>
      <c r="AH190" s="17">
        <f t="shared" si="54"/>
        <v>8881.762666937122</v>
      </c>
      <c r="AI190" s="17">
        <f t="shared" si="55"/>
        <v>7475.8834820471611</v>
      </c>
      <c r="AJ190" s="17">
        <f t="shared" si="56"/>
        <v>1405.8791848899609</v>
      </c>
      <c r="AK190" s="19">
        <f t="shared" si="57"/>
        <v>1.1880552563808795</v>
      </c>
      <c r="AL190" s="17">
        <f t="shared" si="58"/>
        <v>1954.159625959288</v>
      </c>
      <c r="AM190" s="19">
        <f t="shared" si="59"/>
        <v>4.5450548404289677</v>
      </c>
    </row>
    <row r="191" spans="1:39">
      <c r="A191" s="13" t="s">
        <v>253</v>
      </c>
      <c r="B191" s="13" t="s">
        <v>98</v>
      </c>
      <c r="C191" s="13" t="s">
        <v>63</v>
      </c>
      <c r="D191" s="14">
        <v>15</v>
      </c>
      <c r="E191" s="14" t="s">
        <v>3</v>
      </c>
      <c r="F191" s="15">
        <v>6492.6589999999997</v>
      </c>
      <c r="G191" s="15">
        <v>1818</v>
      </c>
      <c r="H191" s="15" t="s">
        <v>3</v>
      </c>
      <c r="I191" s="15" t="s">
        <v>3</v>
      </c>
      <c r="J191" s="16">
        <v>6487.6896000000006</v>
      </c>
      <c r="K191" s="16">
        <v>187.5</v>
      </c>
      <c r="L191" s="16">
        <v>244.38875462036137</v>
      </c>
      <c r="M191" s="17">
        <v>0</v>
      </c>
      <c r="N191" s="16">
        <v>431.8887546203614</v>
      </c>
      <c r="O191" s="16">
        <v>6300.1896000000006</v>
      </c>
      <c r="P191" s="16">
        <f t="shared" si="50"/>
        <v>6732.078354620362</v>
      </c>
      <c r="Q191" s="16">
        <v>8793.6931959863268</v>
      </c>
      <c r="R191" s="16">
        <v>0</v>
      </c>
      <c r="S191" s="16">
        <f t="shared" si="51"/>
        <v>8793.6931959863268</v>
      </c>
      <c r="T191" s="18">
        <v>0.71</v>
      </c>
      <c r="U191" s="19">
        <f t="shared" si="52"/>
        <v>1.8128902621035956</v>
      </c>
      <c r="V191" s="19">
        <f t="shared" si="53"/>
        <v>20.361014501792607</v>
      </c>
      <c r="W191" s="16">
        <v>8.8161826052642986E-2</v>
      </c>
      <c r="X191" s="16">
        <v>5.8774550701762001E-3</v>
      </c>
      <c r="Y191" s="16">
        <v>0.31301378232336119</v>
      </c>
      <c r="AA191" s="13" t="s">
        <v>253</v>
      </c>
      <c r="AB191" s="15">
        <v>10.455453895973966</v>
      </c>
      <c r="AC191" s="19">
        <v>14.426893443654601</v>
      </c>
      <c r="AD191" s="19">
        <v>51.219403286197057</v>
      </c>
      <c r="AE191" s="19">
        <v>28.926283839287368</v>
      </c>
      <c r="AF191" s="19">
        <v>102.69619050850567</v>
      </c>
      <c r="AG191" s="19">
        <v>768.29104929295579</v>
      </c>
      <c r="AH191" s="17">
        <f t="shared" si="54"/>
        <v>91942.053785974989</v>
      </c>
      <c r="AI191" s="17">
        <f t="shared" si="55"/>
        <v>50715.730404602429</v>
      </c>
      <c r="AJ191" s="17">
        <f t="shared" si="56"/>
        <v>41226.32338137256</v>
      </c>
      <c r="AK191" s="19">
        <f t="shared" si="57"/>
        <v>1.8128902621035956</v>
      </c>
      <c r="AL191" s="17">
        <f t="shared" si="58"/>
        <v>4515.5929621228015</v>
      </c>
      <c r="AM191" s="19">
        <f t="shared" si="59"/>
        <v>20.361014501792607</v>
      </c>
    </row>
    <row r="192" spans="1:39">
      <c r="A192" s="13" t="s">
        <v>254</v>
      </c>
      <c r="B192" s="13" t="s">
        <v>100</v>
      </c>
      <c r="C192" s="13" t="s">
        <v>63</v>
      </c>
      <c r="D192" s="14">
        <v>20</v>
      </c>
      <c r="E192" s="14" t="s">
        <v>3</v>
      </c>
      <c r="F192" s="15">
        <v>153.30000000000001</v>
      </c>
      <c r="G192" s="15">
        <v>34.299999999999997</v>
      </c>
      <c r="H192" s="15" t="s">
        <v>3</v>
      </c>
      <c r="I192" s="15" t="s">
        <v>3</v>
      </c>
      <c r="J192" s="16">
        <v>29.166899999999998</v>
      </c>
      <c r="K192" s="16">
        <v>18.75</v>
      </c>
      <c r="L192" s="16">
        <v>7.8139391555480149</v>
      </c>
      <c r="M192" s="17">
        <v>0</v>
      </c>
      <c r="N192" s="16">
        <v>26.563939155548013</v>
      </c>
      <c r="O192" s="16">
        <v>10.416899999999998</v>
      </c>
      <c r="P192" s="16">
        <f t="shared" si="50"/>
        <v>36.980839155548011</v>
      </c>
      <c r="Q192" s="16">
        <v>256.80439593445237</v>
      </c>
      <c r="R192" s="16">
        <v>0</v>
      </c>
      <c r="S192" s="16">
        <f t="shared" si="51"/>
        <v>256.80439593445237</v>
      </c>
      <c r="T192" s="18">
        <v>0.77</v>
      </c>
      <c r="U192" s="19">
        <f t="shared" si="52"/>
        <v>8.4831051880079684</v>
      </c>
      <c r="V192" s="19">
        <f t="shared" si="53"/>
        <v>9.6674064200609138</v>
      </c>
      <c r="W192" s="16">
        <v>0.21176258033539769</v>
      </c>
      <c r="X192" s="16">
        <v>1.0588129016769886E-2</v>
      </c>
      <c r="Y192" s="16">
        <v>0.94091723448620534</v>
      </c>
      <c r="AA192" s="13" t="s">
        <v>254</v>
      </c>
      <c r="AB192" s="15">
        <v>439.12906363090661</v>
      </c>
      <c r="AC192" s="19">
        <v>12.398088500825228</v>
      </c>
      <c r="AD192" s="19">
        <v>55.08530295931935</v>
      </c>
      <c r="AE192" s="19">
        <v>24.85847895391591</v>
      </c>
      <c r="AF192" s="19">
        <v>110.44741648627347</v>
      </c>
      <c r="AG192" s="19">
        <v>1101.7060591863869</v>
      </c>
      <c r="AH192" s="17">
        <f t="shared" si="54"/>
        <v>112770.27392299667</v>
      </c>
      <c r="AI192" s="17">
        <f t="shared" si="55"/>
        <v>13293.513568877221</v>
      </c>
      <c r="AJ192" s="17">
        <f t="shared" si="56"/>
        <v>99476.76035411944</v>
      </c>
      <c r="AK192" s="19">
        <f t="shared" si="57"/>
        <v>8.4831051880079684</v>
      </c>
      <c r="AL192" s="17">
        <f t="shared" si="58"/>
        <v>11664.997727724176</v>
      </c>
      <c r="AM192" s="19">
        <f t="shared" si="59"/>
        <v>9.6674064200609138</v>
      </c>
    </row>
    <row r="193" spans="1:39">
      <c r="A193" s="13" t="s">
        <v>255</v>
      </c>
      <c r="B193" s="13" t="s">
        <v>100</v>
      </c>
      <c r="C193" s="13" t="s">
        <v>63</v>
      </c>
      <c r="D193" s="14">
        <v>20</v>
      </c>
      <c r="E193" s="14" t="s">
        <v>3</v>
      </c>
      <c r="F193" s="15">
        <v>776.39879999999994</v>
      </c>
      <c r="G193" s="15">
        <v>177.26</v>
      </c>
      <c r="H193" s="15" t="s">
        <v>3</v>
      </c>
      <c r="I193" s="15" t="s">
        <v>3</v>
      </c>
      <c r="J193" s="16">
        <v>291.66899999999998</v>
      </c>
      <c r="K193" s="16">
        <v>75</v>
      </c>
      <c r="L193" s="16">
        <v>38.712145282455516</v>
      </c>
      <c r="M193" s="17">
        <v>0</v>
      </c>
      <c r="N193" s="16">
        <v>113.71214528245551</v>
      </c>
      <c r="O193" s="16">
        <v>216.66899999999998</v>
      </c>
      <c r="P193" s="16">
        <f t="shared" si="50"/>
        <v>330.38114528245546</v>
      </c>
      <c r="Q193" s="16">
        <v>1306.4418737746821</v>
      </c>
      <c r="R193" s="16">
        <v>0</v>
      </c>
      <c r="S193" s="16">
        <f t="shared" si="51"/>
        <v>1306.4418737746821</v>
      </c>
      <c r="T193" s="18">
        <v>0.77</v>
      </c>
      <c r="U193" s="19">
        <f t="shared" si="52"/>
        <v>4.9618510953946631</v>
      </c>
      <c r="V193" s="19">
        <f t="shared" si="53"/>
        <v>11.489026704487399</v>
      </c>
      <c r="W193" s="16">
        <v>0.1789867555459978</v>
      </c>
      <c r="X193" s="16">
        <v>8.9493377772998928E-3</v>
      </c>
      <c r="Y193" s="16">
        <v>0.77937985226585593</v>
      </c>
      <c r="AA193" s="13" t="s">
        <v>255</v>
      </c>
      <c r="AB193" s="15">
        <v>3576.7713034204085</v>
      </c>
      <c r="AC193" s="19">
        <v>521.87963246662207</v>
      </c>
      <c r="AD193" s="19">
        <v>2272.3615586057836</v>
      </c>
      <c r="AE193" s="19">
        <v>1046.3817756491567</v>
      </c>
      <c r="AF193" s="19">
        <v>4556.1420195161181</v>
      </c>
      <c r="AG193" s="19">
        <v>45447.231172115651</v>
      </c>
      <c r="AH193" s="17">
        <f t="shared" si="54"/>
        <v>4672843.8037040709</v>
      </c>
      <c r="AI193" s="17">
        <f t="shared" si="55"/>
        <v>941754.13849907054</v>
      </c>
      <c r="AJ193" s="17">
        <f t="shared" si="56"/>
        <v>3731089.6652050004</v>
      </c>
      <c r="AK193" s="19">
        <f t="shared" si="57"/>
        <v>4.961851095394664</v>
      </c>
      <c r="AL193" s="17">
        <f t="shared" si="58"/>
        <v>406722.33809665922</v>
      </c>
      <c r="AM193" s="19">
        <f t="shared" si="59"/>
        <v>11.489026704487401</v>
      </c>
    </row>
    <row r="194" spans="1:39">
      <c r="A194" s="13" t="s">
        <v>256</v>
      </c>
      <c r="B194" s="13" t="s">
        <v>100</v>
      </c>
      <c r="C194" s="13" t="s">
        <v>63</v>
      </c>
      <c r="D194" s="14">
        <v>20</v>
      </c>
      <c r="E194" s="14" t="s">
        <v>3</v>
      </c>
      <c r="F194" s="15">
        <v>1187.0675999999999</v>
      </c>
      <c r="G194" s="15">
        <v>265.59959999999995</v>
      </c>
      <c r="H194" s="15" t="s">
        <v>3</v>
      </c>
      <c r="I194" s="15" t="s">
        <v>3</v>
      </c>
      <c r="J194" s="16">
        <v>583.33799999999997</v>
      </c>
      <c r="K194" s="16">
        <v>125</v>
      </c>
      <c r="L194" s="16">
        <v>59.477026141046373</v>
      </c>
      <c r="M194" s="17">
        <v>0</v>
      </c>
      <c r="N194" s="16">
        <v>184.47702614104637</v>
      </c>
      <c r="O194" s="16">
        <v>458.33799999999997</v>
      </c>
      <c r="P194" s="16">
        <f t="shared" si="50"/>
        <v>642.81502614104636</v>
      </c>
      <c r="Q194" s="16">
        <v>1988.5464967472935</v>
      </c>
      <c r="R194" s="16">
        <v>0</v>
      </c>
      <c r="S194" s="16">
        <f t="shared" si="51"/>
        <v>1988.5464967472935</v>
      </c>
      <c r="T194" s="18">
        <v>0.77</v>
      </c>
      <c r="U194" s="19">
        <f t="shared" si="52"/>
        <v>3.9094802054952389</v>
      </c>
      <c r="V194" s="19">
        <f t="shared" si="53"/>
        <v>10.779372035338982</v>
      </c>
      <c r="W194" s="16">
        <v>0.18991782841816632</v>
      </c>
      <c r="X194" s="16">
        <v>9.4958914209083128E-3</v>
      </c>
      <c r="Y194" s="16">
        <v>0.84385521564678512</v>
      </c>
      <c r="AA194" s="13" t="s">
        <v>256</v>
      </c>
      <c r="AB194" s="15">
        <v>50.933019628628102</v>
      </c>
      <c r="AC194" s="19">
        <v>11.135129486501418</v>
      </c>
      <c r="AD194" s="19">
        <v>49.473915371256901</v>
      </c>
      <c r="AE194" s="19">
        <v>22.326214397558118</v>
      </c>
      <c r="AF194" s="19">
        <v>99.196443382570365</v>
      </c>
      <c r="AG194" s="19">
        <v>989.47830742513838</v>
      </c>
      <c r="AH194" s="17">
        <f t="shared" si="54"/>
        <v>101282.67775126956</v>
      </c>
      <c r="AI194" s="17">
        <f t="shared" si="55"/>
        <v>25906.94220907033</v>
      </c>
      <c r="AJ194" s="17">
        <f t="shared" si="56"/>
        <v>75375.735542199225</v>
      </c>
      <c r="AK194" s="19">
        <f t="shared" si="57"/>
        <v>3.9094802054952389</v>
      </c>
      <c r="AL194" s="17">
        <f t="shared" si="58"/>
        <v>9395.9719934728546</v>
      </c>
      <c r="AM194" s="19">
        <f t="shared" si="59"/>
        <v>10.779372035338982</v>
      </c>
    </row>
    <row r="195" spans="1:39">
      <c r="A195" s="13" t="s">
        <v>257</v>
      </c>
      <c r="B195" s="13" t="s">
        <v>100</v>
      </c>
      <c r="C195" s="13" t="s">
        <v>63</v>
      </c>
      <c r="D195" s="14">
        <v>20</v>
      </c>
      <c r="E195" s="14" t="s">
        <v>3</v>
      </c>
      <c r="F195" s="15">
        <v>249.22200000000001</v>
      </c>
      <c r="G195" s="15">
        <v>55.762</v>
      </c>
      <c r="H195" s="15" t="s">
        <v>3</v>
      </c>
      <c r="I195" s="15" t="s">
        <v>3</v>
      </c>
      <c r="J195" s="16">
        <v>116.66759999999999</v>
      </c>
      <c r="K195" s="16">
        <v>37.5</v>
      </c>
      <c r="L195" s="16">
        <v>13.061143227162344</v>
      </c>
      <c r="M195" s="17">
        <v>0</v>
      </c>
      <c r="N195" s="16">
        <v>50.561143227162347</v>
      </c>
      <c r="O195" s="16">
        <v>79.167599999999993</v>
      </c>
      <c r="P195" s="16">
        <f t="shared" si="50"/>
        <v>129.72874322716234</v>
      </c>
      <c r="Q195" s="16">
        <v>417.49057510486676</v>
      </c>
      <c r="R195" s="16">
        <v>0</v>
      </c>
      <c r="S195" s="16">
        <f t="shared" si="51"/>
        <v>417.49057510486676</v>
      </c>
      <c r="T195" s="18">
        <v>0.77</v>
      </c>
      <c r="U195" s="19">
        <f t="shared" si="52"/>
        <v>4.0574350841472269</v>
      </c>
      <c r="V195" s="19">
        <f t="shared" si="53"/>
        <v>8.2571427079715125</v>
      </c>
      <c r="W195" s="16">
        <v>0.24793018615104109</v>
      </c>
      <c r="X195" s="16">
        <v>1.2396509307552055E-2</v>
      </c>
      <c r="Y195" s="16">
        <v>1.1016194869244935</v>
      </c>
      <c r="AA195" s="13" t="s">
        <v>257</v>
      </c>
      <c r="AB195" s="15">
        <v>2341.6455774261772</v>
      </c>
      <c r="AC195" s="19">
        <v>107.48006861587439</v>
      </c>
      <c r="AD195" s="19">
        <v>477.53910946835009</v>
      </c>
      <c r="AE195" s="19">
        <v>215.5002380790647</v>
      </c>
      <c r="AF195" s="19">
        <v>957.4779129541289</v>
      </c>
      <c r="AG195" s="19">
        <v>9550.7821893670025</v>
      </c>
      <c r="AH195" s="17">
        <f t="shared" si="54"/>
        <v>977614.95881142258</v>
      </c>
      <c r="AI195" s="17">
        <f t="shared" si="55"/>
        <v>240944.07884208779</v>
      </c>
      <c r="AJ195" s="17">
        <f t="shared" si="56"/>
        <v>736670.87996933481</v>
      </c>
      <c r="AK195" s="19">
        <f t="shared" si="57"/>
        <v>4.0574350841472269</v>
      </c>
      <c r="AL195" s="17">
        <f t="shared" si="58"/>
        <v>118396.27742749623</v>
      </c>
      <c r="AM195" s="19">
        <f t="shared" si="59"/>
        <v>8.2571427079715125</v>
      </c>
    </row>
    <row r="196" spans="1:39">
      <c r="A196" s="13" t="s">
        <v>258</v>
      </c>
      <c r="B196" s="13" t="s">
        <v>100</v>
      </c>
      <c r="C196" s="13" t="s">
        <v>63</v>
      </c>
      <c r="D196" s="14">
        <v>12</v>
      </c>
      <c r="E196" s="14" t="s">
        <v>3</v>
      </c>
      <c r="F196" s="15">
        <v>734.77815199999998</v>
      </c>
      <c r="G196" s="15">
        <v>162.01563999999999</v>
      </c>
      <c r="H196" s="15" t="s">
        <v>3</v>
      </c>
      <c r="I196" s="15" t="s">
        <v>3</v>
      </c>
      <c r="J196" s="16">
        <v>0</v>
      </c>
      <c r="K196" s="16">
        <v>25</v>
      </c>
      <c r="L196" s="16">
        <v>26.655130348607347</v>
      </c>
      <c r="M196" s="17">
        <v>0</v>
      </c>
      <c r="N196" s="16">
        <v>51.655130348607344</v>
      </c>
      <c r="O196" s="16">
        <v>-25</v>
      </c>
      <c r="P196" s="16">
        <f t="shared" si="50"/>
        <v>26.655130348607344</v>
      </c>
      <c r="Q196" s="16">
        <v>950.42643302646502</v>
      </c>
      <c r="R196" s="16">
        <v>0</v>
      </c>
      <c r="S196" s="16">
        <f t="shared" si="51"/>
        <v>950.42643302646502</v>
      </c>
      <c r="T196" s="18">
        <v>0.85</v>
      </c>
      <c r="U196" s="19">
        <f t="shared" si="52"/>
        <v>35.656416629608493</v>
      </c>
      <c r="V196" s="19">
        <f t="shared" si="53"/>
        <v>18.399458613544844</v>
      </c>
      <c r="W196" s="16">
        <v>7.7826576194916119E-2</v>
      </c>
      <c r="X196" s="16">
        <v>6.4855480162430102E-3</v>
      </c>
      <c r="Y196" s="16">
        <v>0.35089839940305378</v>
      </c>
      <c r="AA196" s="13" t="s">
        <v>258</v>
      </c>
      <c r="AB196" s="15">
        <v>114.59929416441324</v>
      </c>
      <c r="AC196" s="19">
        <v>16.870793683428811</v>
      </c>
      <c r="AD196" s="19">
        <v>76.062007492716702</v>
      </c>
      <c r="AE196" s="19">
        <v>33.82636522456329</v>
      </c>
      <c r="AF196" s="19">
        <v>152.50623612861287</v>
      </c>
      <c r="AG196" s="19">
        <v>912.74408991260032</v>
      </c>
      <c r="AH196" s="17">
        <f t="shared" si="54"/>
        <v>108918.19838003386</v>
      </c>
      <c r="AI196" s="17">
        <f t="shared" si="55"/>
        <v>3054.6591238108322</v>
      </c>
      <c r="AJ196" s="17">
        <f t="shared" si="56"/>
        <v>105863.53925622303</v>
      </c>
      <c r="AK196" s="19">
        <f t="shared" si="57"/>
        <v>35.656416629608493</v>
      </c>
      <c r="AL196" s="17">
        <f t="shared" si="58"/>
        <v>5919.6414779211627</v>
      </c>
      <c r="AM196" s="19">
        <f t="shared" si="59"/>
        <v>18.399458613544844</v>
      </c>
    </row>
    <row r="197" spans="1:39">
      <c r="A197" s="13" t="s">
        <v>259</v>
      </c>
      <c r="B197" s="13" t="s">
        <v>100</v>
      </c>
      <c r="C197" s="13" t="s">
        <v>63</v>
      </c>
      <c r="D197" s="14">
        <v>12</v>
      </c>
      <c r="E197" s="14" t="s">
        <v>3</v>
      </c>
      <c r="F197" s="15">
        <v>126.42859999999999</v>
      </c>
      <c r="G197" s="15">
        <v>27.877000000000002</v>
      </c>
      <c r="H197" s="15" t="s">
        <v>3</v>
      </c>
      <c r="I197" s="15" t="s">
        <v>3</v>
      </c>
      <c r="J197" s="16">
        <v>0</v>
      </c>
      <c r="K197" s="16">
        <v>12.5</v>
      </c>
      <c r="L197" s="16">
        <v>5.0044974931316935</v>
      </c>
      <c r="M197" s="17">
        <v>0</v>
      </c>
      <c r="N197" s="16">
        <v>17.504497493131694</v>
      </c>
      <c r="O197" s="16">
        <v>-12.5</v>
      </c>
      <c r="P197" s="16">
        <f t="shared" si="50"/>
        <v>5.0044974931316943</v>
      </c>
      <c r="Q197" s="16">
        <v>163.5338271877873</v>
      </c>
      <c r="R197" s="16">
        <v>0</v>
      </c>
      <c r="S197" s="16">
        <f t="shared" si="51"/>
        <v>163.5338271877873</v>
      </c>
      <c r="T197" s="18">
        <v>0.85</v>
      </c>
      <c r="U197" s="19">
        <f t="shared" si="52"/>
        <v>32.677372186163645</v>
      </c>
      <c r="V197" s="19">
        <f t="shared" si="53"/>
        <v>9.3423891346754555</v>
      </c>
      <c r="W197" s="16">
        <v>0.15327630299805514</v>
      </c>
      <c r="X197" s="16">
        <v>1.2773025249837928E-2</v>
      </c>
      <c r="Y197" s="16">
        <v>0.69108024556717429</v>
      </c>
      <c r="AA197" s="13" t="s">
        <v>259</v>
      </c>
      <c r="AB197" s="15">
        <v>25.466509814314051</v>
      </c>
      <c r="AC197" s="19">
        <v>0.64507779826817946</v>
      </c>
      <c r="AD197" s="19">
        <v>2.9083345600660153</v>
      </c>
      <c r="AE197" s="19">
        <v>1.2933971935125808</v>
      </c>
      <c r="AF197" s="19">
        <v>5.831283866665026</v>
      </c>
      <c r="AG197" s="19">
        <v>34.900014720792193</v>
      </c>
      <c r="AH197" s="17">
        <f t="shared" si="54"/>
        <v>4164.6358150501228</v>
      </c>
      <c r="AI197" s="17">
        <f t="shared" si="55"/>
        <v>127.44708452454833</v>
      </c>
      <c r="AJ197" s="17">
        <f t="shared" si="56"/>
        <v>4037.1887305255746</v>
      </c>
      <c r="AK197" s="19">
        <f t="shared" si="57"/>
        <v>32.677372186163645</v>
      </c>
      <c r="AL197" s="17">
        <f t="shared" si="58"/>
        <v>445.77845720347398</v>
      </c>
      <c r="AM197" s="19">
        <f t="shared" si="59"/>
        <v>9.3423891346754555</v>
      </c>
    </row>
    <row r="199" spans="1:39">
      <c r="A199" s="7" t="s">
        <v>260</v>
      </c>
      <c r="AA199" s="8" t="s">
        <v>261</v>
      </c>
    </row>
    <row r="200" spans="1:39" ht="57" thickBot="1">
      <c r="A200" s="10" t="s">
        <v>24</v>
      </c>
      <c r="B200" s="10" t="s">
        <v>25</v>
      </c>
      <c r="C200" s="10" t="s">
        <v>26</v>
      </c>
      <c r="D200" s="11" t="s">
        <v>27</v>
      </c>
      <c r="E200" s="11" t="s">
        <v>28</v>
      </c>
      <c r="F200" s="11" t="s">
        <v>29</v>
      </c>
      <c r="G200" s="11" t="s">
        <v>30</v>
      </c>
      <c r="H200" s="11" t="s">
        <v>31</v>
      </c>
      <c r="I200" s="11" t="s">
        <v>32</v>
      </c>
      <c r="J200" s="11" t="s">
        <v>33</v>
      </c>
      <c r="K200" s="11" t="s">
        <v>34</v>
      </c>
      <c r="L200" s="11" t="s">
        <v>35</v>
      </c>
      <c r="M200" s="11" t="s">
        <v>36</v>
      </c>
      <c r="N200" s="11" t="s">
        <v>37</v>
      </c>
      <c r="O200" s="11" t="s">
        <v>38</v>
      </c>
      <c r="P200" s="11" t="s">
        <v>39</v>
      </c>
      <c r="Q200" s="11" t="s">
        <v>40</v>
      </c>
      <c r="R200" s="11" t="s">
        <v>41</v>
      </c>
      <c r="S200" s="11" t="s">
        <v>42</v>
      </c>
      <c r="T200" s="11" t="s">
        <v>43</v>
      </c>
      <c r="U200" s="11" t="s">
        <v>44</v>
      </c>
      <c r="V200" s="11" t="s">
        <v>45</v>
      </c>
      <c r="W200" s="11" t="s">
        <v>46</v>
      </c>
      <c r="X200" s="11" t="s">
        <v>47</v>
      </c>
      <c r="Y200" s="11" t="s">
        <v>48</v>
      </c>
      <c r="AA200" s="10" t="s">
        <v>24</v>
      </c>
      <c r="AB200" s="12" t="s">
        <v>49</v>
      </c>
      <c r="AC200" s="11" t="s">
        <v>50</v>
      </c>
      <c r="AD200" s="11" t="s">
        <v>51</v>
      </c>
      <c r="AE200" s="11" t="s">
        <v>52</v>
      </c>
      <c r="AF200" s="11" t="s">
        <v>53</v>
      </c>
      <c r="AG200" s="11" t="s">
        <v>54</v>
      </c>
      <c r="AH200" s="11" t="s">
        <v>55</v>
      </c>
      <c r="AI200" s="11" t="s">
        <v>56</v>
      </c>
      <c r="AJ200" s="11" t="s">
        <v>57</v>
      </c>
      <c r="AK200" s="11" t="s">
        <v>58</v>
      </c>
      <c r="AL200" s="11" t="s">
        <v>59</v>
      </c>
      <c r="AM200" s="11" t="s">
        <v>60</v>
      </c>
    </row>
    <row r="201" spans="1:39">
      <c r="A201" s="13" t="s">
        <v>262</v>
      </c>
      <c r="B201" s="13" t="s">
        <v>263</v>
      </c>
      <c r="C201" s="13" t="s">
        <v>63</v>
      </c>
      <c r="D201" s="14">
        <v>16.8</v>
      </c>
      <c r="E201" s="14" t="s">
        <v>3</v>
      </c>
      <c r="F201" s="15">
        <v>1000000</v>
      </c>
      <c r="G201" s="15">
        <v>386000</v>
      </c>
      <c r="H201" s="15" t="s">
        <v>3</v>
      </c>
      <c r="I201" s="15" t="s">
        <v>3</v>
      </c>
      <c r="J201" s="16">
        <v>468858.3</v>
      </c>
      <c r="K201" s="16">
        <v>200000</v>
      </c>
      <c r="L201" s="16">
        <v>163185.13148635282</v>
      </c>
      <c r="M201" s="17">
        <v>0</v>
      </c>
      <c r="N201" s="16">
        <v>363185.13148635282</v>
      </c>
      <c r="O201" s="16">
        <v>268858.3</v>
      </c>
      <c r="P201" s="16">
        <f t="shared" ref="P201:P204" si="60">N201+O201</f>
        <v>632043.43148635281</v>
      </c>
      <c r="Q201" s="16">
        <v>1581060.1135612545</v>
      </c>
      <c r="R201" s="16">
        <v>0</v>
      </c>
      <c r="S201" s="16">
        <f t="shared" ref="S201:S204" si="61">SUM(R201,Q201)</f>
        <v>1581060.1135612545</v>
      </c>
      <c r="T201" s="18">
        <v>0.7</v>
      </c>
      <c r="U201" s="19">
        <f t="shared" ref="U201:U204" si="62">MAX(Q201/(L201+(J201*T201)),0)</f>
        <v>3.2175525998542738</v>
      </c>
      <c r="V201" s="19">
        <f t="shared" ref="V201:V204" si="63">MAX(Q201/N201,0)</f>
        <v>4.3533172932787449</v>
      </c>
      <c r="W201" s="16">
        <v>0.48822458389808293</v>
      </c>
      <c r="X201" s="16">
        <v>2.9060987136790648E-2</v>
      </c>
      <c r="Y201" s="16">
        <v>1.2574377886953481</v>
      </c>
      <c r="AA201" s="13" t="s">
        <v>262</v>
      </c>
      <c r="AB201" s="15">
        <v>4.0199999999999996</v>
      </c>
      <c r="AC201" s="19">
        <v>1161.1520759999999</v>
      </c>
      <c r="AD201" s="19">
        <v>2990.4377999999992</v>
      </c>
      <c r="AE201" s="19">
        <v>2322.3041519999997</v>
      </c>
      <c r="AF201" s="19">
        <v>5980.8755999999985</v>
      </c>
      <c r="AG201" s="19">
        <v>50239.355039999995</v>
      </c>
      <c r="AH201" s="17">
        <f t="shared" ref="AH201:AH204" si="64">AB201*Q201</f>
        <v>6355861.6565162418</v>
      </c>
      <c r="AI201" s="17">
        <f t="shared" ref="AI201:AI204" si="65">AB201*(L201+(J201*T201))</f>
        <v>1975371.4847751381</v>
      </c>
      <c r="AJ201" s="17">
        <f t="shared" ref="AJ201:AJ204" si="66">AH201-AI201</f>
        <v>4380490.1717411038</v>
      </c>
      <c r="AK201" s="19">
        <f t="shared" ref="AK201:AK204" si="67">IF(AB201=0,"N/A",MAX(AH201/AI201,0))</f>
        <v>3.2175525998542733</v>
      </c>
      <c r="AL201" s="17">
        <f t="shared" ref="AL201:AL204" si="68">AB201*N201</f>
        <v>1460004.2285751381</v>
      </c>
      <c r="AM201" s="19">
        <f t="shared" ref="AM201:AM204" si="69">IF(AB201=0,"N/A",MAX(AH201/AL201,0))</f>
        <v>4.3533172932787449</v>
      </c>
    </row>
    <row r="202" spans="1:39">
      <c r="A202" s="13" t="s">
        <v>264</v>
      </c>
      <c r="B202" s="13" t="s">
        <v>263</v>
      </c>
      <c r="C202" s="13" t="s">
        <v>63</v>
      </c>
      <c r="D202" s="14">
        <v>13.8</v>
      </c>
      <c r="E202" s="14" t="s">
        <v>3</v>
      </c>
      <c r="F202" s="15">
        <v>1000000</v>
      </c>
      <c r="G202" s="15">
        <v>210000</v>
      </c>
      <c r="H202" s="15" t="s">
        <v>3</v>
      </c>
      <c r="I202" s="15" t="s">
        <v>3</v>
      </c>
      <c r="J202" s="16">
        <v>468858.3</v>
      </c>
      <c r="K202" s="16">
        <v>140000</v>
      </c>
      <c r="L202" s="16">
        <v>137326.78410185932</v>
      </c>
      <c r="M202" s="17">
        <v>0</v>
      </c>
      <c r="N202" s="16">
        <v>277326.78410185932</v>
      </c>
      <c r="O202" s="16">
        <v>328858.3</v>
      </c>
      <c r="P202" s="16">
        <f t="shared" si="60"/>
        <v>606185.08410185925</v>
      </c>
      <c r="Q202" s="16">
        <v>1382173.0323770754</v>
      </c>
      <c r="R202" s="16">
        <v>0</v>
      </c>
      <c r="S202" s="16">
        <f t="shared" si="61"/>
        <v>1382173.0323770754</v>
      </c>
      <c r="T202" s="18">
        <v>0.82</v>
      </c>
      <c r="U202" s="19">
        <f t="shared" si="62"/>
        <v>2.6489037146247885</v>
      </c>
      <c r="V202" s="19">
        <f t="shared" si="63"/>
        <v>4.9839146869759876</v>
      </c>
      <c r="W202" s="16">
        <v>0.31824939492664589</v>
      </c>
      <c r="X202" s="16">
        <v>2.3061550357003326E-2</v>
      </c>
      <c r="Y202" s="16">
        <v>1.5066156012037712</v>
      </c>
      <c r="AA202" s="13" t="s">
        <v>264</v>
      </c>
      <c r="AB202" s="15">
        <v>18.899999999999999</v>
      </c>
      <c r="AC202" s="19">
        <v>3479.1460199999992</v>
      </c>
      <c r="AD202" s="19">
        <v>16469.724599999998</v>
      </c>
      <c r="AE202" s="19">
        <v>6958.2920399999985</v>
      </c>
      <c r="AF202" s="19">
        <v>32939.449199999995</v>
      </c>
      <c r="AG202" s="19">
        <v>227282.19947999995</v>
      </c>
      <c r="AH202" s="17">
        <f t="shared" si="64"/>
        <v>26123070.311926723</v>
      </c>
      <c r="AI202" s="17">
        <f t="shared" si="65"/>
        <v>9861842.1529251393</v>
      </c>
      <c r="AJ202" s="17">
        <f t="shared" si="66"/>
        <v>16261228.159001583</v>
      </c>
      <c r="AK202" s="19">
        <f t="shared" si="67"/>
        <v>2.6489037146247885</v>
      </c>
      <c r="AL202" s="17">
        <f t="shared" si="68"/>
        <v>5241476.2195251407</v>
      </c>
      <c r="AM202" s="19">
        <f t="shared" si="69"/>
        <v>4.9839146869759876</v>
      </c>
    </row>
    <row r="203" spans="1:39">
      <c r="A203" s="13" t="s">
        <v>265</v>
      </c>
      <c r="B203" s="13" t="s">
        <v>263</v>
      </c>
      <c r="C203" s="13" t="s">
        <v>63</v>
      </c>
      <c r="D203" s="14">
        <v>5.6</v>
      </c>
      <c r="E203" s="14" t="s">
        <v>3</v>
      </c>
      <c r="F203" s="15">
        <v>1000000</v>
      </c>
      <c r="G203" s="15">
        <v>0</v>
      </c>
      <c r="H203" s="15" t="s">
        <v>3</v>
      </c>
      <c r="I203" s="15" t="s">
        <v>3</v>
      </c>
      <c r="J203" s="16">
        <v>369441.57276810333</v>
      </c>
      <c r="K203" s="16">
        <v>100000</v>
      </c>
      <c r="L203" s="16">
        <v>61830.185454641651</v>
      </c>
      <c r="M203" s="17">
        <v>0</v>
      </c>
      <c r="N203" s="16">
        <v>161830.18545464164</v>
      </c>
      <c r="O203" s="16">
        <v>269441.57276810333</v>
      </c>
      <c r="P203" s="16">
        <f t="shared" si="60"/>
        <v>431271.75822274497</v>
      </c>
      <c r="Q203" s="16">
        <v>554866.29212653695</v>
      </c>
      <c r="R203" s="16">
        <v>0</v>
      </c>
      <c r="S203" s="16">
        <f t="shared" si="61"/>
        <v>554866.29212653695</v>
      </c>
      <c r="T203" s="18">
        <v>0.81</v>
      </c>
      <c r="U203" s="19">
        <f t="shared" si="62"/>
        <v>1.5366943103447626</v>
      </c>
      <c r="V203" s="19">
        <f t="shared" si="63"/>
        <v>3.4286946564864249</v>
      </c>
      <c r="W203" s="16">
        <v>0.18800272162076273</v>
      </c>
      <c r="X203" s="16">
        <v>3.3571914575136197E-2</v>
      </c>
      <c r="Y203" s="16" t="s">
        <v>3</v>
      </c>
      <c r="AA203" s="13" t="s">
        <v>265</v>
      </c>
      <c r="AB203" s="15">
        <v>1.75</v>
      </c>
      <c r="AC203" s="19">
        <v>0</v>
      </c>
      <c r="AD203" s="19">
        <v>1506.37725</v>
      </c>
      <c r="AE203" s="19">
        <v>0</v>
      </c>
      <c r="AF203" s="19">
        <v>2819.5938971999999</v>
      </c>
      <c r="AG203" s="19">
        <v>8435.7125999999989</v>
      </c>
      <c r="AH203" s="17">
        <f t="shared" si="64"/>
        <v>971016.01122143969</v>
      </c>
      <c r="AI203" s="17">
        <f t="shared" si="65"/>
        <v>631886.25394440931</v>
      </c>
      <c r="AJ203" s="17">
        <f t="shared" si="66"/>
        <v>339129.75727703038</v>
      </c>
      <c r="AK203" s="19">
        <f t="shared" si="67"/>
        <v>1.5366943103447628</v>
      </c>
      <c r="AL203" s="17">
        <f t="shared" si="68"/>
        <v>283202.82454562286</v>
      </c>
      <c r="AM203" s="19">
        <f t="shared" si="69"/>
        <v>3.4286946564864249</v>
      </c>
    </row>
    <row r="204" spans="1:39">
      <c r="A204" s="13" t="s">
        <v>266</v>
      </c>
      <c r="B204" s="13" t="s">
        <v>263</v>
      </c>
      <c r="C204" s="13" t="s">
        <v>63</v>
      </c>
      <c r="D204" s="14">
        <v>10.350000000000001</v>
      </c>
      <c r="E204" s="14" t="s">
        <v>3</v>
      </c>
      <c r="F204" s="15">
        <v>1000000</v>
      </c>
      <c r="G204" s="15">
        <v>66000</v>
      </c>
      <c r="H204" s="15" t="s">
        <v>3</v>
      </c>
      <c r="I204" s="15" t="s">
        <v>3</v>
      </c>
      <c r="J204" s="16">
        <v>468858.3</v>
      </c>
      <c r="K204" s="16">
        <v>100000</v>
      </c>
      <c r="L204" s="16">
        <v>93454.31443497978</v>
      </c>
      <c r="M204" s="17">
        <v>0</v>
      </c>
      <c r="N204" s="16">
        <v>193454.31443497978</v>
      </c>
      <c r="O204" s="16">
        <v>368858.3</v>
      </c>
      <c r="P204" s="16">
        <f t="shared" si="60"/>
        <v>562312.61443497974</v>
      </c>
      <c r="Q204" s="16">
        <v>931979.83718551439</v>
      </c>
      <c r="R204" s="16">
        <v>0</v>
      </c>
      <c r="S204" s="16">
        <f t="shared" si="61"/>
        <v>931979.83718551439</v>
      </c>
      <c r="T204" s="18">
        <v>0.8</v>
      </c>
      <c r="U204" s="19">
        <f t="shared" si="62"/>
        <v>1.9891107241829096</v>
      </c>
      <c r="V204" s="19">
        <f t="shared" si="63"/>
        <v>4.8175707009044446</v>
      </c>
      <c r="W204" s="16">
        <v>0.22755063735414499</v>
      </c>
      <c r="X204" s="16">
        <v>2.1985568826487438E-2</v>
      </c>
      <c r="Y204" s="16">
        <v>3.4275854385212798</v>
      </c>
      <c r="AA204" s="13" t="s">
        <v>266</v>
      </c>
      <c r="AB204" s="15">
        <v>2.5</v>
      </c>
      <c r="AC204" s="19">
        <v>141.108</v>
      </c>
      <c r="AD204" s="19">
        <v>2125.4</v>
      </c>
      <c r="AE204" s="19">
        <v>239.8836</v>
      </c>
      <c r="AF204" s="19">
        <v>3613.18</v>
      </c>
      <c r="AG204" s="19">
        <v>21997.890000000003</v>
      </c>
      <c r="AH204" s="17">
        <f t="shared" si="64"/>
        <v>2329949.5929637859</v>
      </c>
      <c r="AI204" s="17">
        <f t="shared" si="65"/>
        <v>1171352.3860874495</v>
      </c>
      <c r="AJ204" s="17">
        <f t="shared" si="66"/>
        <v>1158597.2068763364</v>
      </c>
      <c r="AK204" s="19">
        <f t="shared" si="67"/>
        <v>1.9891107241829096</v>
      </c>
      <c r="AL204" s="17">
        <f t="shared" si="68"/>
        <v>483635.78608744947</v>
      </c>
      <c r="AM204" s="19">
        <f t="shared" si="69"/>
        <v>4.8175707009044446</v>
      </c>
    </row>
    <row r="206" spans="1:39">
      <c r="A206" s="7" t="s">
        <v>267</v>
      </c>
      <c r="AA206" s="8" t="s">
        <v>268</v>
      </c>
    </row>
    <row r="207" spans="1:39" ht="57" thickBot="1">
      <c r="A207" s="10" t="s">
        <v>24</v>
      </c>
      <c r="B207" s="10" t="s">
        <v>25</v>
      </c>
      <c r="C207" s="10" t="s">
        <v>26</v>
      </c>
      <c r="D207" s="11" t="s">
        <v>27</v>
      </c>
      <c r="E207" s="11" t="s">
        <v>28</v>
      </c>
      <c r="F207" s="11" t="s">
        <v>29</v>
      </c>
      <c r="G207" s="11" t="s">
        <v>30</v>
      </c>
      <c r="H207" s="11" t="s">
        <v>31</v>
      </c>
      <c r="I207" s="11" t="s">
        <v>32</v>
      </c>
      <c r="J207" s="11" t="s">
        <v>33</v>
      </c>
      <c r="K207" s="11" t="s">
        <v>34</v>
      </c>
      <c r="L207" s="11" t="s">
        <v>35</v>
      </c>
      <c r="M207" s="11" t="s">
        <v>36</v>
      </c>
      <c r="N207" s="11" t="s">
        <v>37</v>
      </c>
      <c r="O207" s="11" t="s">
        <v>38</v>
      </c>
      <c r="P207" s="11" t="s">
        <v>39</v>
      </c>
      <c r="Q207" s="11" t="s">
        <v>40</v>
      </c>
      <c r="R207" s="11" t="s">
        <v>41</v>
      </c>
      <c r="S207" s="11" t="s">
        <v>42</v>
      </c>
      <c r="T207" s="11" t="s">
        <v>43</v>
      </c>
      <c r="U207" s="11" t="s">
        <v>44</v>
      </c>
      <c r="V207" s="11" t="s">
        <v>45</v>
      </c>
      <c r="W207" s="11" t="s">
        <v>46</v>
      </c>
      <c r="X207" s="11" t="s">
        <v>47</v>
      </c>
      <c r="Y207" s="11" t="s">
        <v>48</v>
      </c>
      <c r="AA207" s="10" t="s">
        <v>24</v>
      </c>
      <c r="AB207" s="12" t="s">
        <v>49</v>
      </c>
      <c r="AC207" s="11" t="s">
        <v>50</v>
      </c>
      <c r="AD207" s="11" t="s">
        <v>51</v>
      </c>
      <c r="AE207" s="11" t="s">
        <v>52</v>
      </c>
      <c r="AF207" s="11" t="s">
        <v>53</v>
      </c>
      <c r="AG207" s="11" t="s">
        <v>54</v>
      </c>
      <c r="AH207" s="11" t="s">
        <v>55</v>
      </c>
      <c r="AI207" s="11" t="s">
        <v>56</v>
      </c>
      <c r="AJ207" s="11" t="s">
        <v>57</v>
      </c>
      <c r="AK207" s="11" t="s">
        <v>58</v>
      </c>
      <c r="AL207" s="11" t="s">
        <v>59</v>
      </c>
      <c r="AM207" s="11" t="s">
        <v>60</v>
      </c>
    </row>
    <row r="208" spans="1:39">
      <c r="A208" s="13" t="s">
        <v>269</v>
      </c>
      <c r="B208" s="13" t="s">
        <v>270</v>
      </c>
      <c r="C208" s="13" t="s">
        <v>68</v>
      </c>
      <c r="D208" s="14">
        <v>9.3000000000000007</v>
      </c>
      <c r="E208" s="14">
        <v>1</v>
      </c>
      <c r="F208" s="15">
        <v>62.333644800000002</v>
      </c>
      <c r="G208" s="15">
        <v>10.13804898264322</v>
      </c>
      <c r="H208" s="15">
        <v>3.2993848468642653</v>
      </c>
      <c r="I208" s="15">
        <v>0.53661750884974269</v>
      </c>
      <c r="J208" s="16">
        <v>0</v>
      </c>
      <c r="K208" s="16">
        <v>0</v>
      </c>
      <c r="L208" s="16">
        <v>13.921079886106536</v>
      </c>
      <c r="M208" s="17">
        <v>12.393000000000001</v>
      </c>
      <c r="N208" s="16">
        <v>13.921079886106536</v>
      </c>
      <c r="O208" s="16">
        <v>0</v>
      </c>
      <c r="P208" s="16">
        <f t="shared" ref="P208:P253" si="70">N208+O208</f>
        <v>13.921079886106536</v>
      </c>
      <c r="Q208" s="16">
        <v>12.176265206204675</v>
      </c>
      <c r="R208" s="16">
        <v>0</v>
      </c>
      <c r="S208" s="16">
        <f t="shared" ref="S208:S253" si="71">SUM(R208,Q208)</f>
        <v>12.176265206204675</v>
      </c>
      <c r="T208" s="18">
        <v>0.86</v>
      </c>
      <c r="U208" s="19">
        <f t="shared" ref="U208:U253" si="72">MAX(Q208/(L208+(J208*T208)),0)</f>
        <v>0.87466384115479334</v>
      </c>
      <c r="V208" s="19">
        <f t="shared" ref="V208:V253" si="73">MAX(Q208/N208,0)</f>
        <v>0.87466384115479334</v>
      </c>
      <c r="W208" s="16">
        <v>0.23722502672328744</v>
      </c>
      <c r="X208" s="16">
        <v>0.16481655534609868</v>
      </c>
      <c r="Y208" s="16">
        <v>1.392471694190119</v>
      </c>
      <c r="AA208" s="13" t="s">
        <v>269</v>
      </c>
      <c r="AB208" s="15">
        <v>678</v>
      </c>
      <c r="AC208" s="19">
        <v>6.7778892426768325</v>
      </c>
      <c r="AD208" s="19">
        <v>39.787420612449488</v>
      </c>
      <c r="AE208" s="19">
        <v>13.914539233786783</v>
      </c>
      <c r="AF208" s="19">
        <v>81.680830904882058</v>
      </c>
      <c r="AG208" s="19">
        <v>57.267134956309015</v>
      </c>
      <c r="AH208" s="17">
        <f t="shared" ref="AH208:AH253" si="74">AB208*Q208</f>
        <v>8255.5078098067697</v>
      </c>
      <c r="AI208" s="17">
        <f t="shared" ref="AI208:AI253" si="75">AB208*(L208+(J208*T208))</f>
        <v>9438.4921627802323</v>
      </c>
      <c r="AJ208" s="17">
        <f t="shared" ref="AJ208:AJ253" si="76">AH208-AI208</f>
        <v>-1182.9843529734626</v>
      </c>
      <c r="AK208" s="19">
        <f t="shared" ref="AK208:AK253" si="77">IF(AB208=0,"N/A",MAX(AH208/AI208,0))</f>
        <v>0.87466384115479323</v>
      </c>
      <c r="AL208" s="17">
        <f t="shared" ref="AL208:AL253" si="78">AB208*N208</f>
        <v>9438.4921627802323</v>
      </c>
      <c r="AM208" s="19">
        <f t="shared" ref="AM208:AM253" si="79">IF(AB208=0,"N/A",MAX(AH208/AL208,0))</f>
        <v>0.87466384115479323</v>
      </c>
    </row>
    <row r="209" spans="1:39">
      <c r="A209" s="13" t="s">
        <v>271</v>
      </c>
      <c r="B209" s="13" t="s">
        <v>270</v>
      </c>
      <c r="C209" s="13" t="s">
        <v>68</v>
      </c>
      <c r="D209" s="14">
        <v>4</v>
      </c>
      <c r="E209" s="14">
        <v>1</v>
      </c>
      <c r="F209" s="15">
        <v>28.738500000000002</v>
      </c>
      <c r="G209" s="15">
        <v>4.6831161193573676</v>
      </c>
      <c r="H209" s="15">
        <v>1.521158785529716</v>
      </c>
      <c r="I209" s="15">
        <v>0.2478822217101202</v>
      </c>
      <c r="J209" s="16">
        <v>0</v>
      </c>
      <c r="K209" s="16">
        <v>0</v>
      </c>
      <c r="L209" s="16">
        <v>6.5495269573531143</v>
      </c>
      <c r="M209" s="17">
        <v>5.8956</v>
      </c>
      <c r="N209" s="16">
        <v>6.5495269573531143</v>
      </c>
      <c r="O209" s="16">
        <v>0</v>
      </c>
      <c r="P209" s="16">
        <f t="shared" si="70"/>
        <v>6.5495269573531143</v>
      </c>
      <c r="Q209" s="16">
        <v>4.8138757515735744</v>
      </c>
      <c r="R209" s="16">
        <v>0</v>
      </c>
      <c r="S209" s="16">
        <f t="shared" si="71"/>
        <v>4.8138757515735744</v>
      </c>
      <c r="T209" s="18">
        <v>0.86</v>
      </c>
      <c r="U209" s="19">
        <f t="shared" si="72"/>
        <v>0.73499594442756899</v>
      </c>
      <c r="V209" s="19">
        <f t="shared" si="73"/>
        <v>0.73499594442756899</v>
      </c>
      <c r="W209" s="16">
        <v>0.24207834298702571</v>
      </c>
      <c r="X209" s="16">
        <v>0.20890557321400927</v>
      </c>
      <c r="Y209" s="16">
        <v>1.4182175092870983</v>
      </c>
      <c r="AA209" s="13" t="s">
        <v>271</v>
      </c>
      <c r="AB209" s="15">
        <v>163.5</v>
      </c>
      <c r="AC209" s="19">
        <v>0.75502802511861977</v>
      </c>
      <c r="AD209" s="19">
        <v>4.4235956549295006</v>
      </c>
      <c r="AE209" s="19">
        <v>1.5500204712658368</v>
      </c>
      <c r="AF209" s="19">
        <v>9.081336842650451</v>
      </c>
      <c r="AG209" s="19">
        <v>5.1260322533038494</v>
      </c>
      <c r="AH209" s="17">
        <f t="shared" si="74"/>
        <v>787.06868538227945</v>
      </c>
      <c r="AI209" s="17">
        <f t="shared" si="75"/>
        <v>1070.8476575272341</v>
      </c>
      <c r="AJ209" s="17">
        <f t="shared" si="76"/>
        <v>-283.77897214495465</v>
      </c>
      <c r="AK209" s="19">
        <f t="shared" si="77"/>
        <v>0.7349959444275691</v>
      </c>
      <c r="AL209" s="17">
        <f t="shared" si="78"/>
        <v>1070.8476575272341</v>
      </c>
      <c r="AM209" s="19">
        <f t="shared" si="79"/>
        <v>0.7349959444275691</v>
      </c>
    </row>
    <row r="210" spans="1:39">
      <c r="A210" s="13" t="s">
        <v>272</v>
      </c>
      <c r="B210" s="13" t="s">
        <v>270</v>
      </c>
      <c r="C210" s="13" t="s">
        <v>68</v>
      </c>
      <c r="D210" s="14">
        <v>4</v>
      </c>
      <c r="E210" s="14">
        <v>1</v>
      </c>
      <c r="F210" s="15">
        <v>26.709900000000005</v>
      </c>
      <c r="G210" s="15">
        <v>4.3230224310724141</v>
      </c>
      <c r="H210" s="15">
        <v>1.4137828712570302</v>
      </c>
      <c r="I210" s="15">
        <v>0.22882208713286473</v>
      </c>
      <c r="J210" s="16">
        <v>0</v>
      </c>
      <c r="K210" s="16">
        <v>0</v>
      </c>
      <c r="L210" s="16">
        <v>6.5239530315881575</v>
      </c>
      <c r="M210" s="17">
        <v>5.8956</v>
      </c>
      <c r="N210" s="16">
        <v>6.5239530315881575</v>
      </c>
      <c r="O210" s="16">
        <v>0</v>
      </c>
      <c r="P210" s="16">
        <f t="shared" si="70"/>
        <v>6.5239530315881575</v>
      </c>
      <c r="Q210" s="16">
        <v>4.4710921121971561</v>
      </c>
      <c r="R210" s="16">
        <v>0</v>
      </c>
      <c r="S210" s="16">
        <f t="shared" si="71"/>
        <v>4.4710921121971561</v>
      </c>
      <c r="T210" s="18">
        <v>0.86</v>
      </c>
      <c r="U210" s="19">
        <f t="shared" si="72"/>
        <v>0.68533481012948627</v>
      </c>
      <c r="V210" s="19">
        <f t="shared" si="73"/>
        <v>0.68533481012948627</v>
      </c>
      <c r="W210" s="16">
        <v>0.25944700646906643</v>
      </c>
      <c r="X210" s="16">
        <v>0.223894153174966</v>
      </c>
      <c r="Y210" s="16">
        <v>1.5303514240390033</v>
      </c>
      <c r="AA210" s="13" t="s">
        <v>272</v>
      </c>
      <c r="AB210" s="15">
        <v>9611</v>
      </c>
      <c r="AC210" s="19">
        <v>40.970046316058919</v>
      </c>
      <c r="AD210" s="19">
        <v>241.67649212611386</v>
      </c>
      <c r="AE210" s="19">
        <v>84.108679924329763</v>
      </c>
      <c r="AF210" s="19">
        <v>496.14517310180725</v>
      </c>
      <c r="AG210" s="19">
        <v>280.05305867485242</v>
      </c>
      <c r="AH210" s="17">
        <f t="shared" si="74"/>
        <v>42971.666290326866</v>
      </c>
      <c r="AI210" s="17">
        <f t="shared" si="75"/>
        <v>62701.712586593785</v>
      </c>
      <c r="AJ210" s="17">
        <f t="shared" si="76"/>
        <v>-19730.046296266919</v>
      </c>
      <c r="AK210" s="19">
        <f t="shared" si="77"/>
        <v>0.68533481012948616</v>
      </c>
      <c r="AL210" s="17">
        <f t="shared" si="78"/>
        <v>62701.712586593785</v>
      </c>
      <c r="AM210" s="19">
        <f t="shared" si="79"/>
        <v>0.68533481012948616</v>
      </c>
    </row>
    <row r="211" spans="1:39">
      <c r="A211" s="13" t="s">
        <v>273</v>
      </c>
      <c r="B211" s="13" t="s">
        <v>270</v>
      </c>
      <c r="C211" s="13" t="s">
        <v>68</v>
      </c>
      <c r="D211" s="14">
        <v>4</v>
      </c>
      <c r="E211" s="14">
        <v>1</v>
      </c>
      <c r="F211" s="15">
        <v>27.072499999999998</v>
      </c>
      <c r="G211" s="15">
        <v>4.4150307601097172</v>
      </c>
      <c r="H211" s="15">
        <v>1.432975667527993</v>
      </c>
      <c r="I211" s="15">
        <v>0.23369218397358368</v>
      </c>
      <c r="J211" s="16">
        <v>0</v>
      </c>
      <c r="K211" s="16">
        <v>0</v>
      </c>
      <c r="L211" s="16">
        <v>6.1217524528312666</v>
      </c>
      <c r="M211" s="17">
        <v>5.5080000000000009</v>
      </c>
      <c r="N211" s="16">
        <v>6.1217524528312666</v>
      </c>
      <c r="O211" s="16">
        <v>0</v>
      </c>
      <c r="P211" s="16">
        <f t="shared" si="70"/>
        <v>6.1217524528312666</v>
      </c>
      <c r="Q211" s="16">
        <v>4.5351537436761378</v>
      </c>
      <c r="R211" s="16">
        <v>0</v>
      </c>
      <c r="S211" s="16">
        <f t="shared" si="71"/>
        <v>4.5351537436761378</v>
      </c>
      <c r="T211" s="18">
        <v>0.86</v>
      </c>
      <c r="U211" s="19">
        <f t="shared" si="72"/>
        <v>0.74082605897902021</v>
      </c>
      <c r="V211" s="19">
        <f t="shared" si="73"/>
        <v>0.74082605897902021</v>
      </c>
      <c r="W211" s="16">
        <v>0.24019142679589314</v>
      </c>
      <c r="X211" s="16">
        <v>0.20727722718498637</v>
      </c>
      <c r="Y211" s="16">
        <v>1.4060794643308374</v>
      </c>
      <c r="AA211" s="13" t="s">
        <v>273</v>
      </c>
      <c r="AB211" s="15">
        <v>148</v>
      </c>
      <c r="AC211" s="19">
        <v>0.64432626902728052</v>
      </c>
      <c r="AD211" s="19">
        <v>3.7721039046599993</v>
      </c>
      <c r="AE211" s="19">
        <v>1.3227573996471433</v>
      </c>
      <c r="AF211" s="19">
        <v>7.7438692041215544</v>
      </c>
      <c r="AG211" s="19">
        <v>4.3710880890646671</v>
      </c>
      <c r="AH211" s="17">
        <f t="shared" si="74"/>
        <v>671.20275406406836</v>
      </c>
      <c r="AI211" s="17">
        <f t="shared" si="75"/>
        <v>906.01936301902742</v>
      </c>
      <c r="AJ211" s="17">
        <f t="shared" si="76"/>
        <v>-234.81660895495907</v>
      </c>
      <c r="AK211" s="19">
        <f t="shared" si="77"/>
        <v>0.74082605897902021</v>
      </c>
      <c r="AL211" s="17">
        <f t="shared" si="78"/>
        <v>906.01936301902742</v>
      </c>
      <c r="AM211" s="19">
        <f t="shared" si="79"/>
        <v>0.74082605897902021</v>
      </c>
    </row>
    <row r="212" spans="1:39">
      <c r="A212" s="13" t="s">
        <v>274</v>
      </c>
      <c r="B212" s="13" t="s">
        <v>270</v>
      </c>
      <c r="C212" s="13" t="s">
        <v>68</v>
      </c>
      <c r="D212" s="14">
        <v>4</v>
      </c>
      <c r="E212" s="14">
        <v>1</v>
      </c>
      <c r="F212" s="15">
        <v>25.1615</v>
      </c>
      <c r="G212" s="15">
        <v>4.0755506639985013</v>
      </c>
      <c r="H212" s="15">
        <v>1.3318244439377818</v>
      </c>
      <c r="I212" s="15">
        <v>0.21572314833456119</v>
      </c>
      <c r="J212" s="16">
        <v>0</v>
      </c>
      <c r="K212" s="16">
        <v>0</v>
      </c>
      <c r="L212" s="16">
        <v>6.0976591043668504</v>
      </c>
      <c r="M212" s="17">
        <v>5.5080000000000009</v>
      </c>
      <c r="N212" s="16">
        <v>6.0976591043668504</v>
      </c>
      <c r="O212" s="16">
        <v>0</v>
      </c>
      <c r="P212" s="16">
        <f t="shared" si="70"/>
        <v>6.0976591043668504</v>
      </c>
      <c r="Q212" s="16">
        <v>4.2122152262462587</v>
      </c>
      <c r="R212" s="16">
        <v>0</v>
      </c>
      <c r="S212" s="16">
        <f t="shared" si="71"/>
        <v>4.2122152262462587</v>
      </c>
      <c r="T212" s="18">
        <v>0.86</v>
      </c>
      <c r="U212" s="19">
        <f t="shared" si="72"/>
        <v>0.69079218010558718</v>
      </c>
      <c r="V212" s="19">
        <f t="shared" si="73"/>
        <v>0.69079218010558718</v>
      </c>
      <c r="W212" s="16">
        <v>0.25741669705974374</v>
      </c>
      <c r="X212" s="16">
        <v>0.22214206355917124</v>
      </c>
      <c r="Y212" s="16">
        <v>1.5172064488184973</v>
      </c>
      <c r="AA212" s="13" t="s">
        <v>274</v>
      </c>
      <c r="AB212" s="15">
        <v>2079</v>
      </c>
      <c r="AC212" s="19">
        <v>8.3550908061336582</v>
      </c>
      <c r="AD212" s="19">
        <v>49.247545103757005</v>
      </c>
      <c r="AE212" s="19">
        <v>17.152425284819774</v>
      </c>
      <c r="AF212" s="19">
        <v>101.10181414579718</v>
      </c>
      <c r="AG212" s="19">
        <v>57.067716918606521</v>
      </c>
      <c r="AH212" s="17">
        <f t="shared" si="74"/>
        <v>8757.1954553659725</v>
      </c>
      <c r="AI212" s="17">
        <f t="shared" si="75"/>
        <v>12677.033277978682</v>
      </c>
      <c r="AJ212" s="17">
        <f t="shared" si="76"/>
        <v>-3919.8378226127097</v>
      </c>
      <c r="AK212" s="19">
        <f t="shared" si="77"/>
        <v>0.69079218010558718</v>
      </c>
      <c r="AL212" s="17">
        <f t="shared" si="78"/>
        <v>12677.033277978682</v>
      </c>
      <c r="AM212" s="19">
        <f t="shared" si="79"/>
        <v>0.69079218010558718</v>
      </c>
    </row>
    <row r="213" spans="1:39">
      <c r="A213" s="13" t="s">
        <v>275</v>
      </c>
      <c r="B213" s="13" t="s">
        <v>270</v>
      </c>
      <c r="C213" s="13" t="s">
        <v>68</v>
      </c>
      <c r="D213" s="14">
        <v>4.8</v>
      </c>
      <c r="E213" s="14">
        <v>1</v>
      </c>
      <c r="F213" s="15">
        <v>21.367920000000002</v>
      </c>
      <c r="G213" s="15">
        <v>3.4568712463137192</v>
      </c>
      <c r="H213" s="15">
        <v>1.131026297005624</v>
      </c>
      <c r="I213" s="15">
        <v>0.18297580133880237</v>
      </c>
      <c r="J213" s="16">
        <v>0</v>
      </c>
      <c r="K213" s="16">
        <v>0</v>
      </c>
      <c r="L213" s="16">
        <v>6.4973636822586993</v>
      </c>
      <c r="M213" s="17">
        <v>5.9261999999999997</v>
      </c>
      <c r="N213" s="16">
        <v>6.4973636822586993</v>
      </c>
      <c r="O213" s="16">
        <v>0</v>
      </c>
      <c r="P213" s="16">
        <f t="shared" si="70"/>
        <v>6.4973636822586993</v>
      </c>
      <c r="Q213" s="16">
        <v>3.6840392189511846</v>
      </c>
      <c r="R213" s="16">
        <v>0</v>
      </c>
      <c r="S213" s="16">
        <f t="shared" si="71"/>
        <v>3.6840392189511846</v>
      </c>
      <c r="T213" s="18">
        <v>0.86</v>
      </c>
      <c r="U213" s="19">
        <f t="shared" si="72"/>
        <v>0.567005234601627</v>
      </c>
      <c r="V213" s="19">
        <f t="shared" si="73"/>
        <v>0.567005234601627</v>
      </c>
      <c r="W213" s="16">
        <v>0.32298698908867046</v>
      </c>
      <c r="X213" s="16">
        <v>0.2689008246407617</v>
      </c>
      <c r="Y213" s="16">
        <v>1.905995221916148</v>
      </c>
      <c r="AA213" s="13" t="s">
        <v>275</v>
      </c>
      <c r="AB213" s="15">
        <v>291</v>
      </c>
      <c r="AC213" s="19">
        <v>0.9919426913842937</v>
      </c>
      <c r="AD213" s="19">
        <v>5.8539472861262398</v>
      </c>
      <c r="AE213" s="19">
        <v>2.0363899442363471</v>
      </c>
      <c r="AF213" s="19">
        <v>12.017750109052201</v>
      </c>
      <c r="AG213" s="19">
        <v>7.0313983259651787</v>
      </c>
      <c r="AH213" s="17">
        <f t="shared" si="74"/>
        <v>1072.0554127147948</v>
      </c>
      <c r="AI213" s="17">
        <f t="shared" si="75"/>
        <v>1890.7328315372815</v>
      </c>
      <c r="AJ213" s="17">
        <f t="shared" si="76"/>
        <v>-818.67741882248674</v>
      </c>
      <c r="AK213" s="19">
        <f t="shared" si="77"/>
        <v>0.567005234601627</v>
      </c>
      <c r="AL213" s="17">
        <f t="shared" si="78"/>
        <v>1890.7328315372815</v>
      </c>
      <c r="AM213" s="19">
        <f t="shared" si="79"/>
        <v>0.567005234601627</v>
      </c>
    </row>
    <row r="214" spans="1:39">
      <c r="A214" s="13" t="s">
        <v>276</v>
      </c>
      <c r="B214" s="13" t="s">
        <v>270</v>
      </c>
      <c r="C214" s="13" t="s">
        <v>68</v>
      </c>
      <c r="D214" s="14">
        <v>5.5</v>
      </c>
      <c r="E214" s="14">
        <v>1</v>
      </c>
      <c r="F214" s="15">
        <v>35.521310100313485</v>
      </c>
      <c r="G214" s="15">
        <v>5.7554575563479622</v>
      </c>
      <c r="H214" s="15">
        <v>1.8801800000910724</v>
      </c>
      <c r="I214" s="15">
        <v>0.3046423726562657</v>
      </c>
      <c r="J214" s="16">
        <v>0</v>
      </c>
      <c r="K214" s="16">
        <v>0</v>
      </c>
      <c r="L214" s="16">
        <v>6.6908453811213304</v>
      </c>
      <c r="M214" s="17">
        <v>5.9261999999999997</v>
      </c>
      <c r="N214" s="16">
        <v>6.6908453811213304</v>
      </c>
      <c r="O214" s="16">
        <v>0</v>
      </c>
      <c r="P214" s="16">
        <f t="shared" si="70"/>
        <v>6.6908453811213304</v>
      </c>
      <c r="Q214" s="16">
        <v>6.2773978412611271</v>
      </c>
      <c r="R214" s="16">
        <v>0</v>
      </c>
      <c r="S214" s="16">
        <f t="shared" si="71"/>
        <v>6.2773978412611271</v>
      </c>
      <c r="T214" s="18">
        <v>0.86</v>
      </c>
      <c r="U214" s="19">
        <f t="shared" si="72"/>
        <v>0.93820698038744499</v>
      </c>
      <c r="V214" s="19">
        <f t="shared" si="73"/>
        <v>0.93820698038744499</v>
      </c>
      <c r="W214" s="16">
        <v>0.20007928154053375</v>
      </c>
      <c r="X214" s="16">
        <v>0.16159016864065051</v>
      </c>
      <c r="Y214" s="16">
        <v>1.1788782999780234</v>
      </c>
      <c r="AA214" s="13" t="s">
        <v>276</v>
      </c>
      <c r="AB214" s="15">
        <v>101</v>
      </c>
      <c r="AC214" s="19">
        <v>0.5732071750986707</v>
      </c>
      <c r="AD214" s="19">
        <v>3.3775665755693924</v>
      </c>
      <c r="AE214" s="19">
        <v>1.1767548039555407</v>
      </c>
      <c r="AF214" s="19">
        <v>6.9339112735230044</v>
      </c>
      <c r="AG214" s="19">
        <v>4.1820681262983816</v>
      </c>
      <c r="AH214" s="17">
        <f t="shared" si="74"/>
        <v>634.01718196737386</v>
      </c>
      <c r="AI214" s="17">
        <f t="shared" si="75"/>
        <v>675.77538349325437</v>
      </c>
      <c r="AJ214" s="17">
        <f t="shared" si="76"/>
        <v>-41.758201525880509</v>
      </c>
      <c r="AK214" s="19">
        <f t="shared" si="77"/>
        <v>0.9382069803874451</v>
      </c>
      <c r="AL214" s="17">
        <f t="shared" si="78"/>
        <v>675.77538349325437</v>
      </c>
      <c r="AM214" s="19">
        <f t="shared" si="79"/>
        <v>0.9382069803874451</v>
      </c>
    </row>
    <row r="215" spans="1:39">
      <c r="A215" s="13" t="s">
        <v>277</v>
      </c>
      <c r="B215" s="13" t="s">
        <v>270</v>
      </c>
      <c r="C215" s="13" t="s">
        <v>68</v>
      </c>
      <c r="D215" s="14">
        <v>5.5</v>
      </c>
      <c r="E215" s="14">
        <v>1</v>
      </c>
      <c r="F215" s="15">
        <v>32.790009137293445</v>
      </c>
      <c r="G215" s="15">
        <v>5.3129094993680654</v>
      </c>
      <c r="H215" s="15">
        <v>1.7356093907752173</v>
      </c>
      <c r="I215" s="15">
        <v>0.28121784232607883</v>
      </c>
      <c r="J215" s="16">
        <v>0</v>
      </c>
      <c r="K215" s="16">
        <v>0</v>
      </c>
      <c r="L215" s="16">
        <v>6.6548341846350345</v>
      </c>
      <c r="M215" s="17">
        <v>5.9261999999999997</v>
      </c>
      <c r="N215" s="16">
        <v>6.6548341846350345</v>
      </c>
      <c r="O215" s="16">
        <v>0</v>
      </c>
      <c r="P215" s="16">
        <f t="shared" si="70"/>
        <v>6.6548341846350345</v>
      </c>
      <c r="Q215" s="16">
        <v>5.7947168049852422</v>
      </c>
      <c r="R215" s="16">
        <v>0</v>
      </c>
      <c r="S215" s="16">
        <f t="shared" si="71"/>
        <v>5.7947168049852422</v>
      </c>
      <c r="T215" s="18">
        <v>0.86</v>
      </c>
      <c r="U215" s="19">
        <f t="shared" si="72"/>
        <v>0.87075299612488199</v>
      </c>
      <c r="V215" s="19">
        <f t="shared" si="73"/>
        <v>0.87075299612488199</v>
      </c>
      <c r="W215" s="16">
        <v>0.21557867662543401</v>
      </c>
      <c r="X215" s="16">
        <v>0.17410795582137722</v>
      </c>
      <c r="Y215" s="16">
        <v>1.2702016013597968</v>
      </c>
      <c r="AA215" s="13" t="s">
        <v>277</v>
      </c>
      <c r="AB215" s="15">
        <v>3728</v>
      </c>
      <c r="AC215" s="19">
        <v>19.530740537075769</v>
      </c>
      <c r="AD215" s="19">
        <v>115.08295656416021</v>
      </c>
      <c r="AE215" s="19">
        <v>40.095263545605306</v>
      </c>
      <c r="AF215" s="19">
        <v>236.25737407591012</v>
      </c>
      <c r="AG215" s="19">
        <v>142.49453082831397</v>
      </c>
      <c r="AH215" s="17">
        <f t="shared" si="74"/>
        <v>21602.704248984985</v>
      </c>
      <c r="AI215" s="17">
        <f t="shared" si="75"/>
        <v>24809.221840319409</v>
      </c>
      <c r="AJ215" s="17">
        <f t="shared" si="76"/>
        <v>-3206.5175913344247</v>
      </c>
      <c r="AK215" s="19">
        <f t="shared" si="77"/>
        <v>0.87075299612488199</v>
      </c>
      <c r="AL215" s="17">
        <f t="shared" si="78"/>
        <v>24809.221840319409</v>
      </c>
      <c r="AM215" s="19">
        <f t="shared" si="79"/>
        <v>0.87075299612488199</v>
      </c>
    </row>
    <row r="216" spans="1:39">
      <c r="A216" s="13" t="s">
        <v>278</v>
      </c>
      <c r="B216" s="13" t="s">
        <v>270</v>
      </c>
      <c r="C216" s="13" t="s">
        <v>68</v>
      </c>
      <c r="D216" s="14">
        <v>9.3000000000000007</v>
      </c>
      <c r="E216" s="14">
        <v>1</v>
      </c>
      <c r="F216" s="15">
        <v>73.849036799999993</v>
      </c>
      <c r="G216" s="15">
        <v>12.008919260377359</v>
      </c>
      <c r="H216" s="15">
        <v>3.9089065584921716</v>
      </c>
      <c r="I216" s="15">
        <v>0.6356446243763606</v>
      </c>
      <c r="J216" s="16">
        <v>0</v>
      </c>
      <c r="K216" s="16">
        <v>0</v>
      </c>
      <c r="L216" s="16">
        <v>11.432801558802305</v>
      </c>
      <c r="M216" s="17">
        <v>9.8634000000000004</v>
      </c>
      <c r="N216" s="16">
        <v>11.432801558802305</v>
      </c>
      <c r="O216" s="16">
        <v>0</v>
      </c>
      <c r="P216" s="16">
        <f t="shared" si="70"/>
        <v>11.432801558802305</v>
      </c>
      <c r="Q216" s="16">
        <v>14.425418057775243</v>
      </c>
      <c r="R216" s="16">
        <v>0</v>
      </c>
      <c r="S216" s="16">
        <f t="shared" si="71"/>
        <v>14.425418057775243</v>
      </c>
      <c r="T216" s="18">
        <v>0.86</v>
      </c>
      <c r="U216" s="19">
        <f t="shared" si="72"/>
        <v>1.2617570578463222</v>
      </c>
      <c r="V216" s="19">
        <f t="shared" si="73"/>
        <v>1.2617570578463222</v>
      </c>
      <c r="W216" s="16">
        <v>0.16444396154131313</v>
      </c>
      <c r="X216" s="16">
        <v>0.11425053951124682</v>
      </c>
      <c r="Y216" s="16">
        <v>0.96542063166300962</v>
      </c>
      <c r="AA216" s="13" t="s">
        <v>278</v>
      </c>
      <c r="AB216" s="15">
        <v>2.5</v>
      </c>
      <c r="AC216" s="19">
        <v>2.9604267671489666E-2</v>
      </c>
      <c r="AD216" s="19">
        <v>0.17381146225766397</v>
      </c>
      <c r="AE216" s="19">
        <v>6.0775520114545692E-2</v>
      </c>
      <c r="AF216" s="19">
        <v>0.35682294653592794</v>
      </c>
      <c r="AG216" s="19">
        <v>0.25017164502864386</v>
      </c>
      <c r="AH216" s="17">
        <f t="shared" si="74"/>
        <v>36.063545144438109</v>
      </c>
      <c r="AI216" s="17">
        <f t="shared" si="75"/>
        <v>28.582003897005762</v>
      </c>
      <c r="AJ216" s="17">
        <f t="shared" si="76"/>
        <v>7.4815412474323466</v>
      </c>
      <c r="AK216" s="19">
        <f t="shared" si="77"/>
        <v>1.2617570578463222</v>
      </c>
      <c r="AL216" s="17">
        <f t="shared" si="78"/>
        <v>28.582003897005762</v>
      </c>
      <c r="AM216" s="19">
        <f t="shared" si="79"/>
        <v>1.2617570578463222</v>
      </c>
    </row>
    <row r="217" spans="1:39">
      <c r="A217" s="13" t="s">
        <v>279</v>
      </c>
      <c r="B217" s="13" t="s">
        <v>270</v>
      </c>
      <c r="C217" s="13" t="s">
        <v>68</v>
      </c>
      <c r="D217" s="14">
        <v>9.3000000000000007</v>
      </c>
      <c r="E217" s="14">
        <v>1</v>
      </c>
      <c r="F217" s="15">
        <v>68.813875199999998</v>
      </c>
      <c r="G217" s="15">
        <v>11.221504599108908</v>
      </c>
      <c r="H217" s="15">
        <v>3.6423902022313421</v>
      </c>
      <c r="I217" s="15">
        <v>0.59396594491002053</v>
      </c>
      <c r="J217" s="16">
        <v>0</v>
      </c>
      <c r="K217" s="16">
        <v>0</v>
      </c>
      <c r="L217" s="16">
        <v>11.359731368306205</v>
      </c>
      <c r="M217" s="17">
        <v>9.8634000000000004</v>
      </c>
      <c r="N217" s="16">
        <v>11.359731368306205</v>
      </c>
      <c r="O217" s="16">
        <v>0</v>
      </c>
      <c r="P217" s="16">
        <f t="shared" si="70"/>
        <v>11.359731368306205</v>
      </c>
      <c r="Q217" s="16">
        <v>13.446011686677409</v>
      </c>
      <c r="R217" s="16">
        <v>0</v>
      </c>
      <c r="S217" s="16">
        <f t="shared" si="71"/>
        <v>13.446011686677409</v>
      </c>
      <c r="T217" s="18">
        <v>0.86</v>
      </c>
      <c r="U217" s="19">
        <f t="shared" si="72"/>
        <v>1.1836557794132307</v>
      </c>
      <c r="V217" s="19">
        <f t="shared" si="73"/>
        <v>1.1836557794132307</v>
      </c>
      <c r="W217" s="16">
        <v>0.17534853685052396</v>
      </c>
      <c r="X217" s="16">
        <v>0.12182669859024936</v>
      </c>
      <c r="Y217" s="16">
        <v>1.0265611037378215</v>
      </c>
      <c r="AA217" s="13" t="s">
        <v>279</v>
      </c>
      <c r="AB217" s="15">
        <v>488</v>
      </c>
      <c r="AC217" s="19">
        <v>5.3998451081066072</v>
      </c>
      <c r="AD217" s="19">
        <v>31.614724880466738</v>
      </c>
      <c r="AE217" s="19">
        <v>5.6856645428960375</v>
      </c>
      <c r="AF217" s="19">
        <v>33.288125249450054</v>
      </c>
      <c r="AG217" s="19">
        <v>45.503947943028237</v>
      </c>
      <c r="AH217" s="17">
        <f t="shared" si="74"/>
        <v>6561.6537030985755</v>
      </c>
      <c r="AI217" s="17">
        <f t="shared" si="75"/>
        <v>5543.5489077334278</v>
      </c>
      <c r="AJ217" s="17">
        <f t="shared" si="76"/>
        <v>1018.1047953651478</v>
      </c>
      <c r="AK217" s="19">
        <f t="shared" si="77"/>
        <v>1.183655779413231</v>
      </c>
      <c r="AL217" s="17">
        <f t="shared" si="78"/>
        <v>5543.5489077334278</v>
      </c>
      <c r="AM217" s="19">
        <f t="shared" si="79"/>
        <v>1.183655779413231</v>
      </c>
    </row>
    <row r="218" spans="1:39">
      <c r="A218" s="13" t="s">
        <v>280</v>
      </c>
      <c r="B218" s="13" t="s">
        <v>270</v>
      </c>
      <c r="C218" s="13" t="s">
        <v>68</v>
      </c>
      <c r="D218" s="14">
        <v>5</v>
      </c>
      <c r="E218" s="14">
        <v>1</v>
      </c>
      <c r="F218" s="15">
        <v>24.919910399999999</v>
      </c>
      <c r="G218" s="15">
        <v>4.0416224821132074</v>
      </c>
      <c r="H218" s="15">
        <v>1.3190368543790849</v>
      </c>
      <c r="I218" s="15">
        <v>0.21392729427287169</v>
      </c>
      <c r="J218" s="16">
        <v>0</v>
      </c>
      <c r="K218" s="16">
        <v>0</v>
      </c>
      <c r="L218" s="16">
        <v>10.679527645566784</v>
      </c>
      <c r="M218" s="17">
        <v>9.8634000000000004</v>
      </c>
      <c r="N218" s="16">
        <v>10.679527645566784</v>
      </c>
      <c r="O218" s="16">
        <v>0</v>
      </c>
      <c r="P218" s="16">
        <f t="shared" si="70"/>
        <v>10.679527645566784</v>
      </c>
      <c r="Q218" s="16">
        <v>4.3288073223203645</v>
      </c>
      <c r="R218" s="16">
        <v>0</v>
      </c>
      <c r="S218" s="16">
        <f t="shared" si="71"/>
        <v>4.3288073223203645</v>
      </c>
      <c r="T218" s="18">
        <v>0.86</v>
      </c>
      <c r="U218" s="19">
        <f t="shared" si="72"/>
        <v>0.40533696489070009</v>
      </c>
      <c r="V218" s="19">
        <f t="shared" si="73"/>
        <v>0.40533696489070009</v>
      </c>
      <c r="W218" s="16">
        <v>0.45521406086453076</v>
      </c>
      <c r="X218" s="16">
        <v>0.37567465521886129</v>
      </c>
      <c r="Y218" s="16">
        <v>2.6795640027878984</v>
      </c>
      <c r="AA218" s="13" t="s">
        <v>280</v>
      </c>
      <c r="AB218" s="15">
        <v>34</v>
      </c>
      <c r="AC218" s="19">
        <v>0.13550179564285697</v>
      </c>
      <c r="AD218" s="19">
        <v>0.79766210975109109</v>
      </c>
      <c r="AE218" s="19">
        <v>0.14267404704418912</v>
      </c>
      <c r="AF218" s="19">
        <v>0.83988319735594319</v>
      </c>
      <c r="AG218" s="19">
        <v>0.9665464601704995</v>
      </c>
      <c r="AH218" s="17">
        <f t="shared" si="74"/>
        <v>147.17944895889238</v>
      </c>
      <c r="AI218" s="17">
        <f t="shared" si="75"/>
        <v>363.10393994927068</v>
      </c>
      <c r="AJ218" s="17">
        <f t="shared" si="76"/>
        <v>-215.9244909903783</v>
      </c>
      <c r="AK218" s="19">
        <f t="shared" si="77"/>
        <v>0.40533696489070004</v>
      </c>
      <c r="AL218" s="17">
        <f t="shared" si="78"/>
        <v>363.10393994927068</v>
      </c>
      <c r="AM218" s="19">
        <f t="shared" si="79"/>
        <v>0.40533696489070004</v>
      </c>
    </row>
    <row r="219" spans="1:39">
      <c r="A219" s="13" t="s">
        <v>281</v>
      </c>
      <c r="B219" s="13" t="s">
        <v>270</v>
      </c>
      <c r="C219" s="13" t="s">
        <v>68</v>
      </c>
      <c r="D219" s="14">
        <v>5</v>
      </c>
      <c r="E219" s="14">
        <v>1</v>
      </c>
      <c r="F219" s="15">
        <v>23.220825600000001</v>
      </c>
      <c r="G219" s="15">
        <v>3.7766167202518259</v>
      </c>
      <c r="H219" s="15">
        <v>1.229102523398693</v>
      </c>
      <c r="I219" s="15">
        <v>0.19990026283868281</v>
      </c>
      <c r="J219" s="16">
        <v>0</v>
      </c>
      <c r="K219" s="16">
        <v>0</v>
      </c>
      <c r="L219" s="16">
        <v>7.444591889937163</v>
      </c>
      <c r="M219" s="17">
        <v>6.8033999999999999</v>
      </c>
      <c r="N219" s="16">
        <v>7.444591889937163</v>
      </c>
      <c r="O219" s="16">
        <v>0</v>
      </c>
      <c r="P219" s="16">
        <f t="shared" si="70"/>
        <v>7.444591889937163</v>
      </c>
      <c r="Q219" s="16">
        <v>4.0347883978775236</v>
      </c>
      <c r="R219" s="16">
        <v>0</v>
      </c>
      <c r="S219" s="16">
        <f t="shared" si="71"/>
        <v>4.0347883978775236</v>
      </c>
      <c r="T219" s="18">
        <v>0.86</v>
      </c>
      <c r="U219" s="19">
        <f t="shared" si="72"/>
        <v>0.54197576677525294</v>
      </c>
      <c r="V219" s="19">
        <f t="shared" si="73"/>
        <v>0.54197576677525294</v>
      </c>
      <c r="W219" s="16">
        <v>0.34054408287312726</v>
      </c>
      <c r="X219" s="16">
        <v>0.28104092539939757</v>
      </c>
      <c r="Y219" s="16">
        <v>1.9989678926234133</v>
      </c>
      <c r="AA219" s="13" t="s">
        <v>281</v>
      </c>
      <c r="AB219" s="15">
        <v>1327</v>
      </c>
      <c r="AC219" s="19">
        <v>4.9417892816948061</v>
      </c>
      <c r="AD219" s="19">
        <v>29.009627276221671</v>
      </c>
      <c r="AE219" s="19">
        <v>5.2033633437400288</v>
      </c>
      <c r="AF219" s="19">
        <v>30.545137111326742</v>
      </c>
      <c r="AG219" s="19">
        <v>35.151666616641961</v>
      </c>
      <c r="AH219" s="17">
        <f t="shared" si="74"/>
        <v>5354.1642039834742</v>
      </c>
      <c r="AI219" s="17">
        <f t="shared" si="75"/>
        <v>9878.9734379466154</v>
      </c>
      <c r="AJ219" s="17">
        <f t="shared" si="76"/>
        <v>-4524.8092339631412</v>
      </c>
      <c r="AK219" s="19">
        <f t="shared" si="77"/>
        <v>0.54197576677525305</v>
      </c>
      <c r="AL219" s="17">
        <f t="shared" si="78"/>
        <v>9878.9734379466154</v>
      </c>
      <c r="AM219" s="19">
        <f t="shared" si="79"/>
        <v>0.54197576677525305</v>
      </c>
    </row>
    <row r="220" spans="1:39">
      <c r="A220" s="13" t="s">
        <v>282</v>
      </c>
      <c r="B220" s="13" t="s">
        <v>270</v>
      </c>
      <c r="C220" s="13" t="s">
        <v>68</v>
      </c>
      <c r="D220" s="14">
        <v>6.7</v>
      </c>
      <c r="E220" s="14">
        <v>1</v>
      </c>
      <c r="F220" s="15">
        <v>41.229619199999995</v>
      </c>
      <c r="G220" s="15">
        <v>6.6835847193962268</v>
      </c>
      <c r="H220" s="15">
        <v>2.1823267557501138</v>
      </c>
      <c r="I220" s="15">
        <v>0.35376911163567099</v>
      </c>
      <c r="J220" s="16">
        <v>0</v>
      </c>
      <c r="K220" s="16">
        <v>0</v>
      </c>
      <c r="L220" s="16">
        <v>10.918606152171371</v>
      </c>
      <c r="M220" s="17">
        <v>9.8634000000000004</v>
      </c>
      <c r="N220" s="16">
        <v>10.918606152171371</v>
      </c>
      <c r="O220" s="16">
        <v>0</v>
      </c>
      <c r="P220" s="16">
        <f t="shared" si="70"/>
        <v>10.918606152171371</v>
      </c>
      <c r="Q220" s="16">
        <v>7.5333290427554802</v>
      </c>
      <c r="R220" s="16">
        <v>0</v>
      </c>
      <c r="S220" s="16">
        <f t="shared" si="71"/>
        <v>7.5333290427554802</v>
      </c>
      <c r="T220" s="18">
        <v>0.86</v>
      </c>
      <c r="U220" s="19">
        <f t="shared" si="72"/>
        <v>0.68995336380526329</v>
      </c>
      <c r="V220" s="19">
        <f t="shared" si="73"/>
        <v>0.68995336380526329</v>
      </c>
      <c r="W220" s="16">
        <v>0.28129886349437239</v>
      </c>
      <c r="X220" s="16">
        <v>0.21609999415332398</v>
      </c>
      <c r="Y220" s="16">
        <v>1.6566302166245181</v>
      </c>
      <c r="AA220" s="13" t="s">
        <v>282</v>
      </c>
      <c r="AB220" s="15">
        <v>156</v>
      </c>
      <c r="AC220" s="19">
        <v>1.0281215077790833</v>
      </c>
      <c r="AD220" s="19">
        <v>6.0551860447862786</v>
      </c>
      <c r="AE220" s="19">
        <v>1.0825410517410232</v>
      </c>
      <c r="AF220" s="19">
        <v>6.3756933590178342</v>
      </c>
      <c r="AG220" s="19">
        <v>7.8820777359061474</v>
      </c>
      <c r="AH220" s="17">
        <f t="shared" si="74"/>
        <v>1175.1993306698548</v>
      </c>
      <c r="AI220" s="17">
        <f t="shared" si="75"/>
        <v>1703.3025597387339</v>
      </c>
      <c r="AJ220" s="17">
        <f t="shared" si="76"/>
        <v>-528.10322906887905</v>
      </c>
      <c r="AK220" s="19">
        <f t="shared" si="77"/>
        <v>0.68995336380526329</v>
      </c>
      <c r="AL220" s="17">
        <f t="shared" si="78"/>
        <v>1703.3025597387339</v>
      </c>
      <c r="AM220" s="19">
        <f t="shared" si="79"/>
        <v>0.68995336380526329</v>
      </c>
    </row>
    <row r="221" spans="1:39">
      <c r="A221" s="13" t="s">
        <v>283</v>
      </c>
      <c r="B221" s="13" t="s">
        <v>270</v>
      </c>
      <c r="C221" s="13" t="s">
        <v>68</v>
      </c>
      <c r="D221" s="14">
        <v>6.7</v>
      </c>
      <c r="E221" s="14">
        <v>1</v>
      </c>
      <c r="F221" s="15">
        <v>38.418508799999998</v>
      </c>
      <c r="G221" s="15">
        <v>6.2453477320557855</v>
      </c>
      <c r="H221" s="15">
        <v>2.0335317496762424</v>
      </c>
      <c r="I221" s="15">
        <v>0.33057277071888735</v>
      </c>
      <c r="J221" s="16">
        <v>0</v>
      </c>
      <c r="K221" s="16">
        <v>0</v>
      </c>
      <c r="L221" s="16">
        <v>10.880437620707445</v>
      </c>
      <c r="M221" s="17">
        <v>9.8634000000000004</v>
      </c>
      <c r="N221" s="16">
        <v>10.880437620707445</v>
      </c>
      <c r="O221" s="16">
        <v>0</v>
      </c>
      <c r="P221" s="16">
        <f t="shared" si="70"/>
        <v>10.880437620707445</v>
      </c>
      <c r="Q221" s="16">
        <v>7.0217318697166045</v>
      </c>
      <c r="R221" s="16">
        <v>0</v>
      </c>
      <c r="S221" s="16">
        <f t="shared" si="71"/>
        <v>7.0217318697166045</v>
      </c>
      <c r="T221" s="18">
        <v>0.86</v>
      </c>
      <c r="U221" s="19">
        <f t="shared" si="72"/>
        <v>0.64535380969906719</v>
      </c>
      <c r="V221" s="19">
        <f t="shared" si="73"/>
        <v>0.64535380969906719</v>
      </c>
      <c r="W221" s="16">
        <v>0.3008264093292623</v>
      </c>
      <c r="X221" s="16">
        <v>0.23110148576380427</v>
      </c>
      <c r="Y221" s="16">
        <v>1.7666787056650495</v>
      </c>
      <c r="AA221" s="13" t="s">
        <v>283</v>
      </c>
      <c r="AB221" s="15">
        <v>9135</v>
      </c>
      <c r="AC221" s="19">
        <v>56.256869905993454</v>
      </c>
      <c r="AD221" s="19">
        <v>330.40196755303452</v>
      </c>
      <c r="AE221" s="19">
        <v>59.234604718315047</v>
      </c>
      <c r="AF221" s="19">
        <v>347.89048837700244</v>
      </c>
      <c r="AG221" s="19">
        <v>430.08653624965177</v>
      </c>
      <c r="AH221" s="17">
        <f t="shared" si="74"/>
        <v>64143.520629861181</v>
      </c>
      <c r="AI221" s="17">
        <f t="shared" si="75"/>
        <v>99392.797665162507</v>
      </c>
      <c r="AJ221" s="17">
        <f t="shared" si="76"/>
        <v>-35249.277035301326</v>
      </c>
      <c r="AK221" s="19">
        <f t="shared" si="77"/>
        <v>0.6453538096990673</v>
      </c>
      <c r="AL221" s="17">
        <f t="shared" si="78"/>
        <v>99392.797665162507</v>
      </c>
      <c r="AM221" s="19">
        <f t="shared" si="79"/>
        <v>0.6453538096990673</v>
      </c>
    </row>
    <row r="222" spans="1:39">
      <c r="A222" s="13" t="s">
        <v>284</v>
      </c>
      <c r="B222" s="13" t="s">
        <v>270</v>
      </c>
      <c r="C222" s="13" t="s">
        <v>68</v>
      </c>
      <c r="D222" s="14">
        <v>9.3000000000000007</v>
      </c>
      <c r="E222" s="14">
        <v>1</v>
      </c>
      <c r="F222" s="15">
        <v>69.199603200000013</v>
      </c>
      <c r="G222" s="15">
        <v>11.221504599108908</v>
      </c>
      <c r="H222" s="15">
        <v>3.6628071876698596</v>
      </c>
      <c r="I222" s="15">
        <v>0.59396594491002053</v>
      </c>
      <c r="J222" s="16">
        <v>0</v>
      </c>
      <c r="K222" s="16">
        <v>0</v>
      </c>
      <c r="L222" s="16">
        <v>8.3659345215096952</v>
      </c>
      <c r="M222" s="17">
        <v>7.0074000000000005</v>
      </c>
      <c r="N222" s="16">
        <v>8.3659345215096952</v>
      </c>
      <c r="O222" s="16">
        <v>0</v>
      </c>
      <c r="P222" s="16">
        <f t="shared" si="70"/>
        <v>8.3659345215096952</v>
      </c>
      <c r="Q222" s="16">
        <v>13.513072140328994</v>
      </c>
      <c r="R222" s="16">
        <v>0</v>
      </c>
      <c r="S222" s="16">
        <f t="shared" si="71"/>
        <v>13.513072140328994</v>
      </c>
      <c r="T222" s="18">
        <v>0.86</v>
      </c>
      <c r="U222" s="19">
        <f t="shared" si="72"/>
        <v>1.615249570216629</v>
      </c>
      <c r="V222" s="19">
        <f t="shared" si="73"/>
        <v>1.615249570216629</v>
      </c>
      <c r="W222" s="16">
        <v>0.12841653796353428</v>
      </c>
      <c r="X222" s="16">
        <v>8.921980841974772E-2</v>
      </c>
      <c r="Y222" s="16">
        <v>0.75601637906336094</v>
      </c>
      <c r="AA222" s="13" t="s">
        <v>284</v>
      </c>
      <c r="AB222" s="15">
        <v>1912</v>
      </c>
      <c r="AC222" s="19">
        <v>21.156770177663592</v>
      </c>
      <c r="AD222" s="19">
        <v>124.56185334207716</v>
      </c>
      <c r="AE222" s="19">
        <v>22.276620094297588</v>
      </c>
      <c r="AF222" s="19">
        <v>131.15504218468078</v>
      </c>
      <c r="AG222" s="19">
        <v>179.28532073568726</v>
      </c>
      <c r="AH222" s="17">
        <f t="shared" si="74"/>
        <v>25836.993932309037</v>
      </c>
      <c r="AI222" s="17">
        <f t="shared" si="75"/>
        <v>15995.666805126537</v>
      </c>
      <c r="AJ222" s="17">
        <f t="shared" si="76"/>
        <v>9841.3271271824997</v>
      </c>
      <c r="AK222" s="19">
        <f t="shared" si="77"/>
        <v>1.615249570216629</v>
      </c>
      <c r="AL222" s="17">
        <f t="shared" si="78"/>
        <v>15995.666805126537</v>
      </c>
      <c r="AM222" s="19">
        <f t="shared" si="79"/>
        <v>1.615249570216629</v>
      </c>
    </row>
    <row r="223" spans="1:39">
      <c r="A223" s="13" t="s">
        <v>285</v>
      </c>
      <c r="B223" s="13" t="s">
        <v>270</v>
      </c>
      <c r="C223" s="13" t="s">
        <v>68</v>
      </c>
      <c r="D223" s="14">
        <v>5</v>
      </c>
      <c r="E223" s="14">
        <v>1</v>
      </c>
      <c r="F223" s="15">
        <v>25.333862400000001</v>
      </c>
      <c r="G223" s="15">
        <v>4.1078785883773588</v>
      </c>
      <c r="H223" s="15">
        <v>1.3409477655813955</v>
      </c>
      <c r="I223" s="15">
        <v>0.21743429909701711</v>
      </c>
      <c r="J223" s="16">
        <v>0</v>
      </c>
      <c r="K223" s="16">
        <v>0</v>
      </c>
      <c r="L223" s="16">
        <v>7.6860853793090111</v>
      </c>
      <c r="M223" s="17">
        <v>7.0074000000000005</v>
      </c>
      <c r="N223" s="16">
        <v>7.6860853793090111</v>
      </c>
      <c r="O223" s="16">
        <v>0</v>
      </c>
      <c r="P223" s="16">
        <f t="shared" si="70"/>
        <v>7.6860853793090111</v>
      </c>
      <c r="Q223" s="16">
        <v>4.400620445102108</v>
      </c>
      <c r="R223" s="16">
        <v>0</v>
      </c>
      <c r="S223" s="16">
        <f t="shared" si="71"/>
        <v>4.400620445102108</v>
      </c>
      <c r="T223" s="18">
        <v>0.86</v>
      </c>
      <c r="U223" s="19">
        <f t="shared" si="72"/>
        <v>0.57254378892909585</v>
      </c>
      <c r="V223" s="19">
        <f t="shared" si="73"/>
        <v>0.57254378892909585</v>
      </c>
      <c r="W223" s="16">
        <v>0.32226556138438156</v>
      </c>
      <c r="X223" s="16">
        <v>0.26595620405938919</v>
      </c>
      <c r="Y223" s="16">
        <v>1.8973849020725191</v>
      </c>
      <c r="AA223" s="13" t="s">
        <v>285</v>
      </c>
      <c r="AB223" s="15">
        <v>48</v>
      </c>
      <c r="AC223" s="19">
        <v>0.19443266337181406</v>
      </c>
      <c r="AD223" s="19">
        <v>1.1448173801078785</v>
      </c>
      <c r="AE223" s="19">
        <v>0.20472418707980081</v>
      </c>
      <c r="AF223" s="19">
        <v>1.2054137583314537</v>
      </c>
      <c r="AG223" s="19">
        <v>1.3872028930021785</v>
      </c>
      <c r="AH223" s="17">
        <f t="shared" si="74"/>
        <v>211.22978136490119</v>
      </c>
      <c r="AI223" s="17">
        <f t="shared" si="75"/>
        <v>368.93209820683251</v>
      </c>
      <c r="AJ223" s="17">
        <f t="shared" si="76"/>
        <v>-157.70231684193132</v>
      </c>
      <c r="AK223" s="19">
        <f t="shared" si="77"/>
        <v>0.57254378892909585</v>
      </c>
      <c r="AL223" s="17">
        <f t="shared" si="78"/>
        <v>368.93209820683251</v>
      </c>
      <c r="AM223" s="19">
        <f t="shared" si="79"/>
        <v>0.57254378892909585</v>
      </c>
    </row>
    <row r="224" spans="1:39">
      <c r="A224" s="13" t="s">
        <v>286</v>
      </c>
      <c r="B224" s="13" t="s">
        <v>270</v>
      </c>
      <c r="C224" s="13" t="s">
        <v>68</v>
      </c>
      <c r="D224" s="14">
        <v>5</v>
      </c>
      <c r="E224" s="14">
        <v>1</v>
      </c>
      <c r="F224" s="15">
        <v>23.606553600000002</v>
      </c>
      <c r="G224" s="15">
        <v>3.8385284697641509</v>
      </c>
      <c r="H224" s="15">
        <v>1.2495195088372093</v>
      </c>
      <c r="I224" s="15">
        <v>0.20317731632784153</v>
      </c>
      <c r="J224" s="16">
        <v>0</v>
      </c>
      <c r="K224" s="16">
        <v>0</v>
      </c>
      <c r="L224" s="16">
        <v>7.6637857020751303</v>
      </c>
      <c r="M224" s="17">
        <v>7.0074000000000005</v>
      </c>
      <c r="N224" s="16">
        <v>7.6637857020751303</v>
      </c>
      <c r="O224" s="16">
        <v>0</v>
      </c>
      <c r="P224" s="16">
        <f t="shared" si="70"/>
        <v>7.6637857020751303</v>
      </c>
      <c r="Q224" s="16">
        <v>4.1017236472697043</v>
      </c>
      <c r="R224" s="16">
        <v>0</v>
      </c>
      <c r="S224" s="16">
        <f t="shared" si="71"/>
        <v>4.1017236472697043</v>
      </c>
      <c r="T224" s="18">
        <v>0.86</v>
      </c>
      <c r="U224" s="19">
        <f t="shared" si="72"/>
        <v>0.53520855184652105</v>
      </c>
      <c r="V224" s="19">
        <f t="shared" si="73"/>
        <v>0.53520855184652105</v>
      </c>
      <c r="W224" s="16">
        <v>0.34484256370968058</v>
      </c>
      <c r="X224" s="16">
        <v>0.28458833406944217</v>
      </c>
      <c r="Y224" s="16">
        <v>2.0246335140781411</v>
      </c>
      <c r="AA224" s="13" t="s">
        <v>286</v>
      </c>
      <c r="AB224" s="15">
        <v>4387</v>
      </c>
      <c r="AC224" s="19">
        <v>16.605149466753517</v>
      </c>
      <c r="AD224" s="19">
        <v>97.4975699374355</v>
      </c>
      <c r="AE224" s="19">
        <v>17.484077350824926</v>
      </c>
      <c r="AF224" s="19">
        <v>102.65821802547516</v>
      </c>
      <c r="AG224" s="19">
        <v>118.14016228959416</v>
      </c>
      <c r="AH224" s="17">
        <f t="shared" si="74"/>
        <v>17994.261640572193</v>
      </c>
      <c r="AI224" s="17">
        <f t="shared" si="75"/>
        <v>33621.027875003594</v>
      </c>
      <c r="AJ224" s="17">
        <f t="shared" si="76"/>
        <v>-15626.766234431401</v>
      </c>
      <c r="AK224" s="19">
        <f t="shared" si="77"/>
        <v>0.53520855184652116</v>
      </c>
      <c r="AL224" s="17">
        <f t="shared" si="78"/>
        <v>33621.027875003594</v>
      </c>
      <c r="AM224" s="19">
        <f t="shared" si="79"/>
        <v>0.53520855184652116</v>
      </c>
    </row>
    <row r="225" spans="1:39">
      <c r="A225" s="13" t="s">
        <v>287</v>
      </c>
      <c r="B225" s="13" t="s">
        <v>270</v>
      </c>
      <c r="C225" s="13" t="s">
        <v>68</v>
      </c>
      <c r="D225" s="14">
        <v>6.7</v>
      </c>
      <c r="E225" s="14">
        <v>1</v>
      </c>
      <c r="F225" s="15">
        <v>41.64357119999999</v>
      </c>
      <c r="G225" s="15">
        <v>6.7498408256603772</v>
      </c>
      <c r="H225" s="15">
        <v>2.204237666952424</v>
      </c>
      <c r="I225" s="15">
        <v>0.35727611645981638</v>
      </c>
      <c r="J225" s="16">
        <v>0</v>
      </c>
      <c r="K225" s="16">
        <v>0</v>
      </c>
      <c r="L225" s="16">
        <v>7.9254416969252919</v>
      </c>
      <c r="M225" s="17">
        <v>7.0074000000000005</v>
      </c>
      <c r="N225" s="16">
        <v>7.9254416969252919</v>
      </c>
      <c r="O225" s="16">
        <v>0</v>
      </c>
      <c r="P225" s="16">
        <f t="shared" si="70"/>
        <v>7.9254416969252919</v>
      </c>
      <c r="Q225" s="16">
        <v>7.6088658437289425</v>
      </c>
      <c r="R225" s="16">
        <v>0</v>
      </c>
      <c r="S225" s="16">
        <f t="shared" si="71"/>
        <v>7.6088658437289425</v>
      </c>
      <c r="T225" s="18">
        <v>0.86</v>
      </c>
      <c r="U225" s="19">
        <f t="shared" si="72"/>
        <v>0.96005574637951518</v>
      </c>
      <c r="V225" s="19">
        <f t="shared" si="73"/>
        <v>0.96005574637951518</v>
      </c>
      <c r="W225" s="16">
        <v>0.20215552251947808</v>
      </c>
      <c r="X225" s="16">
        <v>0.1553003332180023</v>
      </c>
      <c r="Y225" s="16">
        <v>1.1906874585725882</v>
      </c>
      <c r="AA225" s="13" t="s">
        <v>287</v>
      </c>
      <c r="AB225" s="15">
        <v>4803</v>
      </c>
      <c r="AC225" s="19">
        <v>31.968076569744646</v>
      </c>
      <c r="AD225" s="19">
        <v>188.3016484176909</v>
      </c>
      <c r="AE225" s="19">
        <v>33.660180212264393</v>
      </c>
      <c r="AF225" s="19">
        <v>198.26865110816877</v>
      </c>
      <c r="AG225" s="19">
        <v>245.1135637534147</v>
      </c>
      <c r="AH225" s="17">
        <f t="shared" si="74"/>
        <v>36545.38264743011</v>
      </c>
      <c r="AI225" s="17">
        <f t="shared" si="75"/>
        <v>38065.896470332176</v>
      </c>
      <c r="AJ225" s="17">
        <f t="shared" si="76"/>
        <v>-1520.5138229020667</v>
      </c>
      <c r="AK225" s="19">
        <f t="shared" si="77"/>
        <v>0.96005574637951518</v>
      </c>
      <c r="AL225" s="17">
        <f t="shared" si="78"/>
        <v>38065.896470332176</v>
      </c>
      <c r="AM225" s="19">
        <f t="shared" si="79"/>
        <v>0.96005574637951518</v>
      </c>
    </row>
    <row r="226" spans="1:39">
      <c r="A226" s="13" t="s">
        <v>288</v>
      </c>
      <c r="B226" s="13" t="s">
        <v>270</v>
      </c>
      <c r="C226" s="13" t="s">
        <v>68</v>
      </c>
      <c r="D226" s="14">
        <v>6.7</v>
      </c>
      <c r="E226" s="14">
        <v>1</v>
      </c>
      <c r="F226" s="15">
        <v>38.804236800000005</v>
      </c>
      <c r="G226" s="15">
        <v>6.3072594815681109</v>
      </c>
      <c r="H226" s="15">
        <v>2.0539487351147594</v>
      </c>
      <c r="I226" s="15">
        <v>0.3338498242080461</v>
      </c>
      <c r="J226" s="16">
        <v>0</v>
      </c>
      <c r="K226" s="16">
        <v>0</v>
      </c>
      <c r="L226" s="16">
        <v>7.8868904317317163</v>
      </c>
      <c r="M226" s="17">
        <v>7.0074000000000005</v>
      </c>
      <c r="N226" s="16">
        <v>7.8868904317317163</v>
      </c>
      <c r="O226" s="16">
        <v>0</v>
      </c>
      <c r="P226" s="16">
        <f t="shared" si="70"/>
        <v>7.8868904317317163</v>
      </c>
      <c r="Q226" s="16">
        <v>7.0921386463845515</v>
      </c>
      <c r="R226" s="16">
        <v>0</v>
      </c>
      <c r="S226" s="16">
        <f t="shared" si="71"/>
        <v>7.0921386463845515</v>
      </c>
      <c r="T226" s="18">
        <v>0.86</v>
      </c>
      <c r="U226" s="19">
        <f t="shared" si="72"/>
        <v>0.89923128865216628</v>
      </c>
      <c r="V226" s="19">
        <f t="shared" si="73"/>
        <v>0.89923128865216628</v>
      </c>
      <c r="W226" s="16">
        <v>0.21589210544679618</v>
      </c>
      <c r="X226" s="16">
        <v>0.16585307933792914</v>
      </c>
      <c r="Y226" s="16">
        <v>1.2680399735127417</v>
      </c>
      <c r="AA226" s="13" t="s">
        <v>288</v>
      </c>
      <c r="AB226" s="15">
        <v>128375</v>
      </c>
      <c r="AC226" s="19">
        <v>798.4202506201899</v>
      </c>
      <c r="AD226" s="19">
        <v>4689.7875794506463</v>
      </c>
      <c r="AE226" s="19">
        <v>840.6814674121498</v>
      </c>
      <c r="AF226" s="19">
        <v>4938.0229285032938</v>
      </c>
      <c r="AG226" s="19">
        <v>6104.7290690507371</v>
      </c>
      <c r="AH226" s="17">
        <f t="shared" si="74"/>
        <v>910453.2987296168</v>
      </c>
      <c r="AI226" s="17">
        <f t="shared" si="75"/>
        <v>1012479.5591735591</v>
      </c>
      <c r="AJ226" s="17">
        <f t="shared" si="76"/>
        <v>-102026.26044394227</v>
      </c>
      <c r="AK226" s="19">
        <f t="shared" si="77"/>
        <v>0.89923128865216628</v>
      </c>
      <c r="AL226" s="17">
        <f t="shared" si="78"/>
        <v>1012479.5591735591</v>
      </c>
      <c r="AM226" s="19">
        <f t="shared" si="79"/>
        <v>0.89923128865216628</v>
      </c>
    </row>
    <row r="227" spans="1:39">
      <c r="A227" s="13" t="s">
        <v>289</v>
      </c>
      <c r="B227" s="13" t="s">
        <v>62</v>
      </c>
      <c r="C227" s="13" t="s">
        <v>63</v>
      </c>
      <c r="D227" s="14">
        <v>15</v>
      </c>
      <c r="E227" s="14" t="s">
        <v>3</v>
      </c>
      <c r="F227" s="15">
        <v>171.73</v>
      </c>
      <c r="G227" s="15">
        <v>48.143699999999995</v>
      </c>
      <c r="H227" s="15" t="s">
        <v>3</v>
      </c>
      <c r="I227" s="15" t="s">
        <v>3</v>
      </c>
      <c r="J227" s="16">
        <v>0</v>
      </c>
      <c r="K227" s="16">
        <v>0</v>
      </c>
      <c r="L227" s="16">
        <v>54.931961456584361</v>
      </c>
      <c r="M227" s="17">
        <v>27.601199999999999</v>
      </c>
      <c r="N227" s="16">
        <v>54.931961456584361</v>
      </c>
      <c r="O227" s="16">
        <v>0</v>
      </c>
      <c r="P227" s="16">
        <f t="shared" si="70"/>
        <v>54.931961456584361</v>
      </c>
      <c r="Q227" s="16">
        <v>347.83380429797541</v>
      </c>
      <c r="R227" s="16">
        <v>0</v>
      </c>
      <c r="S227" s="16">
        <f t="shared" si="71"/>
        <v>347.83380429797541</v>
      </c>
      <c r="T227" s="18">
        <v>1.02</v>
      </c>
      <c r="U227" s="19">
        <f t="shared" si="72"/>
        <v>6.3320841833198855</v>
      </c>
      <c r="V227" s="19">
        <f t="shared" si="73"/>
        <v>6.3320841833198855</v>
      </c>
      <c r="W227" s="16">
        <v>0.28647538823820462</v>
      </c>
      <c r="X227" s="16">
        <v>1.9098359215880302E-2</v>
      </c>
      <c r="Y227" s="16">
        <v>0.97555499567710069</v>
      </c>
      <c r="AA227" s="13" t="s">
        <v>289</v>
      </c>
      <c r="AB227" s="15">
        <v>800.75510199999997</v>
      </c>
      <c r="AC227" s="19">
        <v>45.086994668191011</v>
      </c>
      <c r="AD227" s="19">
        <v>153.5469429339272</v>
      </c>
      <c r="AE227" s="19">
        <v>90.173989336382022</v>
      </c>
      <c r="AF227" s="19">
        <v>307.0938858678544</v>
      </c>
      <c r="AG227" s="19">
        <v>2303.2041440089088</v>
      </c>
      <c r="AH227" s="17">
        <f t="shared" si="74"/>
        <v>278529.69343967334</v>
      </c>
      <c r="AI227" s="17">
        <f t="shared" si="75"/>
        <v>43987.048399227278</v>
      </c>
      <c r="AJ227" s="17">
        <f t="shared" si="76"/>
        <v>234542.64504044608</v>
      </c>
      <c r="AK227" s="19">
        <f t="shared" si="77"/>
        <v>6.3320841833198855</v>
      </c>
      <c r="AL227" s="17">
        <f t="shared" si="78"/>
        <v>43987.048399227278</v>
      </c>
      <c r="AM227" s="19">
        <f t="shared" si="79"/>
        <v>6.3320841833198855</v>
      </c>
    </row>
    <row r="228" spans="1:39">
      <c r="A228" s="13" t="s">
        <v>290</v>
      </c>
      <c r="B228" s="13" t="s">
        <v>62</v>
      </c>
      <c r="C228" s="13" t="s">
        <v>63</v>
      </c>
      <c r="D228" s="14">
        <v>15</v>
      </c>
      <c r="E228" s="14" t="s">
        <v>3</v>
      </c>
      <c r="F228" s="15">
        <v>164.8</v>
      </c>
      <c r="G228" s="15">
        <v>46.63</v>
      </c>
      <c r="H228" s="15" t="s">
        <v>3</v>
      </c>
      <c r="I228" s="15" t="s">
        <v>3</v>
      </c>
      <c r="J228" s="16">
        <v>0</v>
      </c>
      <c r="K228" s="16">
        <v>0</v>
      </c>
      <c r="L228" s="16">
        <v>55.550396875234284</v>
      </c>
      <c r="M228" s="17">
        <v>29.1312</v>
      </c>
      <c r="N228" s="16">
        <v>55.550396875234284</v>
      </c>
      <c r="O228" s="16">
        <v>0</v>
      </c>
      <c r="P228" s="16">
        <f t="shared" si="70"/>
        <v>55.550396875234284</v>
      </c>
      <c r="Q228" s="16">
        <v>334.59014447636849</v>
      </c>
      <c r="R228" s="16">
        <v>0</v>
      </c>
      <c r="S228" s="16">
        <f t="shared" si="71"/>
        <v>334.59014447636849</v>
      </c>
      <c r="T228" s="18">
        <v>1.02</v>
      </c>
      <c r="U228" s="19">
        <f t="shared" si="72"/>
        <v>6.0231818906326646</v>
      </c>
      <c r="V228" s="19">
        <f t="shared" si="73"/>
        <v>6.0231818906326646</v>
      </c>
      <c r="W228" s="16">
        <v>0.3018827785641926</v>
      </c>
      <c r="X228" s="16">
        <v>2.0125518570946171E-2</v>
      </c>
      <c r="Y228" s="16">
        <v>1.0185629279074695</v>
      </c>
      <c r="AA228" s="13" t="s">
        <v>290</v>
      </c>
      <c r="AB228" s="15">
        <v>800.75510199999997</v>
      </c>
      <c r="AC228" s="19">
        <v>43.669401424854073</v>
      </c>
      <c r="AD228" s="19">
        <v>147.35070282135453</v>
      </c>
      <c r="AE228" s="19">
        <v>87.338802849708145</v>
      </c>
      <c r="AF228" s="19">
        <v>294.70140564270906</v>
      </c>
      <c r="AG228" s="19">
        <v>2210.2605423203177</v>
      </c>
      <c r="AH228" s="17">
        <f t="shared" si="74"/>
        <v>267924.76526836917</v>
      </c>
      <c r="AI228" s="17">
        <f t="shared" si="75"/>
        <v>44482.263715968707</v>
      </c>
      <c r="AJ228" s="17">
        <f t="shared" si="76"/>
        <v>223442.50155240047</v>
      </c>
      <c r="AK228" s="19">
        <f t="shared" si="77"/>
        <v>6.0231818906326646</v>
      </c>
      <c r="AL228" s="17">
        <f t="shared" si="78"/>
        <v>44482.263715968707</v>
      </c>
      <c r="AM228" s="19">
        <f t="shared" si="79"/>
        <v>6.0231818906326646</v>
      </c>
    </row>
    <row r="229" spans="1:39">
      <c r="A229" s="13" t="s">
        <v>291</v>
      </c>
      <c r="B229" s="13" t="s">
        <v>62</v>
      </c>
      <c r="C229" s="13" t="s">
        <v>63</v>
      </c>
      <c r="D229" s="14">
        <v>15</v>
      </c>
      <c r="E229" s="14" t="s">
        <v>3</v>
      </c>
      <c r="F229" s="15">
        <v>75.36</v>
      </c>
      <c r="G229" s="15">
        <v>21.03</v>
      </c>
      <c r="H229" s="15" t="s">
        <v>3</v>
      </c>
      <c r="I229" s="15" t="s">
        <v>3</v>
      </c>
      <c r="J229" s="16">
        <v>0</v>
      </c>
      <c r="K229" s="16">
        <v>0</v>
      </c>
      <c r="L229" s="16">
        <v>40.355817484862207</v>
      </c>
      <c r="M229" s="17">
        <v>27.601199999999999</v>
      </c>
      <c r="N229" s="16">
        <v>40.355817484862207</v>
      </c>
      <c r="O229" s="16">
        <v>0</v>
      </c>
      <c r="P229" s="16">
        <f t="shared" si="70"/>
        <v>40.355817484862207</v>
      </c>
      <c r="Q229" s="16">
        <v>152.46044924006392</v>
      </c>
      <c r="R229" s="16">
        <v>0</v>
      </c>
      <c r="S229" s="16">
        <f t="shared" si="71"/>
        <v>152.46044924006392</v>
      </c>
      <c r="T229" s="18">
        <v>1.02</v>
      </c>
      <c r="U229" s="19">
        <f t="shared" si="72"/>
        <v>3.7779051136122583</v>
      </c>
      <c r="V229" s="19">
        <f t="shared" si="73"/>
        <v>3.7779051136122583</v>
      </c>
      <c r="W229" s="16">
        <v>0.47959388754139126</v>
      </c>
      <c r="X229" s="16">
        <v>3.1972925836092743E-2</v>
      </c>
      <c r="Y229" s="16">
        <v>1.6407144055899754</v>
      </c>
      <c r="AA229" s="13" t="s">
        <v>291</v>
      </c>
      <c r="AB229" s="15">
        <v>388.24489799999998</v>
      </c>
      <c r="AC229" s="19">
        <v>9.5489834179638873</v>
      </c>
      <c r="AD229" s="19">
        <v>32.669458565315367</v>
      </c>
      <c r="AE229" s="19">
        <v>19.097966835927775</v>
      </c>
      <c r="AF229" s="19">
        <v>65.338917130630733</v>
      </c>
      <c r="AG229" s="19">
        <v>490.04187847973049</v>
      </c>
      <c r="AH229" s="17">
        <f t="shared" si="74"/>
        <v>59191.991564242795</v>
      </c>
      <c r="AI229" s="17">
        <f t="shared" si="75"/>
        <v>15667.940243116944</v>
      </c>
      <c r="AJ229" s="17">
        <f t="shared" si="76"/>
        <v>43524.051321125851</v>
      </c>
      <c r="AK229" s="19">
        <f t="shared" si="77"/>
        <v>3.7779051136122583</v>
      </c>
      <c r="AL229" s="17">
        <f t="shared" si="78"/>
        <v>15667.940243116944</v>
      </c>
      <c r="AM229" s="19">
        <f t="shared" si="79"/>
        <v>3.7779051136122583</v>
      </c>
    </row>
    <row r="230" spans="1:39">
      <c r="A230" s="13" t="s">
        <v>292</v>
      </c>
      <c r="B230" s="13" t="s">
        <v>62</v>
      </c>
      <c r="C230" s="13" t="s">
        <v>63</v>
      </c>
      <c r="D230" s="14">
        <v>15</v>
      </c>
      <c r="E230" s="14" t="s">
        <v>3</v>
      </c>
      <c r="F230" s="15">
        <v>74.23</v>
      </c>
      <c r="G230" s="15">
        <v>19.6236</v>
      </c>
      <c r="H230" s="15" t="s">
        <v>3</v>
      </c>
      <c r="I230" s="15" t="s">
        <v>3</v>
      </c>
      <c r="J230" s="16">
        <v>0</v>
      </c>
      <c r="K230" s="16">
        <v>0</v>
      </c>
      <c r="L230" s="16">
        <v>41.641354868911613</v>
      </c>
      <c r="M230" s="17">
        <v>29.1312</v>
      </c>
      <c r="N230" s="16">
        <v>41.641354868911613</v>
      </c>
      <c r="O230" s="16">
        <v>0</v>
      </c>
      <c r="P230" s="16">
        <f t="shared" si="70"/>
        <v>41.641354868911613</v>
      </c>
      <c r="Q230" s="16">
        <v>148.15838257222055</v>
      </c>
      <c r="R230" s="16">
        <v>0</v>
      </c>
      <c r="S230" s="16">
        <f t="shared" si="71"/>
        <v>148.15838257222055</v>
      </c>
      <c r="T230" s="18">
        <v>1.02</v>
      </c>
      <c r="U230" s="19">
        <f t="shared" si="72"/>
        <v>3.5579625840376261</v>
      </c>
      <c r="V230" s="19">
        <f t="shared" si="73"/>
        <v>3.5579625840376261</v>
      </c>
      <c r="W230" s="16">
        <v>0.50240478946928013</v>
      </c>
      <c r="X230" s="16">
        <v>3.3493652631285342E-2</v>
      </c>
      <c r="Y230" s="16">
        <v>1.8143132968935072</v>
      </c>
      <c r="AA230" s="13" t="s">
        <v>292</v>
      </c>
      <c r="AB230" s="15">
        <v>388.24489799999998</v>
      </c>
      <c r="AC230" s="19">
        <v>8.9103866381719534</v>
      </c>
      <c r="AD230" s="19">
        <v>32.179590091605093</v>
      </c>
      <c r="AE230" s="19">
        <v>17.820773276343907</v>
      </c>
      <c r="AF230" s="19">
        <v>64.359180183210185</v>
      </c>
      <c r="AG230" s="19">
        <v>482.69385137407642</v>
      </c>
      <c r="AH230" s="17">
        <f t="shared" si="74"/>
        <v>57521.736129596742</v>
      </c>
      <c r="AI230" s="17">
        <f t="shared" si="75"/>
        <v>16167.043573662391</v>
      </c>
      <c r="AJ230" s="17">
        <f t="shared" si="76"/>
        <v>41354.692555934351</v>
      </c>
      <c r="AK230" s="19">
        <f t="shared" si="77"/>
        <v>3.5579625840376261</v>
      </c>
      <c r="AL230" s="17">
        <f t="shared" si="78"/>
        <v>16167.043573662391</v>
      </c>
      <c r="AM230" s="19">
        <f t="shared" si="79"/>
        <v>3.5579625840376261</v>
      </c>
    </row>
    <row r="231" spans="1:39">
      <c r="A231" s="13" t="s">
        <v>293</v>
      </c>
      <c r="B231" s="13" t="s">
        <v>270</v>
      </c>
      <c r="C231" s="13" t="s">
        <v>63</v>
      </c>
      <c r="D231" s="14">
        <v>10</v>
      </c>
      <c r="E231" s="14" t="s">
        <v>3</v>
      </c>
      <c r="F231" s="15">
        <v>13.667999999999999</v>
      </c>
      <c r="G231" s="15">
        <v>1.6115000000000002</v>
      </c>
      <c r="H231" s="15" t="s">
        <v>3</v>
      </c>
      <c r="I231" s="15" t="s">
        <v>3</v>
      </c>
      <c r="J231" s="16">
        <v>0</v>
      </c>
      <c r="K231" s="16">
        <v>0</v>
      </c>
      <c r="L231" s="16">
        <v>58.106933116377014</v>
      </c>
      <c r="M231" s="17">
        <v>54.143640000000005</v>
      </c>
      <c r="N231" s="16">
        <v>58.106933116377014</v>
      </c>
      <c r="O231" s="16">
        <v>0</v>
      </c>
      <c r="P231" s="16">
        <f t="shared" si="70"/>
        <v>58.106933116377014</v>
      </c>
      <c r="Q231" s="16">
        <v>16.836458504266556</v>
      </c>
      <c r="R231" s="16">
        <v>0</v>
      </c>
      <c r="S231" s="16">
        <f t="shared" si="71"/>
        <v>16.836458504266556</v>
      </c>
      <c r="T231" s="18">
        <v>1</v>
      </c>
      <c r="U231" s="19">
        <f t="shared" si="72"/>
        <v>0.28974956345650471</v>
      </c>
      <c r="V231" s="19">
        <f t="shared" si="73"/>
        <v>0.28974956345650471</v>
      </c>
      <c r="W231" s="16">
        <v>3.8835735588096578</v>
      </c>
      <c r="X231" s="16">
        <v>0.38835735588096565</v>
      </c>
      <c r="Y231" s="16">
        <v>31.445892876694003</v>
      </c>
      <c r="AA231" s="13" t="s">
        <v>293</v>
      </c>
      <c r="AB231" s="15">
        <v>2378</v>
      </c>
      <c r="AC231" s="19">
        <v>4.3939397502000013</v>
      </c>
      <c r="AD231" s="19">
        <v>35.580491128799999</v>
      </c>
      <c r="AE231" s="19">
        <v>6.8106066128100009</v>
      </c>
      <c r="AF231" s="19">
        <v>55.149761249639994</v>
      </c>
      <c r="AG231" s="19">
        <v>355.80491128800014</v>
      </c>
      <c r="AH231" s="17">
        <f t="shared" si="74"/>
        <v>40037.098323145867</v>
      </c>
      <c r="AI231" s="17">
        <f t="shared" si="75"/>
        <v>138178.28695074454</v>
      </c>
      <c r="AJ231" s="17">
        <f t="shared" si="76"/>
        <v>-98141.188627598676</v>
      </c>
      <c r="AK231" s="19">
        <f t="shared" si="77"/>
        <v>0.28974956345650466</v>
      </c>
      <c r="AL231" s="17">
        <f t="shared" si="78"/>
        <v>138178.28695074454</v>
      </c>
      <c r="AM231" s="19">
        <f t="shared" si="79"/>
        <v>0.28974956345650466</v>
      </c>
    </row>
    <row r="232" spans="1:39">
      <c r="A232" s="13" t="s">
        <v>294</v>
      </c>
      <c r="B232" s="13" t="s">
        <v>295</v>
      </c>
      <c r="C232" s="13" t="s">
        <v>63</v>
      </c>
      <c r="D232" s="14">
        <v>10</v>
      </c>
      <c r="E232" s="14" t="s">
        <v>3</v>
      </c>
      <c r="F232" s="15">
        <v>120.9</v>
      </c>
      <c r="G232" s="15">
        <v>19.623000000000001</v>
      </c>
      <c r="H232" s="15" t="s">
        <v>3</v>
      </c>
      <c r="I232" s="15" t="s">
        <v>3</v>
      </c>
      <c r="J232" s="16">
        <v>0</v>
      </c>
      <c r="K232" s="16">
        <v>0</v>
      </c>
      <c r="L232" s="16">
        <v>35.769297667999602</v>
      </c>
      <c r="M232" s="17">
        <v>22.786799999999999</v>
      </c>
      <c r="N232" s="16">
        <v>35.769297667999602</v>
      </c>
      <c r="O232" s="16">
        <v>0</v>
      </c>
      <c r="P232" s="16">
        <f t="shared" si="70"/>
        <v>35.769297667999602</v>
      </c>
      <c r="Q232" s="16">
        <v>158.74139639165054</v>
      </c>
      <c r="R232" s="16">
        <v>0</v>
      </c>
      <c r="S232" s="16">
        <f t="shared" si="71"/>
        <v>158.74139639165054</v>
      </c>
      <c r="T232" s="18">
        <v>1.02</v>
      </c>
      <c r="U232" s="19">
        <f t="shared" si="72"/>
        <v>4.4379232118293963</v>
      </c>
      <c r="V232" s="19">
        <f t="shared" si="73"/>
        <v>4.4379232118293963</v>
      </c>
      <c r="W232" s="16">
        <v>0.26496742908348853</v>
      </c>
      <c r="X232" s="16">
        <v>2.6496742908348848E-2</v>
      </c>
      <c r="Y232" s="16">
        <v>1.5585154923375457</v>
      </c>
      <c r="AA232" s="13" t="s">
        <v>294</v>
      </c>
      <c r="AB232" s="15">
        <v>239</v>
      </c>
      <c r="AC232" s="19">
        <v>5.4849846182040007</v>
      </c>
      <c r="AD232" s="19">
        <v>32.264095289400004</v>
      </c>
      <c r="AE232" s="19">
        <v>10.969969236408001</v>
      </c>
      <c r="AF232" s="19">
        <v>64.528190578800007</v>
      </c>
      <c r="AG232" s="19">
        <v>322.64095289400007</v>
      </c>
      <c r="AH232" s="17">
        <f t="shared" si="74"/>
        <v>37939.193737604481</v>
      </c>
      <c r="AI232" s="17">
        <f t="shared" si="75"/>
        <v>8548.8621426519057</v>
      </c>
      <c r="AJ232" s="17">
        <f t="shared" si="76"/>
        <v>29390.331594952575</v>
      </c>
      <c r="AK232" s="19">
        <f t="shared" si="77"/>
        <v>4.4379232118293963</v>
      </c>
      <c r="AL232" s="17">
        <f t="shared" si="78"/>
        <v>8548.8621426519057</v>
      </c>
      <c r="AM232" s="19">
        <f t="shared" si="79"/>
        <v>4.4379232118293963</v>
      </c>
    </row>
    <row r="233" spans="1:39">
      <c r="A233" s="13" t="s">
        <v>296</v>
      </c>
      <c r="B233" s="13" t="s">
        <v>295</v>
      </c>
      <c r="C233" s="13" t="s">
        <v>63</v>
      </c>
      <c r="D233" s="14">
        <v>10</v>
      </c>
      <c r="E233" s="14" t="s">
        <v>3</v>
      </c>
      <c r="F233" s="15">
        <v>95.79</v>
      </c>
      <c r="G233" s="15">
        <v>15.531000000000001</v>
      </c>
      <c r="H233" s="15" t="s">
        <v>3</v>
      </c>
      <c r="I233" s="15" t="s">
        <v>3</v>
      </c>
      <c r="J233" s="16">
        <v>0</v>
      </c>
      <c r="K233" s="16">
        <v>0</v>
      </c>
      <c r="L233" s="16">
        <v>33.30809435233671</v>
      </c>
      <c r="M233" s="17">
        <v>22.786799999999999</v>
      </c>
      <c r="N233" s="16">
        <v>33.30809435233671</v>
      </c>
      <c r="O233" s="16">
        <v>0</v>
      </c>
      <c r="P233" s="16">
        <f t="shared" si="70"/>
        <v>33.30809435233671</v>
      </c>
      <c r="Q233" s="16">
        <v>125.75231847134633</v>
      </c>
      <c r="R233" s="16">
        <v>0</v>
      </c>
      <c r="S233" s="16">
        <f t="shared" si="71"/>
        <v>125.75231847134633</v>
      </c>
      <c r="T233" s="18">
        <v>1.02</v>
      </c>
      <c r="U233" s="19">
        <f t="shared" si="72"/>
        <v>3.7754281929528717</v>
      </c>
      <c r="V233" s="19">
        <f t="shared" si="73"/>
        <v>3.7754281929528717</v>
      </c>
      <c r="W233" s="16">
        <v>0.31141389959305976</v>
      </c>
      <c r="X233" s="16">
        <v>3.114138995930598E-2</v>
      </c>
      <c r="Y233" s="16">
        <v>1.8336501623364809</v>
      </c>
      <c r="AA233" s="13" t="s">
        <v>296</v>
      </c>
      <c r="AB233" s="15">
        <v>6672</v>
      </c>
      <c r="AC233" s="19">
        <v>121.19021795462402</v>
      </c>
      <c r="AD233" s="19">
        <v>713.62737394272017</v>
      </c>
      <c r="AE233" s="19">
        <v>242.38043590924804</v>
      </c>
      <c r="AF233" s="19">
        <v>1427.2547478854403</v>
      </c>
      <c r="AG233" s="19">
        <v>7136.2737394271999</v>
      </c>
      <c r="AH233" s="17">
        <f t="shared" si="74"/>
        <v>839019.46884082269</v>
      </c>
      <c r="AI233" s="17">
        <f t="shared" si="75"/>
        <v>222231.60551879051</v>
      </c>
      <c r="AJ233" s="17">
        <f t="shared" si="76"/>
        <v>616787.86332203215</v>
      </c>
      <c r="AK233" s="19">
        <f t="shared" si="77"/>
        <v>3.7754281929528717</v>
      </c>
      <c r="AL233" s="17">
        <f t="shared" si="78"/>
        <v>222231.60551879051</v>
      </c>
      <c r="AM233" s="19">
        <f t="shared" si="79"/>
        <v>3.7754281929528717</v>
      </c>
    </row>
    <row r="234" spans="1:39">
      <c r="A234" s="13" t="s">
        <v>297</v>
      </c>
      <c r="B234" s="13" t="s">
        <v>295</v>
      </c>
      <c r="C234" s="13" t="s">
        <v>63</v>
      </c>
      <c r="D234" s="14">
        <v>7</v>
      </c>
      <c r="E234" s="14" t="s">
        <v>3</v>
      </c>
      <c r="F234" s="15">
        <v>57.23</v>
      </c>
      <c r="G234" s="15">
        <v>9.3071886689189185</v>
      </c>
      <c r="H234" s="15" t="s">
        <v>3</v>
      </c>
      <c r="I234" s="15" t="s">
        <v>3</v>
      </c>
      <c r="J234" s="16">
        <v>0</v>
      </c>
      <c r="K234" s="16">
        <v>0</v>
      </c>
      <c r="L234" s="16">
        <v>29.510839268462835</v>
      </c>
      <c r="M234" s="17">
        <v>24.133200000000002</v>
      </c>
      <c r="N234" s="16">
        <v>29.510839268462835</v>
      </c>
      <c r="O234" s="16">
        <v>0</v>
      </c>
      <c r="P234" s="16">
        <f t="shared" si="70"/>
        <v>29.510839268462835</v>
      </c>
      <c r="Q234" s="16">
        <v>55.906295597620797</v>
      </c>
      <c r="R234" s="16">
        <v>0</v>
      </c>
      <c r="S234" s="16">
        <f t="shared" si="71"/>
        <v>55.906295597620797</v>
      </c>
      <c r="T234" s="18">
        <v>1.02</v>
      </c>
      <c r="U234" s="19">
        <f t="shared" si="72"/>
        <v>1.8944325876006458</v>
      </c>
      <c r="V234" s="19">
        <f t="shared" si="73"/>
        <v>1.8944325876006458</v>
      </c>
      <c r="W234" s="16">
        <v>0.461813043202708</v>
      </c>
      <c r="X234" s="16">
        <v>6.597329188610114E-2</v>
      </c>
      <c r="Y234" s="16">
        <v>2.7109977536822121</v>
      </c>
      <c r="AA234" s="13" t="s">
        <v>297</v>
      </c>
      <c r="AB234" s="15">
        <v>169</v>
      </c>
      <c r="AC234" s="19">
        <v>1.8395742913391357</v>
      </c>
      <c r="AD234" s="19">
        <v>10.799552010780001</v>
      </c>
      <c r="AE234" s="19">
        <v>3.6791485826782715</v>
      </c>
      <c r="AF234" s="19">
        <v>21.599104021560002</v>
      </c>
      <c r="AG234" s="19">
        <v>75.59686407545999</v>
      </c>
      <c r="AH234" s="17">
        <f t="shared" si="74"/>
        <v>9448.1639559979139</v>
      </c>
      <c r="AI234" s="17">
        <f t="shared" si="75"/>
        <v>4987.3318363702192</v>
      </c>
      <c r="AJ234" s="17">
        <f t="shared" si="76"/>
        <v>4460.8321196276947</v>
      </c>
      <c r="AK234" s="19">
        <f t="shared" si="77"/>
        <v>1.8944325876006456</v>
      </c>
      <c r="AL234" s="17">
        <f t="shared" si="78"/>
        <v>4987.3318363702192</v>
      </c>
      <c r="AM234" s="19">
        <f t="shared" si="79"/>
        <v>1.8944325876006456</v>
      </c>
    </row>
    <row r="235" spans="1:39">
      <c r="A235" s="13" t="s">
        <v>298</v>
      </c>
      <c r="B235" s="13" t="s">
        <v>295</v>
      </c>
      <c r="C235" s="13" t="s">
        <v>63</v>
      </c>
      <c r="D235" s="14">
        <v>7</v>
      </c>
      <c r="E235" s="14" t="s">
        <v>3</v>
      </c>
      <c r="F235" s="15">
        <v>137.2647</v>
      </c>
      <c r="G235" s="15">
        <v>22.313124474284908</v>
      </c>
      <c r="H235" s="15" t="s">
        <v>3</v>
      </c>
      <c r="I235" s="15" t="s">
        <v>3</v>
      </c>
      <c r="J235" s="16">
        <v>0</v>
      </c>
      <c r="K235" s="16">
        <v>0</v>
      </c>
      <c r="L235" s="16">
        <v>35.343217822409613</v>
      </c>
      <c r="M235" s="17">
        <v>24.133200000000002</v>
      </c>
      <c r="N235" s="16">
        <v>35.343217822409613</v>
      </c>
      <c r="O235" s="16">
        <v>0</v>
      </c>
      <c r="P235" s="16">
        <f t="shared" si="70"/>
        <v>35.343217822409613</v>
      </c>
      <c r="Q235" s="16">
        <v>134.08138554342645</v>
      </c>
      <c r="R235" s="16">
        <v>0</v>
      </c>
      <c r="S235" s="16">
        <f t="shared" si="71"/>
        <v>134.08138554342645</v>
      </c>
      <c r="T235" s="18">
        <v>1.02</v>
      </c>
      <c r="U235" s="19">
        <f t="shared" si="72"/>
        <v>3.793694909647169</v>
      </c>
      <c r="V235" s="19">
        <f t="shared" si="73"/>
        <v>3.793694909647169</v>
      </c>
      <c r="W235" s="16">
        <v>0.2305980348857895</v>
      </c>
      <c r="X235" s="16">
        <v>3.2942576412255641E-2</v>
      </c>
      <c r="Y235" s="16">
        <v>1.3542904434108243</v>
      </c>
      <c r="AA235" s="13" t="s">
        <v>298</v>
      </c>
      <c r="AB235" s="15">
        <v>2378</v>
      </c>
      <c r="AC235" s="19">
        <v>62.056081334344007</v>
      </c>
      <c r="AD235" s="19">
        <v>364.47354034682041</v>
      </c>
      <c r="AE235" s="19">
        <v>124.11216266868801</v>
      </c>
      <c r="AF235" s="19">
        <v>728.94708069364083</v>
      </c>
      <c r="AG235" s="19">
        <v>2551.3147824277426</v>
      </c>
      <c r="AH235" s="17">
        <f t="shared" si="74"/>
        <v>318845.53482226812</v>
      </c>
      <c r="AI235" s="17">
        <f t="shared" si="75"/>
        <v>84046.171981690059</v>
      </c>
      <c r="AJ235" s="17">
        <f t="shared" si="76"/>
        <v>234799.36284057808</v>
      </c>
      <c r="AK235" s="19">
        <f t="shared" si="77"/>
        <v>3.7936949096471695</v>
      </c>
      <c r="AL235" s="17">
        <f t="shared" si="78"/>
        <v>84046.171981690059</v>
      </c>
      <c r="AM235" s="19">
        <f t="shared" si="79"/>
        <v>3.7936949096471695</v>
      </c>
    </row>
    <row r="236" spans="1:39">
      <c r="A236" s="13" t="s">
        <v>299</v>
      </c>
      <c r="B236" s="13" t="s">
        <v>270</v>
      </c>
      <c r="C236" s="13" t="s">
        <v>63</v>
      </c>
      <c r="D236" s="14">
        <v>10</v>
      </c>
      <c r="E236" s="14" t="s">
        <v>3</v>
      </c>
      <c r="F236" s="15">
        <v>36.8232</v>
      </c>
      <c r="G236" s="15">
        <v>0</v>
      </c>
      <c r="H236" s="15" t="s">
        <v>3</v>
      </c>
      <c r="I236" s="15" t="s">
        <v>3</v>
      </c>
      <c r="J236" s="16">
        <v>0</v>
      </c>
      <c r="K236" s="16">
        <v>0</v>
      </c>
      <c r="L236" s="16">
        <v>53.839758070455133</v>
      </c>
      <c r="M236" s="17">
        <v>48.429600000000001</v>
      </c>
      <c r="N236" s="16">
        <v>53.839758070455133</v>
      </c>
      <c r="O236" s="16">
        <v>0</v>
      </c>
      <c r="P236" s="16">
        <f t="shared" si="70"/>
        <v>53.839758070455133</v>
      </c>
      <c r="Q236" s="16">
        <v>40.059158508972644</v>
      </c>
      <c r="R236" s="16">
        <v>0</v>
      </c>
      <c r="S236" s="16">
        <f t="shared" si="71"/>
        <v>40.059158508972644</v>
      </c>
      <c r="T236" s="18">
        <v>1</v>
      </c>
      <c r="U236" s="19">
        <f t="shared" si="72"/>
        <v>0.74404417747477458</v>
      </c>
      <c r="V236" s="19">
        <f t="shared" si="73"/>
        <v>0.74404417747477458</v>
      </c>
      <c r="W236" s="16">
        <v>1.3356421765995556</v>
      </c>
      <c r="X236" s="16">
        <v>0.1335642176599556</v>
      </c>
      <c r="Y236" s="16" t="s">
        <v>3</v>
      </c>
      <c r="AA236" s="13" t="s">
        <v>299</v>
      </c>
      <c r="AB236" s="15">
        <v>2378</v>
      </c>
      <c r="AC236" s="19">
        <v>0</v>
      </c>
      <c r="AD236" s="19">
        <v>95.858029041120005</v>
      </c>
      <c r="AE236" s="19">
        <v>0</v>
      </c>
      <c r="AF236" s="19">
        <v>148.57994501373599</v>
      </c>
      <c r="AG236" s="19">
        <v>958.58029041119983</v>
      </c>
      <c r="AH236" s="17">
        <f t="shared" si="74"/>
        <v>95260.678934336946</v>
      </c>
      <c r="AI236" s="17">
        <f t="shared" si="75"/>
        <v>128030.9446915423</v>
      </c>
      <c r="AJ236" s="17">
        <f t="shared" si="76"/>
        <v>-32770.265757205358</v>
      </c>
      <c r="AK236" s="19">
        <f t="shared" si="77"/>
        <v>0.74404417747477458</v>
      </c>
      <c r="AL236" s="17">
        <f t="shared" si="78"/>
        <v>128030.9446915423</v>
      </c>
      <c r="AM236" s="19">
        <f t="shared" si="79"/>
        <v>0.74404417747477458</v>
      </c>
    </row>
    <row r="237" spans="1:39">
      <c r="A237" s="13" t="s">
        <v>300</v>
      </c>
      <c r="B237" s="13" t="s">
        <v>270</v>
      </c>
      <c r="C237" s="13" t="s">
        <v>68</v>
      </c>
      <c r="D237" s="14">
        <v>9.6999999999999993</v>
      </c>
      <c r="E237" s="14">
        <v>1</v>
      </c>
      <c r="F237" s="15">
        <v>137</v>
      </c>
      <c r="G237" s="15">
        <v>22.2</v>
      </c>
      <c r="H237" s="15">
        <v>27.4</v>
      </c>
      <c r="I237" s="15">
        <v>8.8049949999999999</v>
      </c>
      <c r="J237" s="16">
        <v>0</v>
      </c>
      <c r="K237" s="16">
        <v>0</v>
      </c>
      <c r="L237" s="16">
        <v>92.7211764789581</v>
      </c>
      <c r="M237" s="17">
        <v>84.109200000000001</v>
      </c>
      <c r="N237" s="16">
        <v>92.7211764789581</v>
      </c>
      <c r="O237" s="16">
        <v>0</v>
      </c>
      <c r="P237" s="16">
        <f t="shared" si="70"/>
        <v>92.7211764789581</v>
      </c>
      <c r="Q237" s="16">
        <v>59.063351067484135</v>
      </c>
      <c r="R237" s="16">
        <v>0</v>
      </c>
      <c r="S237" s="16">
        <f t="shared" si="71"/>
        <v>59.063351067484135</v>
      </c>
      <c r="T237" s="18">
        <v>1.02</v>
      </c>
      <c r="U237" s="19">
        <f t="shared" si="72"/>
        <v>0.63699958639855925</v>
      </c>
      <c r="V237" s="19">
        <f t="shared" si="73"/>
        <v>0.63699958639855925</v>
      </c>
      <c r="W237" s="16">
        <v>0.606131349030544</v>
      </c>
      <c r="X237" s="16">
        <v>0.22121582081406721</v>
      </c>
      <c r="Y237" s="16">
        <v>3.5710182833112243</v>
      </c>
      <c r="AA237" s="13" t="s">
        <v>300</v>
      </c>
      <c r="AB237" s="15">
        <v>951.2</v>
      </c>
      <c r="AC237" s="19">
        <v>24.696586212480007</v>
      </c>
      <c r="AD237" s="19">
        <v>145.50827715360003</v>
      </c>
      <c r="AE237" s="19">
        <v>23.378316926681816</v>
      </c>
      <c r="AF237" s="19">
        <v>109.13120786520003</v>
      </c>
      <c r="AG237" s="19">
        <v>398.69267940086394</v>
      </c>
      <c r="AH237" s="17">
        <f t="shared" si="74"/>
        <v>56181.059535390908</v>
      </c>
      <c r="AI237" s="17">
        <f t="shared" si="75"/>
        <v>88196.383066784954</v>
      </c>
      <c r="AJ237" s="17">
        <f t="shared" si="76"/>
        <v>-32015.323531394046</v>
      </c>
      <c r="AK237" s="19">
        <f t="shared" si="77"/>
        <v>0.63699958639855925</v>
      </c>
      <c r="AL237" s="17">
        <f t="shared" si="78"/>
        <v>88196.383066784954</v>
      </c>
      <c r="AM237" s="19">
        <f t="shared" si="79"/>
        <v>0.63699958639855925</v>
      </c>
    </row>
    <row r="238" spans="1:39">
      <c r="A238" s="13" t="s">
        <v>301</v>
      </c>
      <c r="B238" s="13" t="s">
        <v>270</v>
      </c>
      <c r="C238" s="13" t="s">
        <v>68</v>
      </c>
      <c r="D238" s="14">
        <v>23</v>
      </c>
      <c r="E238" s="14">
        <v>7.666666666666667</v>
      </c>
      <c r="F238" s="15">
        <v>24.15785</v>
      </c>
      <c r="G238" s="15">
        <v>3.938786009992163</v>
      </c>
      <c r="H238" s="15">
        <v>24.15785</v>
      </c>
      <c r="I238" s="15">
        <v>3.938786009992163</v>
      </c>
      <c r="J238" s="16">
        <v>0</v>
      </c>
      <c r="K238" s="16">
        <v>0</v>
      </c>
      <c r="L238" s="16">
        <v>7.700108130251035</v>
      </c>
      <c r="M238" s="17">
        <v>3.9474</v>
      </c>
      <c r="N238" s="16">
        <v>7.700108130251035</v>
      </c>
      <c r="O238" s="16">
        <v>0</v>
      </c>
      <c r="P238" s="16">
        <f t="shared" si="70"/>
        <v>7.700108130251035</v>
      </c>
      <c r="Q238" s="16">
        <v>47.654464734982895</v>
      </c>
      <c r="R238" s="16">
        <v>0</v>
      </c>
      <c r="S238" s="16">
        <f t="shared" si="71"/>
        <v>47.654464734982895</v>
      </c>
      <c r="T238" s="18">
        <v>0.86</v>
      </c>
      <c r="U238" s="19">
        <f t="shared" si="72"/>
        <v>6.1888046153228871</v>
      </c>
      <c r="V238" s="19">
        <f t="shared" si="73"/>
        <v>6.1888046153228871</v>
      </c>
      <c r="W238" s="16">
        <v>0.33857013289119225</v>
      </c>
      <c r="X238" s="16">
        <v>1.4720440560486615E-2</v>
      </c>
      <c r="Y238" s="16">
        <v>1.9824501359332245</v>
      </c>
      <c r="AA238" s="13" t="s">
        <v>301</v>
      </c>
      <c r="AB238" s="15">
        <v>991</v>
      </c>
      <c r="AC238" s="19">
        <v>3.8489868724067313</v>
      </c>
      <c r="AD238" s="19">
        <v>22.5385256881227</v>
      </c>
      <c r="AE238" s="19">
        <v>7.6979737448134626</v>
      </c>
      <c r="AF238" s="19">
        <v>45.0770513762454</v>
      </c>
      <c r="AG238" s="19">
        <v>518.38609082682228</v>
      </c>
      <c r="AH238" s="17">
        <f t="shared" si="74"/>
        <v>47225.574552368045</v>
      </c>
      <c r="AI238" s="17">
        <f t="shared" si="75"/>
        <v>7630.8071570787761</v>
      </c>
      <c r="AJ238" s="17">
        <f t="shared" si="76"/>
        <v>39594.767395289266</v>
      </c>
      <c r="AK238" s="19">
        <f t="shared" si="77"/>
        <v>6.1888046153228871</v>
      </c>
      <c r="AL238" s="17">
        <f t="shared" si="78"/>
        <v>7630.8071570787761</v>
      </c>
      <c r="AM238" s="19">
        <f t="shared" si="79"/>
        <v>6.1888046153228871</v>
      </c>
    </row>
    <row r="239" spans="1:39">
      <c r="A239" s="13" t="s">
        <v>302</v>
      </c>
      <c r="B239" s="13" t="s">
        <v>270</v>
      </c>
      <c r="C239" s="13" t="s">
        <v>68</v>
      </c>
      <c r="D239" s="14">
        <v>23</v>
      </c>
      <c r="E239" s="14">
        <v>7.666666666666667</v>
      </c>
      <c r="F239" s="15">
        <v>22.452590000000001</v>
      </c>
      <c r="G239" s="15">
        <v>3.63577825</v>
      </c>
      <c r="H239" s="15">
        <v>22.452590000000001</v>
      </c>
      <c r="I239" s="15">
        <v>3.63577825</v>
      </c>
      <c r="J239" s="16">
        <v>0</v>
      </c>
      <c r="K239" s="16">
        <v>0</v>
      </c>
      <c r="L239" s="16">
        <v>7.4450935384822685</v>
      </c>
      <c r="M239" s="17">
        <v>3.9474</v>
      </c>
      <c r="N239" s="16">
        <v>7.4450935384822685</v>
      </c>
      <c r="O239" s="16">
        <v>0</v>
      </c>
      <c r="P239" s="16">
        <f t="shared" si="70"/>
        <v>7.4450935384822685</v>
      </c>
      <c r="Q239" s="16">
        <v>44.236341500247782</v>
      </c>
      <c r="R239" s="16">
        <v>0</v>
      </c>
      <c r="S239" s="16">
        <f t="shared" si="71"/>
        <v>44.236341500247782</v>
      </c>
      <c r="T239" s="18">
        <v>0.86</v>
      </c>
      <c r="U239" s="19">
        <f t="shared" si="72"/>
        <v>5.9416770617586696</v>
      </c>
      <c r="V239" s="19">
        <f t="shared" si="73"/>
        <v>5.9416770617586696</v>
      </c>
      <c r="W239" s="16">
        <v>0.35221983803471862</v>
      </c>
      <c r="X239" s="16">
        <v>1.5313906001509508E-2</v>
      </c>
      <c r="Y239" s="16">
        <v>2.0765414593564975</v>
      </c>
      <c r="AA239" s="13" t="s">
        <v>302</v>
      </c>
      <c r="AB239" s="15">
        <v>9022</v>
      </c>
      <c r="AC239" s="19">
        <v>32.345256443643237</v>
      </c>
      <c r="AD239" s="19">
        <v>190.70533296018519</v>
      </c>
      <c r="AE239" s="19">
        <v>64.690512887286474</v>
      </c>
      <c r="AF239" s="19">
        <v>381.41066592037038</v>
      </c>
      <c r="AG239" s="19">
        <v>4386.222658084258</v>
      </c>
      <c r="AH239" s="17">
        <f t="shared" si="74"/>
        <v>399100.27301523549</v>
      </c>
      <c r="AI239" s="17">
        <f t="shared" si="75"/>
        <v>67169.633904187023</v>
      </c>
      <c r="AJ239" s="17">
        <f t="shared" si="76"/>
        <v>331930.63911104848</v>
      </c>
      <c r="AK239" s="19">
        <f t="shared" si="77"/>
        <v>5.9416770617586696</v>
      </c>
      <c r="AL239" s="17">
        <f t="shared" si="78"/>
        <v>67169.633904187023</v>
      </c>
      <c r="AM239" s="19">
        <f t="shared" si="79"/>
        <v>5.9416770617586696</v>
      </c>
    </row>
    <row r="240" spans="1:39">
      <c r="A240" s="13" t="s">
        <v>303</v>
      </c>
      <c r="B240" s="13" t="s">
        <v>295</v>
      </c>
      <c r="C240" s="13" t="s">
        <v>63</v>
      </c>
      <c r="D240" s="14">
        <v>10</v>
      </c>
      <c r="E240" s="14" t="s">
        <v>3</v>
      </c>
      <c r="F240" s="15">
        <v>404.95</v>
      </c>
      <c r="G240" s="15">
        <v>65.593000000000004</v>
      </c>
      <c r="H240" s="15" t="s">
        <v>3</v>
      </c>
      <c r="I240" s="15" t="s">
        <v>3</v>
      </c>
      <c r="J240" s="16">
        <v>0</v>
      </c>
      <c r="K240" s="16">
        <v>0</v>
      </c>
      <c r="L240" s="16">
        <v>90.999204913108613</v>
      </c>
      <c r="M240" s="17">
        <v>51.122399999999999</v>
      </c>
      <c r="N240" s="16">
        <v>90.999204913108613</v>
      </c>
      <c r="O240" s="16">
        <v>0</v>
      </c>
      <c r="P240" s="16">
        <f t="shared" si="70"/>
        <v>90.999204913108613</v>
      </c>
      <c r="Q240" s="16">
        <v>500.23294491867824</v>
      </c>
      <c r="R240" s="16">
        <v>0</v>
      </c>
      <c r="S240" s="16">
        <f t="shared" si="71"/>
        <v>500.23294491867824</v>
      </c>
      <c r="T240" s="18">
        <v>0.96</v>
      </c>
      <c r="U240" s="19">
        <f t="shared" si="72"/>
        <v>5.4971133582576908</v>
      </c>
      <c r="V240" s="19">
        <f t="shared" si="73"/>
        <v>5.4971133582576908</v>
      </c>
      <c r="W240" s="16">
        <v>0.21383240134616602</v>
      </c>
      <c r="X240" s="16">
        <v>2.13832401346166E-2</v>
      </c>
      <c r="Y240" s="16">
        <v>1.2603035417384798</v>
      </c>
      <c r="AA240" s="13" t="s">
        <v>303</v>
      </c>
      <c r="AB240" s="15">
        <v>112</v>
      </c>
      <c r="AC240" s="19">
        <v>8.0864645621760012</v>
      </c>
      <c r="AD240" s="19">
        <v>47.663483212799996</v>
      </c>
      <c r="AE240" s="19">
        <v>16.172929124352002</v>
      </c>
      <c r="AF240" s="19">
        <v>95.326966425599991</v>
      </c>
      <c r="AG240" s="19">
        <v>476.63483212799991</v>
      </c>
      <c r="AH240" s="17">
        <f t="shared" si="74"/>
        <v>56026.089830891964</v>
      </c>
      <c r="AI240" s="17">
        <f t="shared" si="75"/>
        <v>10191.910950268164</v>
      </c>
      <c r="AJ240" s="17">
        <f t="shared" si="76"/>
        <v>45834.178880623804</v>
      </c>
      <c r="AK240" s="19">
        <f t="shared" si="77"/>
        <v>5.4971133582576917</v>
      </c>
      <c r="AL240" s="17">
        <f t="shared" si="78"/>
        <v>10191.910950268164</v>
      </c>
      <c r="AM240" s="19">
        <f t="shared" si="79"/>
        <v>5.4971133582576917</v>
      </c>
    </row>
    <row r="241" spans="1:39">
      <c r="A241" s="13" t="s">
        <v>304</v>
      </c>
      <c r="B241" s="13" t="s">
        <v>295</v>
      </c>
      <c r="C241" s="13" t="s">
        <v>63</v>
      </c>
      <c r="D241" s="14">
        <v>10</v>
      </c>
      <c r="E241" s="14" t="s">
        <v>3</v>
      </c>
      <c r="F241" s="15">
        <v>355.11</v>
      </c>
      <c r="G241" s="15">
        <v>57.493999999999993</v>
      </c>
      <c r="H241" s="15" t="s">
        <v>3</v>
      </c>
      <c r="I241" s="15" t="s">
        <v>3</v>
      </c>
      <c r="J241" s="16">
        <v>0</v>
      </c>
      <c r="K241" s="16">
        <v>0</v>
      </c>
      <c r="L241" s="16">
        <v>86.403624078442604</v>
      </c>
      <c r="M241" s="17">
        <v>51.122399999999999</v>
      </c>
      <c r="N241" s="16">
        <v>86.403624078442604</v>
      </c>
      <c r="O241" s="16">
        <v>0</v>
      </c>
      <c r="P241" s="16">
        <f t="shared" si="70"/>
        <v>86.403624078442604</v>
      </c>
      <c r="Q241" s="16">
        <v>438.63544369679266</v>
      </c>
      <c r="R241" s="16">
        <v>0</v>
      </c>
      <c r="S241" s="16">
        <f t="shared" si="71"/>
        <v>438.63544369679266</v>
      </c>
      <c r="T241" s="18">
        <v>0.96</v>
      </c>
      <c r="U241" s="19">
        <f t="shared" si="72"/>
        <v>5.0765861776650949</v>
      </c>
      <c r="V241" s="19">
        <f t="shared" si="73"/>
        <v>5.0765861776650949</v>
      </c>
      <c r="W241" s="16">
        <v>0.2315295219428995</v>
      </c>
      <c r="X241" s="16">
        <v>2.315295219428995E-2</v>
      </c>
      <c r="Y241" s="16">
        <v>1.3652258018012351</v>
      </c>
      <c r="AA241" s="13" t="s">
        <v>304</v>
      </c>
      <c r="AB241" s="15">
        <v>2219</v>
      </c>
      <c r="AC241" s="19">
        <v>140.43100288089599</v>
      </c>
      <c r="AD241" s="19">
        <v>828.10719055008008</v>
      </c>
      <c r="AE241" s="19">
        <v>280.86200576179198</v>
      </c>
      <c r="AF241" s="19">
        <v>1656.2143811001602</v>
      </c>
      <c r="AG241" s="19">
        <v>8281.0719055008012</v>
      </c>
      <c r="AH241" s="17">
        <f t="shared" si="74"/>
        <v>973332.04956318287</v>
      </c>
      <c r="AI241" s="17">
        <f t="shared" si="75"/>
        <v>191729.64183006415</v>
      </c>
      <c r="AJ241" s="17">
        <f t="shared" si="76"/>
        <v>781602.40773311874</v>
      </c>
      <c r="AK241" s="19">
        <f t="shared" si="77"/>
        <v>5.076586177665094</v>
      </c>
      <c r="AL241" s="17">
        <f t="shared" si="78"/>
        <v>191729.64183006415</v>
      </c>
      <c r="AM241" s="19">
        <f t="shared" si="79"/>
        <v>5.076586177665094</v>
      </c>
    </row>
    <row r="242" spans="1:39">
      <c r="A242" s="13" t="s">
        <v>305</v>
      </c>
      <c r="B242" s="13" t="s">
        <v>270</v>
      </c>
      <c r="C242" s="13" t="s">
        <v>63</v>
      </c>
      <c r="D242" s="14">
        <v>10</v>
      </c>
      <c r="E242" s="14" t="s">
        <v>3</v>
      </c>
      <c r="F242" s="15">
        <v>43.0944</v>
      </c>
      <c r="G242" s="15">
        <v>0</v>
      </c>
      <c r="H242" s="15" t="s">
        <v>3</v>
      </c>
      <c r="I242" s="15" t="s">
        <v>3</v>
      </c>
      <c r="J242" s="16">
        <v>0</v>
      </c>
      <c r="K242" s="16">
        <v>0</v>
      </c>
      <c r="L242" s="16">
        <v>64.566086912148364</v>
      </c>
      <c r="M242" s="17">
        <v>58.160400000000003</v>
      </c>
      <c r="N242" s="16">
        <v>64.566086912148364</v>
      </c>
      <c r="O242" s="16">
        <v>0</v>
      </c>
      <c r="P242" s="16">
        <f t="shared" si="70"/>
        <v>64.566086912148364</v>
      </c>
      <c r="Q242" s="16">
        <v>46.881460613120822</v>
      </c>
      <c r="R242" s="16">
        <v>0</v>
      </c>
      <c r="S242" s="16">
        <f t="shared" si="71"/>
        <v>46.881460613120822</v>
      </c>
      <c r="T242" s="18">
        <v>1</v>
      </c>
      <c r="U242" s="19">
        <f t="shared" si="72"/>
        <v>0.72610038574755087</v>
      </c>
      <c r="V242" s="19">
        <f t="shared" si="73"/>
        <v>0.72610038574755087</v>
      </c>
      <c r="W242" s="16">
        <v>1.3686493000076003</v>
      </c>
      <c r="X242" s="16">
        <v>0.13686493000076003</v>
      </c>
      <c r="Y242" s="16" t="s">
        <v>3</v>
      </c>
      <c r="AA242" s="13" t="s">
        <v>305</v>
      </c>
      <c r="AB242" s="15">
        <v>237.8</v>
      </c>
      <c r="AC242" s="19">
        <v>0</v>
      </c>
      <c r="AD242" s="19">
        <v>11.218319555904001</v>
      </c>
      <c r="AE242" s="19">
        <v>0</v>
      </c>
      <c r="AF242" s="19">
        <v>17.388395311651202</v>
      </c>
      <c r="AG242" s="19">
        <v>112.18319555904</v>
      </c>
      <c r="AH242" s="17">
        <f t="shared" si="74"/>
        <v>11148.411333800132</v>
      </c>
      <c r="AI242" s="17">
        <f t="shared" si="75"/>
        <v>15353.815467708882</v>
      </c>
      <c r="AJ242" s="17">
        <f t="shared" si="76"/>
        <v>-4205.4041339087507</v>
      </c>
      <c r="AK242" s="19">
        <f t="shared" si="77"/>
        <v>0.72610038574755076</v>
      </c>
      <c r="AL242" s="17">
        <f t="shared" si="78"/>
        <v>15353.815467708882</v>
      </c>
      <c r="AM242" s="19">
        <f t="shared" si="79"/>
        <v>0.72610038574755076</v>
      </c>
    </row>
    <row r="243" spans="1:39">
      <c r="A243" s="13" t="s">
        <v>306</v>
      </c>
      <c r="B243" s="13" t="s">
        <v>270</v>
      </c>
      <c r="C243" s="13" t="s">
        <v>63</v>
      </c>
      <c r="D243" s="14">
        <v>10</v>
      </c>
      <c r="E243" s="14" t="s">
        <v>3</v>
      </c>
      <c r="F243" s="15">
        <v>159</v>
      </c>
      <c r="G243" s="15">
        <v>0</v>
      </c>
      <c r="H243" s="15" t="s">
        <v>3</v>
      </c>
      <c r="I243" s="15" t="s">
        <v>3</v>
      </c>
      <c r="J243" s="16">
        <v>0</v>
      </c>
      <c r="K243" s="16">
        <v>0</v>
      </c>
      <c r="L243" s="16">
        <v>77.689692702708228</v>
      </c>
      <c r="M243" s="17">
        <v>61.699800000000003</v>
      </c>
      <c r="N243" s="16">
        <v>77.689692702708228</v>
      </c>
      <c r="O243" s="16">
        <v>0</v>
      </c>
      <c r="P243" s="16">
        <f t="shared" si="70"/>
        <v>77.689692702708228</v>
      </c>
      <c r="Q243" s="16">
        <v>172.97264232675735</v>
      </c>
      <c r="R243" s="16">
        <v>0</v>
      </c>
      <c r="S243" s="16">
        <f t="shared" si="71"/>
        <v>172.97264232675735</v>
      </c>
      <c r="T243" s="18">
        <v>1</v>
      </c>
      <c r="U243" s="19">
        <f t="shared" si="72"/>
        <v>2.2264554834663106</v>
      </c>
      <c r="V243" s="19">
        <f t="shared" si="73"/>
        <v>2.2264554834663106</v>
      </c>
      <c r="W243" s="16">
        <v>0.4463492722259369</v>
      </c>
      <c r="X243" s="16">
        <v>4.4634927222593684E-2</v>
      </c>
      <c r="Y243" s="16" t="s">
        <v>3</v>
      </c>
      <c r="AA243" s="13" t="s">
        <v>306</v>
      </c>
      <c r="AB243" s="15">
        <v>237.8</v>
      </c>
      <c r="AC243" s="19">
        <v>0</v>
      </c>
      <c r="AD243" s="19">
        <v>41.390825939999999</v>
      </c>
      <c r="AE243" s="19">
        <v>0</v>
      </c>
      <c r="AF243" s="19">
        <v>64.155780207000021</v>
      </c>
      <c r="AG243" s="19">
        <v>413.90825939999996</v>
      </c>
      <c r="AH243" s="17">
        <f t="shared" si="74"/>
        <v>41132.894345302899</v>
      </c>
      <c r="AI243" s="17">
        <f t="shared" si="75"/>
        <v>18474.608924704018</v>
      </c>
      <c r="AJ243" s="17">
        <f t="shared" si="76"/>
        <v>22658.285420598881</v>
      </c>
      <c r="AK243" s="19">
        <f t="shared" si="77"/>
        <v>2.2264554834663106</v>
      </c>
      <c r="AL243" s="17">
        <f t="shared" si="78"/>
        <v>18474.608924704018</v>
      </c>
      <c r="AM243" s="19">
        <f t="shared" si="79"/>
        <v>2.2264554834663106</v>
      </c>
    </row>
    <row r="244" spans="1:39">
      <c r="A244" s="13" t="s">
        <v>307</v>
      </c>
      <c r="B244" s="13" t="s">
        <v>270</v>
      </c>
      <c r="C244" s="13" t="s">
        <v>63</v>
      </c>
      <c r="D244" s="14">
        <v>5.5</v>
      </c>
      <c r="E244" s="14" t="s">
        <v>3</v>
      </c>
      <c r="F244" s="15">
        <v>35.319200000000002</v>
      </c>
      <c r="G244" s="15">
        <v>5.7554575563479622</v>
      </c>
      <c r="H244" s="15" t="s">
        <v>3</v>
      </c>
      <c r="I244" s="15" t="s">
        <v>3</v>
      </c>
      <c r="J244" s="16">
        <v>0</v>
      </c>
      <c r="K244" s="16">
        <v>0</v>
      </c>
      <c r="L244" s="16">
        <v>10.92371995001486</v>
      </c>
      <c r="M244" s="17">
        <v>8.6801999999999992</v>
      </c>
      <c r="N244" s="16">
        <v>10.92371995001486</v>
      </c>
      <c r="O244" s="16">
        <v>0</v>
      </c>
      <c r="P244" s="16">
        <f t="shared" si="70"/>
        <v>10.92371995001486</v>
      </c>
      <c r="Q244" s="16">
        <v>24.254016057396832</v>
      </c>
      <c r="R244" s="16">
        <v>0</v>
      </c>
      <c r="S244" s="16">
        <f t="shared" si="71"/>
        <v>24.254016057396832</v>
      </c>
      <c r="T244" s="18">
        <v>0.86</v>
      </c>
      <c r="U244" s="19">
        <f t="shared" si="72"/>
        <v>2.2203073832338442</v>
      </c>
      <c r="V244" s="19">
        <f t="shared" si="73"/>
        <v>2.2203073832338442</v>
      </c>
      <c r="W244" s="16">
        <v>0.3285260409891877</v>
      </c>
      <c r="X244" s="16">
        <v>5.9732007452579582E-2</v>
      </c>
      <c r="Y244" s="16">
        <v>1.9246800173330763</v>
      </c>
      <c r="AA244" s="13" t="s">
        <v>307</v>
      </c>
      <c r="AB244" s="15">
        <v>148</v>
      </c>
      <c r="AC244" s="19">
        <v>0.8399471476693392</v>
      </c>
      <c r="AD244" s="19">
        <v>4.9211447863872007</v>
      </c>
      <c r="AE244" s="19">
        <v>2.5198414430080174</v>
      </c>
      <c r="AF244" s="19">
        <v>14.763434359161602</v>
      </c>
      <c r="AG244" s="19">
        <v>27.066296325129603</v>
      </c>
      <c r="AH244" s="17">
        <f t="shared" si="74"/>
        <v>3589.594376494731</v>
      </c>
      <c r="AI244" s="17">
        <f t="shared" si="75"/>
        <v>1616.7105526021992</v>
      </c>
      <c r="AJ244" s="17">
        <f t="shared" si="76"/>
        <v>1972.8838238925318</v>
      </c>
      <c r="AK244" s="19">
        <f t="shared" si="77"/>
        <v>2.2203073832338442</v>
      </c>
      <c r="AL244" s="17">
        <f t="shared" si="78"/>
        <v>1616.7105526021992</v>
      </c>
      <c r="AM244" s="19">
        <f t="shared" si="79"/>
        <v>2.2203073832338442</v>
      </c>
    </row>
    <row r="245" spans="1:39">
      <c r="A245" s="13" t="s">
        <v>308</v>
      </c>
      <c r="B245" s="13" t="s">
        <v>270</v>
      </c>
      <c r="C245" s="13" t="s">
        <v>63</v>
      </c>
      <c r="D245" s="14">
        <v>5.5</v>
      </c>
      <c r="E245" s="14" t="s">
        <v>3</v>
      </c>
      <c r="F245" s="15">
        <v>32.826079999999997</v>
      </c>
      <c r="G245" s="15">
        <v>5.3129094993680654</v>
      </c>
      <c r="H245" s="15" t="s">
        <v>3</v>
      </c>
      <c r="I245" s="15" t="s">
        <v>3</v>
      </c>
      <c r="J245" s="16">
        <v>0</v>
      </c>
      <c r="K245" s="16">
        <v>0</v>
      </c>
      <c r="L245" s="16">
        <v>10.794503176784469</v>
      </c>
      <c r="M245" s="17">
        <v>8.6801999999999992</v>
      </c>
      <c r="N245" s="16">
        <v>10.794503176784469</v>
      </c>
      <c r="O245" s="16">
        <v>0</v>
      </c>
      <c r="P245" s="16">
        <f t="shared" si="70"/>
        <v>10.794503176784469</v>
      </c>
      <c r="Q245" s="16">
        <v>22.522041224769243</v>
      </c>
      <c r="R245" s="16">
        <v>0</v>
      </c>
      <c r="S245" s="16">
        <f t="shared" si="71"/>
        <v>22.522041224769243</v>
      </c>
      <c r="T245" s="18">
        <v>0.86</v>
      </c>
      <c r="U245" s="19">
        <f t="shared" si="72"/>
        <v>2.0864361106685267</v>
      </c>
      <c r="V245" s="19">
        <f t="shared" si="73"/>
        <v>2.0864361106685267</v>
      </c>
      <c r="W245" s="16">
        <v>0.34929609896653829</v>
      </c>
      <c r="X245" s="16">
        <v>6.3508381630279692E-2</v>
      </c>
      <c r="Y245" s="16">
        <v>2.060336116667195</v>
      </c>
      <c r="AA245" s="13" t="s">
        <v>308</v>
      </c>
      <c r="AB245" s="15">
        <v>2079</v>
      </c>
      <c r="AC245" s="19">
        <v>10.891740766250139</v>
      </c>
      <c r="AD245" s="19">
        <v>64.249104996901437</v>
      </c>
      <c r="AE245" s="19">
        <v>32.67522229875042</v>
      </c>
      <c r="AF245" s="19">
        <v>192.74731499070433</v>
      </c>
      <c r="AG245" s="19">
        <v>353.37007748295792</v>
      </c>
      <c r="AH245" s="17">
        <f t="shared" si="74"/>
        <v>46823.323706295254</v>
      </c>
      <c r="AI245" s="17">
        <f t="shared" si="75"/>
        <v>22441.77210453491</v>
      </c>
      <c r="AJ245" s="17">
        <f t="shared" si="76"/>
        <v>24381.551601760344</v>
      </c>
      <c r="AK245" s="19">
        <f t="shared" si="77"/>
        <v>2.0864361106685267</v>
      </c>
      <c r="AL245" s="17">
        <f t="shared" si="78"/>
        <v>22441.77210453491</v>
      </c>
      <c r="AM245" s="19">
        <f t="shared" si="79"/>
        <v>2.0864361106685267</v>
      </c>
    </row>
    <row r="246" spans="1:39">
      <c r="A246" s="13" t="s">
        <v>309</v>
      </c>
      <c r="B246" s="13" t="s">
        <v>270</v>
      </c>
      <c r="C246" s="13" t="s">
        <v>63</v>
      </c>
      <c r="D246" s="14">
        <v>6.8</v>
      </c>
      <c r="E246" s="14" t="s">
        <v>3</v>
      </c>
      <c r="F246" s="15">
        <v>102.9686</v>
      </c>
      <c r="G246" s="15">
        <v>16.627009350278517</v>
      </c>
      <c r="H246" s="15" t="s">
        <v>3</v>
      </c>
      <c r="I246" s="15" t="s">
        <v>3</v>
      </c>
      <c r="J246" s="16">
        <v>0</v>
      </c>
      <c r="K246" s="16">
        <v>0</v>
      </c>
      <c r="L246" s="16">
        <v>28.400318645881924</v>
      </c>
      <c r="M246" s="17">
        <v>21.144600000000001</v>
      </c>
      <c r="N246" s="16">
        <v>28.400318645881924</v>
      </c>
      <c r="O246" s="16">
        <v>0</v>
      </c>
      <c r="P246" s="16">
        <f t="shared" si="70"/>
        <v>28.400318645881924</v>
      </c>
      <c r="Q246" s="16">
        <v>83.082297031623114</v>
      </c>
      <c r="R246" s="16">
        <v>0</v>
      </c>
      <c r="S246" s="16">
        <f t="shared" si="71"/>
        <v>83.082297031623114</v>
      </c>
      <c r="T246" s="18">
        <v>0.86</v>
      </c>
      <c r="U246" s="19">
        <f t="shared" si="72"/>
        <v>2.9254001712994913</v>
      </c>
      <c r="V246" s="19">
        <f t="shared" si="73"/>
        <v>2.9254001712994913</v>
      </c>
      <c r="W246" s="16">
        <v>0.29297361190369142</v>
      </c>
      <c r="X246" s="16">
        <v>4.3084354691719333E-2</v>
      </c>
      <c r="Y246" s="16">
        <v>1.7321157351740948</v>
      </c>
      <c r="AA246" s="13" t="s">
        <v>309</v>
      </c>
      <c r="AB246" s="15">
        <v>1912</v>
      </c>
      <c r="AC246" s="19">
        <v>31.348186195426972</v>
      </c>
      <c r="AD246" s="19">
        <v>185.34730054693438</v>
      </c>
      <c r="AE246" s="19">
        <v>62.696372390853945</v>
      </c>
      <c r="AF246" s="19">
        <v>370.69460109386876</v>
      </c>
      <c r="AG246" s="19">
        <v>1260.3616437191538</v>
      </c>
      <c r="AH246" s="17">
        <f t="shared" si="74"/>
        <v>158853.35192446338</v>
      </c>
      <c r="AI246" s="17">
        <f t="shared" si="75"/>
        <v>54301.409250926241</v>
      </c>
      <c r="AJ246" s="17">
        <f t="shared" si="76"/>
        <v>104551.94267353714</v>
      </c>
      <c r="AK246" s="19">
        <f t="shared" si="77"/>
        <v>2.9254001712994908</v>
      </c>
      <c r="AL246" s="17">
        <f t="shared" si="78"/>
        <v>54301.409250926241</v>
      </c>
      <c r="AM246" s="19">
        <f t="shared" si="79"/>
        <v>2.9254001712994908</v>
      </c>
    </row>
    <row r="247" spans="1:39">
      <c r="A247" s="13" t="s">
        <v>310</v>
      </c>
      <c r="B247" s="13" t="s">
        <v>295</v>
      </c>
      <c r="C247" s="13" t="s">
        <v>63</v>
      </c>
      <c r="D247" s="14">
        <v>15</v>
      </c>
      <c r="E247" s="14" t="s">
        <v>3</v>
      </c>
      <c r="F247" s="15">
        <v>6.7309999999999999</v>
      </c>
      <c r="G247" s="15">
        <v>1.0969491648648648</v>
      </c>
      <c r="H247" s="15" t="s">
        <v>3</v>
      </c>
      <c r="I247" s="15" t="s">
        <v>3</v>
      </c>
      <c r="J247" s="16">
        <v>0</v>
      </c>
      <c r="K247" s="16">
        <v>0</v>
      </c>
      <c r="L247" s="16">
        <v>3.0073937998908291</v>
      </c>
      <c r="M247" s="17">
        <v>1.9992000000000001</v>
      </c>
      <c r="N247" s="16">
        <v>3.0073937998908291</v>
      </c>
      <c r="O247" s="16">
        <v>0</v>
      </c>
      <c r="P247" s="16">
        <f t="shared" si="70"/>
        <v>3.0073937998908291</v>
      </c>
      <c r="Q247" s="16">
        <v>12.173636937581804</v>
      </c>
      <c r="R247" s="16">
        <v>0</v>
      </c>
      <c r="S247" s="16">
        <f t="shared" si="71"/>
        <v>12.173636937581804</v>
      </c>
      <c r="T247" s="18">
        <v>1.02</v>
      </c>
      <c r="U247" s="19">
        <f t="shared" si="72"/>
        <v>4.0479025187934212</v>
      </c>
      <c r="V247" s="19">
        <f t="shared" si="73"/>
        <v>4.0479025187934212</v>
      </c>
      <c r="W247" s="16">
        <v>0.40014656159243772</v>
      </c>
      <c r="X247" s="16">
        <v>2.6676437439495847E-2</v>
      </c>
      <c r="Y247" s="16">
        <v>2.3440664173561996</v>
      </c>
      <c r="AA247" s="13" t="s">
        <v>310</v>
      </c>
      <c r="AB247" s="15">
        <v>101</v>
      </c>
      <c r="AC247" s="19">
        <v>0.12957463221895626</v>
      </c>
      <c r="AD247" s="19">
        <v>0.75909521561399995</v>
      </c>
      <c r="AE247" s="19">
        <v>0.25914926443791253</v>
      </c>
      <c r="AF247" s="19">
        <v>1.5181904312279999</v>
      </c>
      <c r="AG247" s="19">
        <v>11.386428234210003</v>
      </c>
      <c r="AH247" s="17">
        <f t="shared" si="74"/>
        <v>1229.5373306957622</v>
      </c>
      <c r="AI247" s="17">
        <f t="shared" si="75"/>
        <v>303.74677378897371</v>
      </c>
      <c r="AJ247" s="17">
        <f t="shared" si="76"/>
        <v>925.79055690678842</v>
      </c>
      <c r="AK247" s="19">
        <f t="shared" si="77"/>
        <v>4.0479025187934212</v>
      </c>
      <c r="AL247" s="17">
        <f t="shared" si="78"/>
        <v>303.74677378897371</v>
      </c>
      <c r="AM247" s="19">
        <f t="shared" si="79"/>
        <v>4.0479025187934212</v>
      </c>
    </row>
    <row r="248" spans="1:39">
      <c r="A248" s="13" t="s">
        <v>311</v>
      </c>
      <c r="B248" s="13" t="s">
        <v>295</v>
      </c>
      <c r="C248" s="13" t="s">
        <v>63</v>
      </c>
      <c r="D248" s="14">
        <v>15</v>
      </c>
      <c r="E248" s="14" t="s">
        <v>3</v>
      </c>
      <c r="F248" s="15">
        <v>11.98118</v>
      </c>
      <c r="G248" s="15">
        <v>1.9468977600000001</v>
      </c>
      <c r="H248" s="15" t="s">
        <v>3</v>
      </c>
      <c r="I248" s="15" t="s">
        <v>3</v>
      </c>
      <c r="J248" s="16">
        <v>0</v>
      </c>
      <c r="K248" s="16">
        <v>0</v>
      </c>
      <c r="L248" s="16">
        <v>3.7150343033210689</v>
      </c>
      <c r="M248" s="17">
        <v>1.9992000000000001</v>
      </c>
      <c r="N248" s="16">
        <v>3.7150343033210689</v>
      </c>
      <c r="O248" s="16">
        <v>0</v>
      </c>
      <c r="P248" s="16">
        <f t="shared" si="70"/>
        <v>3.7150343033210689</v>
      </c>
      <c r="Q248" s="16">
        <v>21.658593974110101</v>
      </c>
      <c r="R248" s="16">
        <v>0</v>
      </c>
      <c r="S248" s="16">
        <f t="shared" si="71"/>
        <v>21.658593974110101</v>
      </c>
      <c r="T248" s="18">
        <v>1.02</v>
      </c>
      <c r="U248" s="19">
        <f t="shared" si="72"/>
        <v>5.8299849222787312</v>
      </c>
      <c r="V248" s="19">
        <f t="shared" si="73"/>
        <v>5.8299849222787312</v>
      </c>
      <c r="W248" s="16">
        <v>0.27769727320417753</v>
      </c>
      <c r="X248" s="16">
        <v>1.8513151546945168E-2</v>
      </c>
      <c r="Y248" s="16">
        <v>1.6314951892181093</v>
      </c>
      <c r="AA248" s="13" t="s">
        <v>311</v>
      </c>
      <c r="AB248" s="15">
        <v>13272.409901657</v>
      </c>
      <c r="AC248" s="19">
        <v>30.220736243835038</v>
      </c>
      <c r="AD248" s="19">
        <v>177.55980874958379</v>
      </c>
      <c r="AE248" s="19">
        <v>60.441472487670076</v>
      </c>
      <c r="AF248" s="19">
        <v>355.11961749916759</v>
      </c>
      <c r="AG248" s="19">
        <v>2663.397131243757</v>
      </c>
      <c r="AH248" s="17">
        <f t="shared" si="74"/>
        <v>287461.73711794754</v>
      </c>
      <c r="AI248" s="17">
        <f t="shared" si="75"/>
        <v>49307.458072393965</v>
      </c>
      <c r="AJ248" s="17">
        <f t="shared" si="76"/>
        <v>238154.27904555359</v>
      </c>
      <c r="AK248" s="19">
        <f t="shared" si="77"/>
        <v>5.8299849222787312</v>
      </c>
      <c r="AL248" s="17">
        <f t="shared" si="78"/>
        <v>49307.458072393965</v>
      </c>
      <c r="AM248" s="19">
        <f t="shared" si="79"/>
        <v>5.8299849222787312</v>
      </c>
    </row>
    <row r="249" spans="1:39">
      <c r="A249" s="13" t="s">
        <v>224</v>
      </c>
      <c r="B249" s="13" t="s">
        <v>62</v>
      </c>
      <c r="C249" s="13" t="s">
        <v>63</v>
      </c>
      <c r="D249" s="14">
        <v>11</v>
      </c>
      <c r="E249" s="14" t="s">
        <v>3</v>
      </c>
      <c r="F249" s="15">
        <v>831</v>
      </c>
      <c r="G249" s="15">
        <v>0</v>
      </c>
      <c r="H249" s="15" t="s">
        <v>3</v>
      </c>
      <c r="I249" s="15" t="s">
        <v>3</v>
      </c>
      <c r="J249" s="16">
        <v>0</v>
      </c>
      <c r="K249" s="16">
        <v>0</v>
      </c>
      <c r="L249" s="16">
        <v>186.58548480699497</v>
      </c>
      <c r="M249" s="17">
        <v>106.6716</v>
      </c>
      <c r="N249" s="16">
        <v>186.58548480699497</v>
      </c>
      <c r="O249" s="16">
        <v>0</v>
      </c>
      <c r="P249" s="16">
        <f t="shared" si="70"/>
        <v>186.58548480699497</v>
      </c>
      <c r="Q249" s="16">
        <v>999.64739643435007</v>
      </c>
      <c r="R249" s="16">
        <v>0</v>
      </c>
      <c r="S249" s="16">
        <f t="shared" si="71"/>
        <v>999.64739643435007</v>
      </c>
      <c r="T249" s="18">
        <v>1.02</v>
      </c>
      <c r="U249" s="19">
        <f t="shared" si="72"/>
        <v>5.3575839378309125</v>
      </c>
      <c r="V249" s="19">
        <f t="shared" si="73"/>
        <v>5.3575839378309125</v>
      </c>
      <c r="W249" s="16">
        <v>0.20108756326088328</v>
      </c>
      <c r="X249" s="16">
        <v>1.8280687569171204E-2</v>
      </c>
      <c r="Y249" s="16" t="s">
        <v>3</v>
      </c>
      <c r="AA249" s="13" t="s">
        <v>224</v>
      </c>
      <c r="AB249" s="15">
        <v>160</v>
      </c>
      <c r="AC249" s="19">
        <v>0</v>
      </c>
      <c r="AD249" s="19">
        <v>148.46233824000001</v>
      </c>
      <c r="AE249" s="19">
        <v>0</v>
      </c>
      <c r="AF249" s="19">
        <v>194.85681894000004</v>
      </c>
      <c r="AG249" s="19">
        <v>1633.0857206400001</v>
      </c>
      <c r="AH249" s="17">
        <f t="shared" si="74"/>
        <v>159943.58342949601</v>
      </c>
      <c r="AI249" s="17">
        <f t="shared" si="75"/>
        <v>29853.677569119194</v>
      </c>
      <c r="AJ249" s="17">
        <f t="shared" si="76"/>
        <v>130089.90586037681</v>
      </c>
      <c r="AK249" s="19">
        <f t="shared" si="77"/>
        <v>5.3575839378309125</v>
      </c>
      <c r="AL249" s="17">
        <f t="shared" si="78"/>
        <v>29853.677569119194</v>
      </c>
      <c r="AM249" s="19">
        <f t="shared" si="79"/>
        <v>5.3575839378309125</v>
      </c>
    </row>
    <row r="250" spans="1:39">
      <c r="A250" s="13" t="s">
        <v>225</v>
      </c>
      <c r="B250" s="13" t="s">
        <v>62</v>
      </c>
      <c r="C250" s="13" t="s">
        <v>63</v>
      </c>
      <c r="D250" s="14">
        <v>11</v>
      </c>
      <c r="E250" s="14" t="s">
        <v>3</v>
      </c>
      <c r="F250" s="15">
        <v>418.60726849999998</v>
      </c>
      <c r="G250" s="15">
        <v>0</v>
      </c>
      <c r="H250" s="15" t="s">
        <v>3</v>
      </c>
      <c r="I250" s="15" t="s">
        <v>3</v>
      </c>
      <c r="J250" s="16">
        <v>0</v>
      </c>
      <c r="K250" s="16">
        <v>0</v>
      </c>
      <c r="L250" s="16">
        <v>154.90778247792247</v>
      </c>
      <c r="M250" s="17">
        <v>111.7512</v>
      </c>
      <c r="N250" s="16">
        <v>154.90778247792247</v>
      </c>
      <c r="O250" s="16">
        <v>0</v>
      </c>
      <c r="P250" s="16">
        <f t="shared" si="70"/>
        <v>154.90778247792247</v>
      </c>
      <c r="Q250" s="16">
        <v>503.56157170219001</v>
      </c>
      <c r="R250" s="16">
        <v>0</v>
      </c>
      <c r="S250" s="16">
        <f t="shared" si="71"/>
        <v>503.56157170219001</v>
      </c>
      <c r="T250" s="18">
        <v>1.02</v>
      </c>
      <c r="U250" s="19">
        <f t="shared" si="72"/>
        <v>3.2507183541534324</v>
      </c>
      <c r="V250" s="19">
        <f t="shared" si="73"/>
        <v>3.2507183541534324</v>
      </c>
      <c r="W250" s="16">
        <v>0.33141705360218232</v>
      </c>
      <c r="X250" s="16">
        <v>3.0128823054743847E-2</v>
      </c>
      <c r="Y250" s="16" t="s">
        <v>3</v>
      </c>
      <c r="AA250" s="13" t="s">
        <v>225</v>
      </c>
      <c r="AB250" s="15">
        <v>3920</v>
      </c>
      <c r="AC250" s="19">
        <v>0</v>
      </c>
      <c r="AD250" s="19">
        <v>1832.2643083048767</v>
      </c>
      <c r="AE250" s="19">
        <v>0</v>
      </c>
      <c r="AF250" s="19">
        <v>2977.4295009954244</v>
      </c>
      <c r="AG250" s="19">
        <v>20154.907391353645</v>
      </c>
      <c r="AH250" s="17">
        <f t="shared" si="74"/>
        <v>1973961.3610725848</v>
      </c>
      <c r="AI250" s="17">
        <f t="shared" si="75"/>
        <v>607238.50731345604</v>
      </c>
      <c r="AJ250" s="17">
        <f t="shared" si="76"/>
        <v>1366722.8537591286</v>
      </c>
      <c r="AK250" s="19">
        <f t="shared" si="77"/>
        <v>3.2507183541534324</v>
      </c>
      <c r="AL250" s="17">
        <f t="shared" si="78"/>
        <v>607238.50731345604</v>
      </c>
      <c r="AM250" s="19">
        <f t="shared" si="79"/>
        <v>3.2507183541534324</v>
      </c>
    </row>
    <row r="251" spans="1:39">
      <c r="A251" s="13" t="s">
        <v>226</v>
      </c>
      <c r="B251" s="13" t="s">
        <v>62</v>
      </c>
      <c r="C251" s="13" t="s">
        <v>63</v>
      </c>
      <c r="D251" s="14">
        <v>11</v>
      </c>
      <c r="E251" s="14" t="s">
        <v>3</v>
      </c>
      <c r="F251" s="15">
        <v>207.81906430000001</v>
      </c>
      <c r="G251" s="15">
        <v>0</v>
      </c>
      <c r="H251" s="15" t="s">
        <v>3</v>
      </c>
      <c r="I251" s="15" t="s">
        <v>3</v>
      </c>
      <c r="J251" s="16">
        <v>0</v>
      </c>
      <c r="K251" s="16">
        <v>0</v>
      </c>
      <c r="L251" s="16">
        <v>116.43357456100902</v>
      </c>
      <c r="M251" s="17">
        <v>93.126000000000005</v>
      </c>
      <c r="N251" s="16">
        <v>116.43357456100902</v>
      </c>
      <c r="O251" s="16">
        <v>0</v>
      </c>
      <c r="P251" s="16">
        <f t="shared" si="70"/>
        <v>116.43357456100902</v>
      </c>
      <c r="Q251" s="16">
        <v>249.99492967138124</v>
      </c>
      <c r="R251" s="16">
        <v>0</v>
      </c>
      <c r="S251" s="16">
        <f t="shared" si="71"/>
        <v>249.99492967138124</v>
      </c>
      <c r="T251" s="18">
        <v>1.02</v>
      </c>
      <c r="U251" s="19">
        <f t="shared" si="72"/>
        <v>2.14710345030581</v>
      </c>
      <c r="V251" s="19">
        <f t="shared" si="73"/>
        <v>2.14710345030581</v>
      </c>
      <c r="W251" s="16">
        <v>0.50176599495968444</v>
      </c>
      <c r="X251" s="16">
        <v>4.5615090450880399E-2</v>
      </c>
      <c r="Y251" s="16" t="s">
        <v>3</v>
      </c>
      <c r="AA251" s="13" t="s">
        <v>226</v>
      </c>
      <c r="AB251" s="15">
        <v>420</v>
      </c>
      <c r="AC251" s="19">
        <v>0</v>
      </c>
      <c r="AD251" s="19">
        <v>97.460798518857573</v>
      </c>
      <c r="AE251" s="19">
        <v>0</v>
      </c>
      <c r="AF251" s="19">
        <v>158.37379759314356</v>
      </c>
      <c r="AG251" s="19">
        <v>1072.0687837074333</v>
      </c>
      <c r="AH251" s="17">
        <f t="shared" si="74"/>
        <v>104997.87046198013</v>
      </c>
      <c r="AI251" s="17">
        <f t="shared" si="75"/>
        <v>48902.10131562379</v>
      </c>
      <c r="AJ251" s="17">
        <f t="shared" si="76"/>
        <v>56095.769146356339</v>
      </c>
      <c r="AK251" s="19">
        <f t="shared" si="77"/>
        <v>2.14710345030581</v>
      </c>
      <c r="AL251" s="17">
        <f t="shared" si="78"/>
        <v>48902.10131562379</v>
      </c>
      <c r="AM251" s="19">
        <f t="shared" si="79"/>
        <v>2.14710345030581</v>
      </c>
    </row>
    <row r="252" spans="1:39">
      <c r="A252" s="13" t="s">
        <v>312</v>
      </c>
      <c r="B252" s="13" t="s">
        <v>66</v>
      </c>
      <c r="C252" s="13" t="s">
        <v>63</v>
      </c>
      <c r="D252" s="14">
        <v>10</v>
      </c>
      <c r="E252" s="14" t="s">
        <v>3</v>
      </c>
      <c r="F252" s="15">
        <v>124.41</v>
      </c>
      <c r="G252" s="15">
        <v>20.184000000000001</v>
      </c>
      <c r="H252" s="15" t="s">
        <v>3</v>
      </c>
      <c r="I252" s="15" t="s">
        <v>3</v>
      </c>
      <c r="J252" s="16">
        <v>0</v>
      </c>
      <c r="K252" s="16">
        <v>0</v>
      </c>
      <c r="L252" s="16">
        <v>60.380383861528102</v>
      </c>
      <c r="M252" s="17">
        <v>45.9</v>
      </c>
      <c r="N252" s="16">
        <v>60.380383861528102</v>
      </c>
      <c r="O252" s="16">
        <v>0</v>
      </c>
      <c r="P252" s="16">
        <f t="shared" si="70"/>
        <v>60.380383861528102</v>
      </c>
      <c r="Q252" s="16">
        <v>163.32847235276029</v>
      </c>
      <c r="R252" s="16">
        <v>0</v>
      </c>
      <c r="S252" s="16">
        <f t="shared" si="71"/>
        <v>163.32847235276029</v>
      </c>
      <c r="T252" s="18">
        <v>1.02</v>
      </c>
      <c r="U252" s="19">
        <f t="shared" si="72"/>
        <v>2.7049922823830617</v>
      </c>
      <c r="V252" s="19">
        <f t="shared" si="73"/>
        <v>2.7049922823830617</v>
      </c>
      <c r="W252" s="16">
        <v>0.43465928324835124</v>
      </c>
      <c r="X252" s="16">
        <v>4.3465928324835125E-2</v>
      </c>
      <c r="Y252" s="16">
        <v>2.5577302913994511</v>
      </c>
      <c r="AA252" s="13" t="s">
        <v>312</v>
      </c>
      <c r="AB252" s="15">
        <v>832.3</v>
      </c>
      <c r="AC252" s="19">
        <v>19.647135544982401</v>
      </c>
      <c r="AD252" s="19">
        <v>115.61933697514199</v>
      </c>
      <c r="AE252" s="19">
        <v>39.294271089964802</v>
      </c>
      <c r="AF252" s="19">
        <v>231.23867395028398</v>
      </c>
      <c r="AG252" s="19">
        <v>1156.1933697514201</v>
      </c>
      <c r="AH252" s="17">
        <f t="shared" si="74"/>
        <v>135938.28753920237</v>
      </c>
      <c r="AI252" s="17">
        <f t="shared" si="75"/>
        <v>50254.593487949838</v>
      </c>
      <c r="AJ252" s="17">
        <f t="shared" si="76"/>
        <v>85683.694051252533</v>
      </c>
      <c r="AK252" s="19">
        <f t="shared" si="77"/>
        <v>2.7049922823830617</v>
      </c>
      <c r="AL252" s="17">
        <f t="shared" si="78"/>
        <v>50254.593487949838</v>
      </c>
      <c r="AM252" s="19">
        <f t="shared" si="79"/>
        <v>2.7049922823830617</v>
      </c>
    </row>
    <row r="253" spans="1:39">
      <c r="A253" s="13" t="s">
        <v>313</v>
      </c>
      <c r="B253" s="13" t="s">
        <v>66</v>
      </c>
      <c r="C253" s="13" t="s">
        <v>63</v>
      </c>
      <c r="D253" s="14">
        <v>10</v>
      </c>
      <c r="E253" s="14" t="s">
        <v>3</v>
      </c>
      <c r="F253" s="15">
        <v>108.75</v>
      </c>
      <c r="G253" s="15">
        <v>17.661000000000001</v>
      </c>
      <c r="H253" s="15" t="s">
        <v>3</v>
      </c>
      <c r="I253" s="15" t="s">
        <v>3</v>
      </c>
      <c r="J253" s="16">
        <v>0</v>
      </c>
      <c r="K253" s="16">
        <v>0</v>
      </c>
      <c r="L253" s="16">
        <v>58.848231605552769</v>
      </c>
      <c r="M253" s="17">
        <v>45.9</v>
      </c>
      <c r="N253" s="16">
        <v>58.848231605552769</v>
      </c>
      <c r="O253" s="16">
        <v>0</v>
      </c>
      <c r="P253" s="16">
        <f t="shared" si="70"/>
        <v>58.848231605552769</v>
      </c>
      <c r="Q253" s="16">
        <v>142.79205838139893</v>
      </c>
      <c r="R253" s="16">
        <v>0</v>
      </c>
      <c r="S253" s="16">
        <f t="shared" si="71"/>
        <v>142.79205838139893</v>
      </c>
      <c r="T253" s="18">
        <v>1.02</v>
      </c>
      <c r="U253" s="19">
        <f t="shared" si="72"/>
        <v>2.4264460372998777</v>
      </c>
      <c r="V253" s="19">
        <f t="shared" si="73"/>
        <v>2.4264460372998777</v>
      </c>
      <c r="W253" s="16">
        <v>0.48463249557514043</v>
      </c>
      <c r="X253" s="16">
        <v>4.8463249557514056E-2</v>
      </c>
      <c r="Y253" s="16">
        <v>2.8489461538275078</v>
      </c>
      <c r="AA253" s="13" t="s">
        <v>313</v>
      </c>
      <c r="AB253" s="15">
        <v>832.3</v>
      </c>
      <c r="AC253" s="19">
        <v>17.191243601859604</v>
      </c>
      <c r="AD253" s="19">
        <v>101.06585399924998</v>
      </c>
      <c r="AE253" s="19">
        <v>34.382487203719208</v>
      </c>
      <c r="AF253" s="19">
        <v>202.13170799849996</v>
      </c>
      <c r="AG253" s="19">
        <v>1010.6585399924998</v>
      </c>
      <c r="AH253" s="17">
        <f t="shared" si="74"/>
        <v>118845.83019083833</v>
      </c>
      <c r="AI253" s="17">
        <f t="shared" si="75"/>
        <v>48979.383165301566</v>
      </c>
      <c r="AJ253" s="17">
        <f t="shared" si="76"/>
        <v>69866.447025536763</v>
      </c>
      <c r="AK253" s="19">
        <f t="shared" si="77"/>
        <v>2.4264460372998777</v>
      </c>
      <c r="AL253" s="17">
        <f t="shared" si="78"/>
        <v>48979.383165301566</v>
      </c>
      <c r="AM253" s="19">
        <f t="shared" si="79"/>
        <v>2.4264460372998777</v>
      </c>
    </row>
    <row r="255" spans="1:39">
      <c r="A255" s="7" t="s">
        <v>314</v>
      </c>
      <c r="AA255" s="8" t="s">
        <v>315</v>
      </c>
    </row>
    <row r="256" spans="1:39" ht="57" thickBot="1">
      <c r="A256" s="10" t="s">
        <v>24</v>
      </c>
      <c r="B256" s="10" t="s">
        <v>25</v>
      </c>
      <c r="C256" s="10" t="s">
        <v>26</v>
      </c>
      <c r="D256" s="11" t="s">
        <v>27</v>
      </c>
      <c r="E256" s="11" t="s">
        <v>28</v>
      </c>
      <c r="F256" s="11" t="s">
        <v>29</v>
      </c>
      <c r="G256" s="11" t="s">
        <v>30</v>
      </c>
      <c r="H256" s="11" t="s">
        <v>31</v>
      </c>
      <c r="I256" s="11" t="s">
        <v>32</v>
      </c>
      <c r="J256" s="11" t="s">
        <v>33</v>
      </c>
      <c r="K256" s="11" t="s">
        <v>34</v>
      </c>
      <c r="L256" s="11" t="s">
        <v>35</v>
      </c>
      <c r="M256" s="11" t="s">
        <v>36</v>
      </c>
      <c r="N256" s="11" t="s">
        <v>37</v>
      </c>
      <c r="O256" s="11" t="s">
        <v>38</v>
      </c>
      <c r="P256" s="11" t="s">
        <v>39</v>
      </c>
      <c r="Q256" s="11" t="s">
        <v>40</v>
      </c>
      <c r="R256" s="11" t="s">
        <v>41</v>
      </c>
      <c r="S256" s="11" t="s">
        <v>42</v>
      </c>
      <c r="T256" s="11" t="s">
        <v>43</v>
      </c>
      <c r="U256" s="11" t="s">
        <v>44</v>
      </c>
      <c r="V256" s="11" t="s">
        <v>45</v>
      </c>
      <c r="W256" s="11" t="s">
        <v>46</v>
      </c>
      <c r="X256" s="11" t="s">
        <v>47</v>
      </c>
      <c r="Y256" s="11" t="s">
        <v>48</v>
      </c>
      <c r="AA256" s="10" t="s">
        <v>24</v>
      </c>
      <c r="AB256" s="12" t="s">
        <v>49</v>
      </c>
      <c r="AC256" s="11" t="s">
        <v>50</v>
      </c>
      <c r="AD256" s="11" t="s">
        <v>51</v>
      </c>
      <c r="AE256" s="11" t="s">
        <v>52</v>
      </c>
      <c r="AF256" s="11" t="s">
        <v>53</v>
      </c>
      <c r="AG256" s="11" t="s">
        <v>54</v>
      </c>
      <c r="AH256" s="11" t="s">
        <v>55</v>
      </c>
      <c r="AI256" s="11" t="s">
        <v>56</v>
      </c>
      <c r="AJ256" s="11" t="s">
        <v>57</v>
      </c>
      <c r="AK256" s="11" t="s">
        <v>58</v>
      </c>
      <c r="AL256" s="11" t="s">
        <v>59</v>
      </c>
      <c r="AM256" s="11" t="s">
        <v>60</v>
      </c>
    </row>
    <row r="257" spans="1:39">
      <c r="A257" s="13" t="s">
        <v>316</v>
      </c>
      <c r="B257" s="13" t="s">
        <v>62</v>
      </c>
      <c r="C257" s="13" t="s">
        <v>68</v>
      </c>
      <c r="D257" s="14">
        <v>18</v>
      </c>
      <c r="E257" s="14">
        <v>6</v>
      </c>
      <c r="F257" s="15">
        <v>4165.6888888888889</v>
      </c>
      <c r="G257" s="15">
        <v>1327</v>
      </c>
      <c r="H257" s="15">
        <v>4165.6888888888889</v>
      </c>
      <c r="I257" s="15">
        <v>1327</v>
      </c>
      <c r="J257" s="16">
        <v>11987.04</v>
      </c>
      <c r="K257" s="16">
        <v>1061.0526315789473</v>
      </c>
      <c r="L257" s="16">
        <v>140.6955789473684</v>
      </c>
      <c r="M257" s="17">
        <v>0</v>
      </c>
      <c r="N257" s="16">
        <v>1201.7482105263157</v>
      </c>
      <c r="O257" s="16">
        <v>10925.987368421054</v>
      </c>
      <c r="P257" s="16">
        <f t="shared" ref="P257:P273" si="80">N257+O257</f>
        <v>12127.73557894737</v>
      </c>
      <c r="Q257" s="16">
        <v>6482.313813482926</v>
      </c>
      <c r="R257" s="16">
        <v>0</v>
      </c>
      <c r="S257" s="16">
        <f t="shared" ref="S257:S273" si="81">SUM(R257,Q257)</f>
        <v>6482.313813482926</v>
      </c>
      <c r="T257" s="18">
        <v>0.67</v>
      </c>
      <c r="U257" s="19">
        <f t="shared" ref="U257:U273" si="82">MAX(Q257/(L257+(J257*T257)),0)</f>
        <v>0.79323347945269596</v>
      </c>
      <c r="V257" s="19">
        <f t="shared" ref="V257:V273" si="83">MAX(Q257/N257,0)</f>
        <v>5.394069869797387</v>
      </c>
      <c r="W257" s="16">
        <v>0.39333301509648205</v>
      </c>
      <c r="X257" s="16">
        <v>2.1851834172026789E-2</v>
      </c>
      <c r="Y257" s="16">
        <v>1.1787834914350628</v>
      </c>
      <c r="AA257" s="13" t="s">
        <v>316</v>
      </c>
      <c r="AB257" s="15">
        <v>13</v>
      </c>
      <c r="AC257" s="19">
        <v>13.252597722000003</v>
      </c>
      <c r="AD257" s="19">
        <v>39.719164548266669</v>
      </c>
      <c r="AE257" s="19">
        <v>26.505195444000005</v>
      </c>
      <c r="AF257" s="19">
        <v>79.438329096533337</v>
      </c>
      <c r="AG257" s="19">
        <v>714.94496186879985</v>
      </c>
      <c r="AH257" s="17">
        <f t="shared" ref="AH257:AH273" si="84">AB257*Q257</f>
        <v>84270.07957527804</v>
      </c>
      <c r="AI257" s="17">
        <f t="shared" ref="AI257:AI273" si="85">AB257*(L257+(J257*T257))</f>
        <v>106236.16092631582</v>
      </c>
      <c r="AJ257" s="17">
        <f t="shared" ref="AJ257:AJ273" si="86">AH257-AI257</f>
        <v>-21966.081351037777</v>
      </c>
      <c r="AK257" s="19">
        <f t="shared" ref="AK257:AK273" si="87">IF(AB257=0,"N/A",MAX(AH257/AI257,0))</f>
        <v>0.79323347945269596</v>
      </c>
      <c r="AL257" s="17">
        <f t="shared" ref="AL257:AL273" si="88">AB257*N257</f>
        <v>15622.726736842103</v>
      </c>
      <c r="AM257" s="19">
        <f t="shared" ref="AM257:AM273" si="89">IF(AB257=0,"N/A",MAX(AH257/AL257,0))</f>
        <v>5.394069869797387</v>
      </c>
    </row>
    <row r="258" spans="1:39">
      <c r="A258" s="13" t="s">
        <v>317</v>
      </c>
      <c r="B258" s="13" t="s">
        <v>62</v>
      </c>
      <c r="C258" s="13" t="s">
        <v>68</v>
      </c>
      <c r="D258" s="14">
        <v>25</v>
      </c>
      <c r="E258" s="14">
        <v>8.3333333333333339</v>
      </c>
      <c r="F258" s="15">
        <v>9973</v>
      </c>
      <c r="G258" s="15">
        <v>7490</v>
      </c>
      <c r="H258" s="15">
        <v>9973</v>
      </c>
      <c r="I258" s="15">
        <v>7490</v>
      </c>
      <c r="J258" s="16">
        <v>21003.84</v>
      </c>
      <c r="K258" s="16">
        <v>1900</v>
      </c>
      <c r="L258" s="16">
        <v>1284.3455682469553</v>
      </c>
      <c r="M258" s="17">
        <v>0</v>
      </c>
      <c r="N258" s="16">
        <v>3184.3455682469553</v>
      </c>
      <c r="O258" s="16">
        <v>19103.84</v>
      </c>
      <c r="P258" s="16">
        <f t="shared" si="80"/>
        <v>22288.185568246954</v>
      </c>
      <c r="Q258" s="16">
        <v>26493.287849059274</v>
      </c>
      <c r="R258" s="16">
        <v>0</v>
      </c>
      <c r="S258" s="16">
        <f t="shared" si="81"/>
        <v>26493.287849059274</v>
      </c>
      <c r="T258" s="18">
        <v>0.67</v>
      </c>
      <c r="U258" s="19">
        <f t="shared" si="82"/>
        <v>1.7251695433791363</v>
      </c>
      <c r="V258" s="19">
        <f t="shared" si="83"/>
        <v>8.3198532575232864</v>
      </c>
      <c r="W258" s="16">
        <v>0.43533954761342086</v>
      </c>
      <c r="X258" s="16">
        <v>1.7413581904536832E-2</v>
      </c>
      <c r="Y258" s="16">
        <v>0.5533881533722913</v>
      </c>
      <c r="AA258" s="13" t="s">
        <v>317</v>
      </c>
      <c r="AB258" s="15">
        <v>2</v>
      </c>
      <c r="AC258" s="19">
        <v>11.507965560000002</v>
      </c>
      <c r="AD258" s="19">
        <v>14.629373754000001</v>
      </c>
      <c r="AE258" s="19">
        <v>23.015931120000005</v>
      </c>
      <c r="AF258" s="19">
        <v>29.258747508000003</v>
      </c>
      <c r="AG258" s="19">
        <v>365.73434385000013</v>
      </c>
      <c r="AH258" s="17">
        <f t="shared" si="84"/>
        <v>52986.575698118548</v>
      </c>
      <c r="AI258" s="17">
        <f t="shared" si="85"/>
        <v>30713.836736493915</v>
      </c>
      <c r="AJ258" s="17">
        <f t="shared" si="86"/>
        <v>22272.738961624633</v>
      </c>
      <c r="AK258" s="19">
        <f t="shared" si="87"/>
        <v>1.7251695433791363</v>
      </c>
      <c r="AL258" s="17">
        <f t="shared" si="88"/>
        <v>6368.6911364939106</v>
      </c>
      <c r="AM258" s="19">
        <f t="shared" si="89"/>
        <v>8.3198532575232864</v>
      </c>
    </row>
    <row r="259" spans="1:39">
      <c r="A259" s="13" t="s">
        <v>318</v>
      </c>
      <c r="B259" s="13" t="s">
        <v>62</v>
      </c>
      <c r="C259" s="13" t="s">
        <v>68</v>
      </c>
      <c r="D259" s="14">
        <v>18</v>
      </c>
      <c r="E259" s="14">
        <v>6</v>
      </c>
      <c r="F259" s="15">
        <v>2519.2000000000003</v>
      </c>
      <c r="G259" s="15">
        <v>1912.0000000000002</v>
      </c>
      <c r="H259" s="15">
        <v>2519.2000000000003</v>
      </c>
      <c r="I259" s="15">
        <v>1912.0000000000002</v>
      </c>
      <c r="J259" s="16">
        <v>5973.12</v>
      </c>
      <c r="K259" s="16">
        <v>480</v>
      </c>
      <c r="L259" s="16">
        <v>153.0957875286048</v>
      </c>
      <c r="M259" s="17">
        <v>0</v>
      </c>
      <c r="N259" s="16">
        <v>633.09578752860477</v>
      </c>
      <c r="O259" s="16">
        <v>5493.12</v>
      </c>
      <c r="P259" s="16">
        <f t="shared" si="80"/>
        <v>6126.2157875286048</v>
      </c>
      <c r="Q259" s="16">
        <v>2295.3827985262906</v>
      </c>
      <c r="R259" s="16">
        <v>0</v>
      </c>
      <c r="S259" s="16">
        <f t="shared" si="81"/>
        <v>2295.3827985262906</v>
      </c>
      <c r="T259" s="18">
        <v>0.28000000000000003</v>
      </c>
      <c r="U259" s="19">
        <f t="shared" si="82"/>
        <v>1.2573517140499948</v>
      </c>
      <c r="V259" s="19">
        <f t="shared" si="83"/>
        <v>3.6256485096618647</v>
      </c>
      <c r="W259" s="16">
        <v>0.8198932227739254</v>
      </c>
      <c r="X259" s="16">
        <v>4.5549623487440294E-2</v>
      </c>
      <c r="Y259" s="16">
        <v>1.0313113349964438</v>
      </c>
      <c r="AA259" s="13" t="s">
        <v>318</v>
      </c>
      <c r="AB259" s="15">
        <v>2460</v>
      </c>
      <c r="AC259" s="19">
        <v>1510.0556889600005</v>
      </c>
      <c r="AD259" s="19">
        <v>1899.5507637120004</v>
      </c>
      <c r="AE259" s="19">
        <v>3020.1113779200009</v>
      </c>
      <c r="AF259" s="19">
        <v>3799.1015274240008</v>
      </c>
      <c r="AG259" s="19">
        <v>34191.913746816012</v>
      </c>
      <c r="AH259" s="17">
        <f t="shared" si="84"/>
        <v>5646641.6843746752</v>
      </c>
      <c r="AI259" s="17">
        <f t="shared" si="85"/>
        <v>4490900.6933203684</v>
      </c>
      <c r="AJ259" s="17">
        <f t="shared" si="86"/>
        <v>1155740.9910543067</v>
      </c>
      <c r="AK259" s="19">
        <f t="shared" si="87"/>
        <v>1.2573517140499948</v>
      </c>
      <c r="AL259" s="17">
        <f t="shared" si="88"/>
        <v>1557415.6373203679</v>
      </c>
      <c r="AM259" s="19">
        <f t="shared" si="89"/>
        <v>3.6256485096618647</v>
      </c>
    </row>
    <row r="260" spans="1:39">
      <c r="A260" s="13" t="s">
        <v>319</v>
      </c>
      <c r="B260" s="13" t="s">
        <v>62</v>
      </c>
      <c r="C260" s="13" t="s">
        <v>68</v>
      </c>
      <c r="D260" s="14">
        <v>18</v>
      </c>
      <c r="E260" s="14">
        <v>6</v>
      </c>
      <c r="F260" s="15">
        <v>857.6</v>
      </c>
      <c r="G260" s="15">
        <v>2057.6000000000004</v>
      </c>
      <c r="H260" s="15">
        <v>857.6</v>
      </c>
      <c r="I260" s="15">
        <v>2057.6000000000004</v>
      </c>
      <c r="J260" s="16">
        <v>5973.12</v>
      </c>
      <c r="K260" s="16">
        <v>480</v>
      </c>
      <c r="L260" s="16">
        <v>63.647999999999996</v>
      </c>
      <c r="M260" s="17">
        <v>0</v>
      </c>
      <c r="N260" s="16">
        <v>543.64800000000002</v>
      </c>
      <c r="O260" s="16">
        <v>5493.12</v>
      </c>
      <c r="P260" s="16">
        <f t="shared" si="80"/>
        <v>6036.768</v>
      </c>
      <c r="Q260" s="16">
        <v>1614.5283024464773</v>
      </c>
      <c r="R260" s="16">
        <v>0</v>
      </c>
      <c r="S260" s="16">
        <f t="shared" si="81"/>
        <v>1614.5283024464773</v>
      </c>
      <c r="T260" s="18">
        <v>0.28000000000000003</v>
      </c>
      <c r="U260" s="19">
        <f t="shared" si="82"/>
        <v>0.92996268374662083</v>
      </c>
      <c r="V260" s="19">
        <f t="shared" si="83"/>
        <v>2.9698045471453534</v>
      </c>
      <c r="W260" s="16">
        <v>2.0681571828358205</v>
      </c>
      <c r="X260" s="16">
        <v>0.11489762126865666</v>
      </c>
      <c r="Y260" s="16">
        <v>0.82293417573872452</v>
      </c>
      <c r="AA260" s="13" t="s">
        <v>319</v>
      </c>
      <c r="AB260" s="15">
        <v>589</v>
      </c>
      <c r="AC260" s="19">
        <v>389.08654686720013</v>
      </c>
      <c r="AD260" s="19">
        <v>154.82932362240004</v>
      </c>
      <c r="AE260" s="19">
        <v>778.17309373440025</v>
      </c>
      <c r="AF260" s="19">
        <v>309.65864724480008</v>
      </c>
      <c r="AG260" s="19">
        <v>2786.9278252032013</v>
      </c>
      <c r="AH260" s="17">
        <f t="shared" si="84"/>
        <v>950957.17014097515</v>
      </c>
      <c r="AI260" s="17">
        <f t="shared" si="85"/>
        <v>1022575.6224</v>
      </c>
      <c r="AJ260" s="17">
        <f t="shared" si="86"/>
        <v>-71618.452259024838</v>
      </c>
      <c r="AK260" s="19">
        <f t="shared" si="87"/>
        <v>0.92996268374662083</v>
      </c>
      <c r="AL260" s="17">
        <f t="shared" si="88"/>
        <v>320208.67200000002</v>
      </c>
      <c r="AM260" s="19">
        <f t="shared" si="89"/>
        <v>2.9698045471453538</v>
      </c>
    </row>
    <row r="261" spans="1:39">
      <c r="A261" s="13" t="s">
        <v>320</v>
      </c>
      <c r="B261" s="13" t="s">
        <v>62</v>
      </c>
      <c r="C261" s="13" t="s">
        <v>68</v>
      </c>
      <c r="D261" s="14">
        <v>18</v>
      </c>
      <c r="E261" s="14">
        <v>6</v>
      </c>
      <c r="F261" s="15">
        <v>13765</v>
      </c>
      <c r="G261" s="15">
        <v>7750</v>
      </c>
      <c r="H261" s="15">
        <v>13765</v>
      </c>
      <c r="I261" s="15">
        <v>7750</v>
      </c>
      <c r="J261" s="16">
        <v>8139.6</v>
      </c>
      <c r="K261" s="16">
        <v>1200</v>
      </c>
      <c r="L261" s="16">
        <v>809.2546563595015</v>
      </c>
      <c r="M261" s="17">
        <v>0</v>
      </c>
      <c r="N261" s="16">
        <v>2009.2546563595015</v>
      </c>
      <c r="O261" s="16">
        <v>6939.6</v>
      </c>
      <c r="P261" s="16">
        <f t="shared" si="80"/>
        <v>8948.854656359501</v>
      </c>
      <c r="Q261" s="16">
        <v>16683.564212878609</v>
      </c>
      <c r="R261" s="16">
        <v>0</v>
      </c>
      <c r="S261" s="16">
        <f t="shared" si="81"/>
        <v>16683.564212878609</v>
      </c>
      <c r="T261" s="18">
        <v>0.57999999999999996</v>
      </c>
      <c r="U261" s="19">
        <f t="shared" si="82"/>
        <v>3.0167979210915274</v>
      </c>
      <c r="V261" s="19">
        <f t="shared" si="83"/>
        <v>8.3033597359465521</v>
      </c>
      <c r="W261" s="16">
        <v>0.22990018770550055</v>
      </c>
      <c r="X261" s="16">
        <v>1.2772232650305589E-2</v>
      </c>
      <c r="Y261" s="16">
        <v>0.38982669317266327</v>
      </c>
      <c r="AA261" s="13" t="s">
        <v>320</v>
      </c>
      <c r="AB261" s="15">
        <v>1</v>
      </c>
      <c r="AC261" s="19">
        <v>5.1539670000000006</v>
      </c>
      <c r="AD261" s="19">
        <v>8.7397563900000002</v>
      </c>
      <c r="AE261" s="19">
        <v>10.307934000000001</v>
      </c>
      <c r="AF261" s="19">
        <v>17.47951278</v>
      </c>
      <c r="AG261" s="19">
        <v>157.31561501999997</v>
      </c>
      <c r="AH261" s="17">
        <f t="shared" si="84"/>
        <v>16683.564212878609</v>
      </c>
      <c r="AI261" s="17">
        <f t="shared" si="85"/>
        <v>5530.2226563595013</v>
      </c>
      <c r="AJ261" s="17">
        <f t="shared" si="86"/>
        <v>11153.341556519108</v>
      </c>
      <c r="AK261" s="19">
        <f t="shared" si="87"/>
        <v>3.0167979210915274</v>
      </c>
      <c r="AL261" s="17">
        <f t="shared" si="88"/>
        <v>2009.2546563595015</v>
      </c>
      <c r="AM261" s="19">
        <f t="shared" si="89"/>
        <v>8.3033597359465521</v>
      </c>
    </row>
    <row r="262" spans="1:39">
      <c r="A262" s="13" t="s">
        <v>321</v>
      </c>
      <c r="B262" s="13" t="s">
        <v>62</v>
      </c>
      <c r="C262" s="13" t="s">
        <v>68</v>
      </c>
      <c r="D262" s="14">
        <v>18</v>
      </c>
      <c r="E262" s="14">
        <v>6</v>
      </c>
      <c r="F262" s="15">
        <v>6257</v>
      </c>
      <c r="G262" s="15">
        <v>7750</v>
      </c>
      <c r="H262" s="15">
        <v>6257</v>
      </c>
      <c r="I262" s="15">
        <v>7750</v>
      </c>
      <c r="J262" s="16">
        <v>8139.6</v>
      </c>
      <c r="K262" s="16">
        <v>1200</v>
      </c>
      <c r="L262" s="16">
        <v>529.46844555465941</v>
      </c>
      <c r="M262" s="17">
        <v>0</v>
      </c>
      <c r="N262" s="16">
        <v>1729.4684455546594</v>
      </c>
      <c r="O262" s="16">
        <v>6939.6</v>
      </c>
      <c r="P262" s="16">
        <f t="shared" si="80"/>
        <v>8669.0684455546598</v>
      </c>
      <c r="Q262" s="16">
        <v>9503.7728140034997</v>
      </c>
      <c r="R262" s="16">
        <v>0</v>
      </c>
      <c r="S262" s="16">
        <f t="shared" si="81"/>
        <v>9503.7728140034997</v>
      </c>
      <c r="T262" s="18">
        <v>0.57999999999999996</v>
      </c>
      <c r="U262" s="19">
        <f t="shared" si="82"/>
        <v>1.810091963316683</v>
      </c>
      <c r="V262" s="19">
        <f t="shared" si="83"/>
        <v>5.4951987348665021</v>
      </c>
      <c r="W262" s="16">
        <v>0.4353384691942766</v>
      </c>
      <c r="X262" s="16">
        <v>2.4185470510793148E-2</v>
      </c>
      <c r="Y262" s="16">
        <v>0.3355438112053879</v>
      </c>
      <c r="AA262" s="13" t="s">
        <v>321</v>
      </c>
      <c r="AB262" s="15">
        <v>1</v>
      </c>
      <c r="AC262" s="19">
        <v>5.1539670000000006</v>
      </c>
      <c r="AD262" s="19">
        <v>3.9727319820000004</v>
      </c>
      <c r="AE262" s="19">
        <v>10.307934000000001</v>
      </c>
      <c r="AF262" s="19">
        <v>7.9454639640000009</v>
      </c>
      <c r="AG262" s="19">
        <v>71.509175675999984</v>
      </c>
      <c r="AH262" s="17">
        <f t="shared" si="84"/>
        <v>9503.7728140034997</v>
      </c>
      <c r="AI262" s="17">
        <f t="shared" si="85"/>
        <v>5250.4364455546593</v>
      </c>
      <c r="AJ262" s="17">
        <f t="shared" si="86"/>
        <v>4253.3363684488404</v>
      </c>
      <c r="AK262" s="19">
        <f t="shared" si="87"/>
        <v>1.810091963316683</v>
      </c>
      <c r="AL262" s="17">
        <f t="shared" si="88"/>
        <v>1729.4684455546594</v>
      </c>
      <c r="AM262" s="19">
        <f t="shared" si="89"/>
        <v>5.4951987348665021</v>
      </c>
    </row>
    <row r="263" spans="1:39">
      <c r="A263" s="13" t="s">
        <v>322</v>
      </c>
      <c r="B263" s="13" t="s">
        <v>62</v>
      </c>
      <c r="C263" s="13" t="s">
        <v>68</v>
      </c>
      <c r="D263" s="14">
        <v>18</v>
      </c>
      <c r="E263" s="14">
        <v>6</v>
      </c>
      <c r="F263" s="15">
        <v>8260.8961038961043</v>
      </c>
      <c r="G263" s="15">
        <v>4000</v>
      </c>
      <c r="H263" s="15">
        <v>8260.8961038961043</v>
      </c>
      <c r="I263" s="15">
        <v>4000</v>
      </c>
      <c r="J263" s="16">
        <v>4471.68</v>
      </c>
      <c r="K263" s="16">
        <v>600</v>
      </c>
      <c r="L263" s="16">
        <v>461.9692118940639</v>
      </c>
      <c r="M263" s="17">
        <v>0</v>
      </c>
      <c r="N263" s="16">
        <v>1061.9692118940638</v>
      </c>
      <c r="O263" s="16">
        <v>3871.6800000000003</v>
      </c>
      <c r="P263" s="16">
        <f t="shared" si="80"/>
        <v>4933.6492118940641</v>
      </c>
      <c r="Q263" s="16">
        <v>9813.2726502477526</v>
      </c>
      <c r="R263" s="16">
        <v>0</v>
      </c>
      <c r="S263" s="16">
        <f t="shared" si="81"/>
        <v>9813.2726502477526</v>
      </c>
      <c r="T263" s="18">
        <v>0.57999999999999996</v>
      </c>
      <c r="U263" s="19">
        <f t="shared" si="82"/>
        <v>3.2116290574444535</v>
      </c>
      <c r="V263" s="19">
        <f t="shared" si="83"/>
        <v>9.2406376195646907</v>
      </c>
      <c r="W263" s="16">
        <v>0.20247216375767008</v>
      </c>
      <c r="X263" s="16">
        <v>1.1248453542092777E-2</v>
      </c>
      <c r="Y263" s="16">
        <v>0.39919971969517803</v>
      </c>
      <c r="AA263" s="13" t="s">
        <v>322</v>
      </c>
      <c r="AB263" s="15">
        <v>70</v>
      </c>
      <c r="AC263" s="19">
        <v>186.20784</v>
      </c>
      <c r="AD263" s="19">
        <v>367.15404037636364</v>
      </c>
      <c r="AE263" s="19">
        <v>372.41568000000001</v>
      </c>
      <c r="AF263" s="19">
        <v>734.30808075272728</v>
      </c>
      <c r="AG263" s="19">
        <v>6608.7727267745486</v>
      </c>
      <c r="AH263" s="17">
        <f t="shared" si="84"/>
        <v>686929.08551734267</v>
      </c>
      <c r="AI263" s="17">
        <f t="shared" si="85"/>
        <v>213888.05283258448</v>
      </c>
      <c r="AJ263" s="17">
        <f t="shared" si="86"/>
        <v>473041.03268475819</v>
      </c>
      <c r="AK263" s="19">
        <f t="shared" si="87"/>
        <v>3.211629057444453</v>
      </c>
      <c r="AL263" s="17">
        <f t="shared" si="88"/>
        <v>74337.844832584466</v>
      </c>
      <c r="AM263" s="19">
        <f t="shared" si="89"/>
        <v>9.2406376195646907</v>
      </c>
    </row>
    <row r="264" spans="1:39">
      <c r="A264" s="13" t="s">
        <v>323</v>
      </c>
      <c r="B264" s="13" t="s">
        <v>62</v>
      </c>
      <c r="C264" s="13" t="s">
        <v>68</v>
      </c>
      <c r="D264" s="14">
        <v>18</v>
      </c>
      <c r="E264" s="14">
        <v>6</v>
      </c>
      <c r="F264" s="15">
        <v>4072</v>
      </c>
      <c r="G264" s="15">
        <v>4000</v>
      </c>
      <c r="H264" s="15">
        <v>4072</v>
      </c>
      <c r="I264" s="15">
        <v>4000</v>
      </c>
      <c r="J264" s="16">
        <v>4471.68</v>
      </c>
      <c r="K264" s="16">
        <v>600</v>
      </c>
      <c r="L264" s="16">
        <v>305.86966895796138</v>
      </c>
      <c r="M264" s="17">
        <v>0</v>
      </c>
      <c r="N264" s="16">
        <v>905.86966895796138</v>
      </c>
      <c r="O264" s="16">
        <v>3871.6800000000003</v>
      </c>
      <c r="P264" s="16">
        <f t="shared" si="80"/>
        <v>4777.5496689579613</v>
      </c>
      <c r="Q264" s="16">
        <v>5807.4921204748816</v>
      </c>
      <c r="R264" s="16">
        <v>0</v>
      </c>
      <c r="S264" s="16">
        <f t="shared" si="81"/>
        <v>5807.4921204748816</v>
      </c>
      <c r="T264" s="18">
        <v>0.57999999999999996</v>
      </c>
      <c r="U264" s="19">
        <f t="shared" si="82"/>
        <v>2.0029674594006055</v>
      </c>
      <c r="V264" s="19">
        <f t="shared" si="83"/>
        <v>6.4109576901447056</v>
      </c>
      <c r="W264" s="16">
        <v>0.3503793537840838</v>
      </c>
      <c r="X264" s="16">
        <v>1.9465519654671321E-2</v>
      </c>
      <c r="Y264" s="16">
        <v>0.34052109409406817</v>
      </c>
      <c r="AA264" s="13" t="s">
        <v>323</v>
      </c>
      <c r="AB264" s="15">
        <v>8</v>
      </c>
      <c r="AC264" s="19">
        <v>21.280896000000002</v>
      </c>
      <c r="AD264" s="19">
        <v>20.683349375999999</v>
      </c>
      <c r="AE264" s="19">
        <v>42.561792000000004</v>
      </c>
      <c r="AF264" s="19">
        <v>41.366698751999998</v>
      </c>
      <c r="AG264" s="19">
        <v>372.30028876800003</v>
      </c>
      <c r="AH264" s="17">
        <f t="shared" si="84"/>
        <v>46459.936963799053</v>
      </c>
      <c r="AI264" s="17">
        <f t="shared" si="85"/>
        <v>23195.552551663692</v>
      </c>
      <c r="AJ264" s="17">
        <f t="shared" si="86"/>
        <v>23264.384412135361</v>
      </c>
      <c r="AK264" s="19">
        <f t="shared" si="87"/>
        <v>2.0029674594006055</v>
      </c>
      <c r="AL264" s="17">
        <f t="shared" si="88"/>
        <v>7246.957351663691</v>
      </c>
      <c r="AM264" s="19">
        <f t="shared" si="89"/>
        <v>6.4109576901447056</v>
      </c>
    </row>
    <row r="265" spans="1:39">
      <c r="A265" s="13" t="s">
        <v>324</v>
      </c>
      <c r="B265" s="13" t="s">
        <v>62</v>
      </c>
      <c r="C265" s="13" t="s">
        <v>63</v>
      </c>
      <c r="D265" s="14">
        <v>15</v>
      </c>
      <c r="E265" s="14" t="s">
        <v>3</v>
      </c>
      <c r="F265" s="15">
        <v>0</v>
      </c>
      <c r="G265" s="15">
        <v>500</v>
      </c>
      <c r="H265" s="15" t="s">
        <v>3</v>
      </c>
      <c r="I265" s="15" t="s">
        <v>3</v>
      </c>
      <c r="J265" s="16">
        <v>204</v>
      </c>
      <c r="K265" s="16">
        <v>20</v>
      </c>
      <c r="L265" s="16">
        <v>37.94746579540071</v>
      </c>
      <c r="M265" s="17">
        <v>0</v>
      </c>
      <c r="N265" s="16">
        <v>57.94746579540071</v>
      </c>
      <c r="O265" s="16">
        <v>184</v>
      </c>
      <c r="P265" s="16">
        <f t="shared" si="80"/>
        <v>241.94746579540072</v>
      </c>
      <c r="Q265" s="16">
        <v>905.74185556939869</v>
      </c>
      <c r="R265" s="16">
        <v>0</v>
      </c>
      <c r="S265" s="16">
        <f t="shared" si="81"/>
        <v>905.74185556939869</v>
      </c>
      <c r="T265" s="18">
        <v>1</v>
      </c>
      <c r="U265" s="19">
        <f t="shared" si="82"/>
        <v>3.7435476027483001</v>
      </c>
      <c r="V265" s="19">
        <f t="shared" si="83"/>
        <v>15.630396310467946</v>
      </c>
      <c r="W265" s="16" t="s">
        <v>3</v>
      </c>
      <c r="X265" s="16" t="s">
        <v>3</v>
      </c>
      <c r="Y265" s="16">
        <v>0.10107196984033792</v>
      </c>
      <c r="AA265" s="13" t="s">
        <v>324</v>
      </c>
      <c r="AB265" s="15">
        <v>51</v>
      </c>
      <c r="AC265" s="19">
        <v>29.238300000000002</v>
      </c>
      <c r="AD265" s="19">
        <v>0</v>
      </c>
      <c r="AE265" s="19">
        <v>58.476600000000005</v>
      </c>
      <c r="AF265" s="19">
        <v>0</v>
      </c>
      <c r="AG265" s="19">
        <v>0</v>
      </c>
      <c r="AH265" s="17">
        <f t="shared" si="84"/>
        <v>46192.834634039333</v>
      </c>
      <c r="AI265" s="17">
        <f t="shared" si="85"/>
        <v>12339.320755565437</v>
      </c>
      <c r="AJ265" s="17">
        <f t="shared" si="86"/>
        <v>33853.513878473896</v>
      </c>
      <c r="AK265" s="19">
        <f t="shared" si="87"/>
        <v>3.7435476027482997</v>
      </c>
      <c r="AL265" s="17">
        <f t="shared" si="88"/>
        <v>2955.3207555654362</v>
      </c>
      <c r="AM265" s="19">
        <f t="shared" si="89"/>
        <v>15.630396310467944</v>
      </c>
    </row>
    <row r="266" spans="1:39">
      <c r="A266" s="13" t="s">
        <v>325</v>
      </c>
      <c r="B266" s="13" t="s">
        <v>62</v>
      </c>
      <c r="C266" s="13" t="s">
        <v>68</v>
      </c>
      <c r="D266" s="14">
        <v>18</v>
      </c>
      <c r="E266" s="14">
        <v>6</v>
      </c>
      <c r="F266" s="15">
        <v>0</v>
      </c>
      <c r="G266" s="15">
        <v>5000</v>
      </c>
      <c r="H266" s="15">
        <v>0</v>
      </c>
      <c r="I266" s="15">
        <v>5000</v>
      </c>
      <c r="J266" s="16">
        <v>5100</v>
      </c>
      <c r="K266" s="16">
        <v>2000</v>
      </c>
      <c r="L266" s="16">
        <v>265.2</v>
      </c>
      <c r="M266" s="17">
        <v>0</v>
      </c>
      <c r="N266" s="16">
        <v>2265.1999999999998</v>
      </c>
      <c r="O266" s="16">
        <v>3100</v>
      </c>
      <c r="P266" s="16">
        <f t="shared" si="80"/>
        <v>5365.2</v>
      </c>
      <c r="Q266" s="16">
        <v>10575.886979567416</v>
      </c>
      <c r="R266" s="16">
        <v>0</v>
      </c>
      <c r="S266" s="16">
        <f t="shared" si="81"/>
        <v>10575.886979567416</v>
      </c>
      <c r="T266" s="18">
        <v>1</v>
      </c>
      <c r="U266" s="19">
        <f t="shared" si="82"/>
        <v>1.9712008833906316</v>
      </c>
      <c r="V266" s="19">
        <f t="shared" si="83"/>
        <v>4.6688535138475267</v>
      </c>
      <c r="W266" s="16" t="s">
        <v>3</v>
      </c>
      <c r="X266" s="16" t="s">
        <v>3</v>
      </c>
      <c r="Y266" s="16">
        <v>0.39509618399999996</v>
      </c>
      <c r="AA266" s="13" t="s">
        <v>325</v>
      </c>
      <c r="AB266" s="15">
        <v>0</v>
      </c>
      <c r="AC266" s="19">
        <v>0</v>
      </c>
      <c r="AD266" s="19">
        <v>0</v>
      </c>
      <c r="AE266" s="19">
        <v>0</v>
      </c>
      <c r="AF266" s="19">
        <v>0</v>
      </c>
      <c r="AG266" s="19">
        <v>0</v>
      </c>
      <c r="AH266" s="17">
        <f t="shared" si="84"/>
        <v>0</v>
      </c>
      <c r="AI266" s="17">
        <f t="shared" si="85"/>
        <v>0</v>
      </c>
      <c r="AJ266" s="17">
        <f t="shared" si="86"/>
        <v>0</v>
      </c>
      <c r="AK266" s="19" t="str">
        <f t="shared" si="87"/>
        <v>N/A</v>
      </c>
      <c r="AL266" s="17">
        <f t="shared" si="88"/>
        <v>0</v>
      </c>
      <c r="AM266" s="19" t="str">
        <f t="shared" si="89"/>
        <v>N/A</v>
      </c>
    </row>
    <row r="267" spans="1:39">
      <c r="A267" s="13" t="s">
        <v>326</v>
      </c>
      <c r="B267" s="13" t="s">
        <v>62</v>
      </c>
      <c r="C267" s="13" t="s">
        <v>68</v>
      </c>
      <c r="D267" s="14">
        <v>18</v>
      </c>
      <c r="E267" s="14">
        <v>6</v>
      </c>
      <c r="F267" s="15">
        <v>0</v>
      </c>
      <c r="G267" s="15">
        <v>2500</v>
      </c>
      <c r="H267" s="15">
        <v>0</v>
      </c>
      <c r="I267" s="15">
        <v>2500</v>
      </c>
      <c r="J267" s="16">
        <v>2040</v>
      </c>
      <c r="K267" s="16">
        <v>900</v>
      </c>
      <c r="L267" s="16">
        <v>119.33999999999999</v>
      </c>
      <c r="M267" s="17">
        <v>0</v>
      </c>
      <c r="N267" s="16">
        <v>1019.34</v>
      </c>
      <c r="O267" s="16">
        <v>1140</v>
      </c>
      <c r="P267" s="16">
        <f t="shared" si="80"/>
        <v>2159.34</v>
      </c>
      <c r="Q267" s="16">
        <v>5287.9434897837082</v>
      </c>
      <c r="R267" s="16">
        <v>0</v>
      </c>
      <c r="S267" s="16">
        <f t="shared" si="81"/>
        <v>5287.9434897837082</v>
      </c>
      <c r="T267" s="18">
        <v>1</v>
      </c>
      <c r="U267" s="19">
        <f t="shared" si="82"/>
        <v>2.448870251921285</v>
      </c>
      <c r="V267" s="19">
        <f t="shared" si="83"/>
        <v>5.1876150153861404</v>
      </c>
      <c r="W267" s="16" t="s">
        <v>3</v>
      </c>
      <c r="X267" s="16" t="s">
        <v>3</v>
      </c>
      <c r="Y267" s="16">
        <v>0.35558656560000002</v>
      </c>
      <c r="AA267" s="13" t="s">
        <v>326</v>
      </c>
      <c r="AB267" s="15">
        <v>0</v>
      </c>
      <c r="AC267" s="19">
        <v>0</v>
      </c>
      <c r="AD267" s="19">
        <v>0</v>
      </c>
      <c r="AE267" s="19">
        <v>0</v>
      </c>
      <c r="AF267" s="19">
        <v>0</v>
      </c>
      <c r="AG267" s="19">
        <v>0</v>
      </c>
      <c r="AH267" s="17">
        <f t="shared" si="84"/>
        <v>0</v>
      </c>
      <c r="AI267" s="17">
        <f t="shared" si="85"/>
        <v>0</v>
      </c>
      <c r="AJ267" s="17">
        <f t="shared" si="86"/>
        <v>0</v>
      </c>
      <c r="AK267" s="19" t="str">
        <f t="shared" si="87"/>
        <v>N/A</v>
      </c>
      <c r="AL267" s="17">
        <f t="shared" si="88"/>
        <v>0</v>
      </c>
      <c r="AM267" s="19" t="str">
        <f t="shared" si="89"/>
        <v>N/A</v>
      </c>
    </row>
    <row r="268" spans="1:39">
      <c r="A268" s="13" t="s">
        <v>327</v>
      </c>
      <c r="B268" s="13" t="s">
        <v>295</v>
      </c>
      <c r="C268" s="13" t="s">
        <v>68</v>
      </c>
      <c r="D268" s="14">
        <v>20</v>
      </c>
      <c r="E268" s="14">
        <v>6.666666666666667</v>
      </c>
      <c r="F268" s="15">
        <v>2736</v>
      </c>
      <c r="G268" s="15">
        <v>0</v>
      </c>
      <c r="H268" s="15">
        <v>2736</v>
      </c>
      <c r="I268" s="15">
        <v>0</v>
      </c>
      <c r="J268" s="16">
        <v>3862.7400000000002</v>
      </c>
      <c r="K268" s="16">
        <v>1000</v>
      </c>
      <c r="L268" s="16">
        <v>240.70468585731797</v>
      </c>
      <c r="M268" s="17">
        <v>0</v>
      </c>
      <c r="N268" s="16">
        <v>1240.7046858573181</v>
      </c>
      <c r="O268" s="16">
        <v>2862.7400000000002</v>
      </c>
      <c r="P268" s="16">
        <f t="shared" si="80"/>
        <v>4103.4446858573183</v>
      </c>
      <c r="Q268" s="16">
        <v>2774.1506325980613</v>
      </c>
      <c r="R268" s="16">
        <v>0</v>
      </c>
      <c r="S268" s="16">
        <f t="shared" si="81"/>
        <v>2774.1506325980613</v>
      </c>
      <c r="T268" s="18">
        <v>0.57999999999999996</v>
      </c>
      <c r="U268" s="19">
        <f t="shared" si="82"/>
        <v>1.1181159441048238</v>
      </c>
      <c r="V268" s="19">
        <f t="shared" si="83"/>
        <v>2.2359475741651957</v>
      </c>
      <c r="W268" s="16">
        <v>0.71422144745075877</v>
      </c>
      <c r="X268" s="16">
        <v>3.5711072372537928E-2</v>
      </c>
      <c r="Y268" s="16" t="s">
        <v>3</v>
      </c>
      <c r="AA268" s="13" t="s">
        <v>327</v>
      </c>
      <c r="AB268" s="15">
        <v>3</v>
      </c>
      <c r="AC268" s="19">
        <v>0</v>
      </c>
      <c r="AD268" s="19">
        <v>5.2114726079999993</v>
      </c>
      <c r="AE268" s="19">
        <v>0</v>
      </c>
      <c r="AF268" s="19">
        <v>10.422945215999999</v>
      </c>
      <c r="AG268" s="19">
        <v>104.22945216000002</v>
      </c>
      <c r="AH268" s="17">
        <f t="shared" si="84"/>
        <v>8322.4518977941843</v>
      </c>
      <c r="AI268" s="17">
        <f t="shared" si="85"/>
        <v>7443.2816575719544</v>
      </c>
      <c r="AJ268" s="17">
        <f t="shared" si="86"/>
        <v>879.17024022222995</v>
      </c>
      <c r="AK268" s="19">
        <f t="shared" si="87"/>
        <v>1.1181159441048238</v>
      </c>
      <c r="AL268" s="17">
        <f t="shared" si="88"/>
        <v>3722.1140575719542</v>
      </c>
      <c r="AM268" s="19">
        <f t="shared" si="89"/>
        <v>2.2359475741651957</v>
      </c>
    </row>
    <row r="269" spans="1:39">
      <c r="A269" s="13" t="s">
        <v>328</v>
      </c>
      <c r="B269" s="13" t="s">
        <v>329</v>
      </c>
      <c r="C269" s="13" t="s">
        <v>63</v>
      </c>
      <c r="D269" s="14">
        <v>10</v>
      </c>
      <c r="E269" s="14" t="s">
        <v>3</v>
      </c>
      <c r="F269" s="15">
        <v>0</v>
      </c>
      <c r="G269" s="15">
        <v>406</v>
      </c>
      <c r="H269" s="15" t="s">
        <v>3</v>
      </c>
      <c r="I269" s="15" t="s">
        <v>3</v>
      </c>
      <c r="J269" s="16">
        <v>306</v>
      </c>
      <c r="K269" s="16">
        <v>400</v>
      </c>
      <c r="L269" s="16">
        <v>62.117936911458713</v>
      </c>
      <c r="M269" s="17">
        <v>0</v>
      </c>
      <c r="N269" s="16">
        <v>462.11793691145874</v>
      </c>
      <c r="O269" s="16">
        <v>-94</v>
      </c>
      <c r="P269" s="16">
        <f t="shared" si="80"/>
        <v>368.11793691145874</v>
      </c>
      <c r="Q269" s="16">
        <v>232.9553453293137</v>
      </c>
      <c r="R269" s="16">
        <v>0</v>
      </c>
      <c r="S269" s="16">
        <f t="shared" si="81"/>
        <v>232.9553453293137</v>
      </c>
      <c r="T269" s="18">
        <v>0.47</v>
      </c>
      <c r="U269" s="19">
        <f t="shared" si="82"/>
        <v>1.1311919931948764</v>
      </c>
      <c r="V269" s="19">
        <f t="shared" si="83"/>
        <v>0.50410366428591513</v>
      </c>
      <c r="W269" s="16" t="s">
        <v>3</v>
      </c>
      <c r="X269" s="16" t="s">
        <v>3</v>
      </c>
      <c r="Y269" s="16">
        <v>2.1120063556256321</v>
      </c>
      <c r="AA269" s="13" t="s">
        <v>328</v>
      </c>
      <c r="AB269" s="15">
        <v>7</v>
      </c>
      <c r="AC269" s="19">
        <v>1.531559484</v>
      </c>
      <c r="AD269" s="19">
        <v>0</v>
      </c>
      <c r="AE269" s="19">
        <v>2.6255305440000001</v>
      </c>
      <c r="AF269" s="19">
        <v>0</v>
      </c>
      <c r="AG269" s="19">
        <v>0</v>
      </c>
      <c r="AH269" s="17">
        <f t="shared" si="84"/>
        <v>1630.6874173051958</v>
      </c>
      <c r="AI269" s="17">
        <f t="shared" si="85"/>
        <v>1441.5655583802109</v>
      </c>
      <c r="AJ269" s="17">
        <f t="shared" si="86"/>
        <v>189.12185892498496</v>
      </c>
      <c r="AK269" s="19">
        <f t="shared" si="87"/>
        <v>1.1311919931948764</v>
      </c>
      <c r="AL269" s="17">
        <f t="shared" si="88"/>
        <v>3234.8255583802111</v>
      </c>
      <c r="AM269" s="19">
        <f t="shared" si="89"/>
        <v>0.50410366428591513</v>
      </c>
    </row>
    <row r="270" spans="1:39">
      <c r="A270" s="13" t="s">
        <v>330</v>
      </c>
      <c r="B270" s="13" t="s">
        <v>62</v>
      </c>
      <c r="C270" s="13" t="s">
        <v>68</v>
      </c>
      <c r="D270" s="14">
        <v>18</v>
      </c>
      <c r="E270" s="14">
        <v>6</v>
      </c>
      <c r="F270" s="15">
        <v>13804</v>
      </c>
      <c r="G270" s="15">
        <v>7660</v>
      </c>
      <c r="H270" s="15">
        <v>13804</v>
      </c>
      <c r="I270" s="15">
        <v>7660</v>
      </c>
      <c r="J270" s="16">
        <v>17884.510000000002</v>
      </c>
      <c r="K270" s="16">
        <v>1200</v>
      </c>
      <c r="L270" s="16">
        <v>929.36372432404244</v>
      </c>
      <c r="M270" s="17">
        <v>0</v>
      </c>
      <c r="N270" s="16">
        <v>2129.3637243240423</v>
      </c>
      <c r="O270" s="16">
        <v>16684.510000000002</v>
      </c>
      <c r="P270" s="16">
        <f t="shared" si="80"/>
        <v>18813.873724324043</v>
      </c>
      <c r="Q270" s="16">
        <v>19765.767766148907</v>
      </c>
      <c r="R270" s="16">
        <v>0</v>
      </c>
      <c r="S270" s="16">
        <f t="shared" si="81"/>
        <v>19765.767766148907</v>
      </c>
      <c r="T270" s="18">
        <v>0.57999999999999996</v>
      </c>
      <c r="U270" s="19">
        <f t="shared" si="82"/>
        <v>1.7488147273422079</v>
      </c>
      <c r="V270" s="19">
        <f t="shared" si="83"/>
        <v>9.2824760468874192</v>
      </c>
      <c r="W270" s="16">
        <v>0.24295478599031925</v>
      </c>
      <c r="X270" s="16">
        <v>1.3497488110573283E-2</v>
      </c>
      <c r="Y270" s="16">
        <v>0.41798372737530332</v>
      </c>
      <c r="AA270" s="13" t="s">
        <v>330</v>
      </c>
      <c r="AB270" s="15">
        <v>1</v>
      </c>
      <c r="AC270" s="19">
        <v>5.0941144800000009</v>
      </c>
      <c r="AD270" s="19">
        <v>8.7645185039999998</v>
      </c>
      <c r="AE270" s="19">
        <v>10.188228960000002</v>
      </c>
      <c r="AF270" s="19">
        <v>17.529037008</v>
      </c>
      <c r="AG270" s="19">
        <v>157.76133307200007</v>
      </c>
      <c r="AH270" s="17">
        <f t="shared" si="84"/>
        <v>19765.767766148907</v>
      </c>
      <c r="AI270" s="17">
        <f t="shared" si="85"/>
        <v>11302.379524324044</v>
      </c>
      <c r="AJ270" s="17">
        <f t="shared" si="86"/>
        <v>8463.3882418248631</v>
      </c>
      <c r="AK270" s="19">
        <f t="shared" si="87"/>
        <v>1.7488147273422079</v>
      </c>
      <c r="AL270" s="17">
        <f t="shared" si="88"/>
        <v>2129.3637243240423</v>
      </c>
      <c r="AM270" s="19">
        <f t="shared" si="89"/>
        <v>9.2824760468874192</v>
      </c>
    </row>
    <row r="271" spans="1:39">
      <c r="A271" s="13" t="s">
        <v>331</v>
      </c>
      <c r="B271" s="13" t="s">
        <v>62</v>
      </c>
      <c r="C271" s="13" t="s">
        <v>68</v>
      </c>
      <c r="D271" s="14">
        <v>18</v>
      </c>
      <c r="E271" s="14">
        <v>6</v>
      </c>
      <c r="F271" s="15">
        <v>6275</v>
      </c>
      <c r="G271" s="15">
        <v>7660</v>
      </c>
      <c r="H271" s="15">
        <v>6275</v>
      </c>
      <c r="I271" s="15">
        <v>7660</v>
      </c>
      <c r="J271" s="16">
        <v>17884.510000000002</v>
      </c>
      <c r="K271" s="16">
        <v>1200</v>
      </c>
      <c r="L271" s="16">
        <v>648.79494686670921</v>
      </c>
      <c r="M271" s="17">
        <v>0</v>
      </c>
      <c r="N271" s="16">
        <v>1848.7949468667093</v>
      </c>
      <c r="O271" s="16">
        <v>16684.510000000002</v>
      </c>
      <c r="P271" s="16">
        <f t="shared" si="80"/>
        <v>18533.304946866712</v>
      </c>
      <c r="Q271" s="16">
        <v>12565.894372151737</v>
      </c>
      <c r="R271" s="16">
        <v>0</v>
      </c>
      <c r="S271" s="16">
        <f t="shared" si="81"/>
        <v>12565.894372151737</v>
      </c>
      <c r="T271" s="18">
        <v>0.57999999999999996</v>
      </c>
      <c r="U271" s="19">
        <f t="shared" si="82"/>
        <v>1.1400934620224705</v>
      </c>
      <c r="V271" s="19">
        <f t="shared" si="83"/>
        <v>6.7968026380903384</v>
      </c>
      <c r="W271" s="16">
        <v>0.46404016594662428</v>
      </c>
      <c r="X271" s="16">
        <v>2.5780009219256904E-2</v>
      </c>
      <c r="Y271" s="16">
        <v>0.36290944295544647</v>
      </c>
      <c r="AA271" s="13" t="s">
        <v>331</v>
      </c>
      <c r="AB271" s="15">
        <v>1</v>
      </c>
      <c r="AC271" s="19">
        <v>5.0941144800000009</v>
      </c>
      <c r="AD271" s="19">
        <v>3.9841606499999997</v>
      </c>
      <c r="AE271" s="19">
        <v>10.188228960000002</v>
      </c>
      <c r="AF271" s="19">
        <v>7.9683212999999995</v>
      </c>
      <c r="AG271" s="19">
        <v>71.714891699999995</v>
      </c>
      <c r="AH271" s="17">
        <f t="shared" si="84"/>
        <v>12565.894372151737</v>
      </c>
      <c r="AI271" s="17">
        <f t="shared" si="85"/>
        <v>11021.810746866709</v>
      </c>
      <c r="AJ271" s="17">
        <f t="shared" si="86"/>
        <v>1544.0836252850277</v>
      </c>
      <c r="AK271" s="19">
        <f t="shared" si="87"/>
        <v>1.1400934620224705</v>
      </c>
      <c r="AL271" s="17">
        <f t="shared" si="88"/>
        <v>1848.7949468667093</v>
      </c>
      <c r="AM271" s="19">
        <f t="shared" si="89"/>
        <v>6.7968026380903384</v>
      </c>
    </row>
    <row r="272" spans="1:39">
      <c r="A272" s="13" t="s">
        <v>332</v>
      </c>
      <c r="B272" s="13" t="s">
        <v>62</v>
      </c>
      <c r="C272" s="13" t="s">
        <v>68</v>
      </c>
      <c r="D272" s="14">
        <v>18</v>
      </c>
      <c r="E272" s="14">
        <v>6</v>
      </c>
      <c r="F272" s="15">
        <v>9473.4371373307476</v>
      </c>
      <c r="G272" s="15">
        <v>4000</v>
      </c>
      <c r="H272" s="15">
        <v>9473.4371373307476</v>
      </c>
      <c r="I272" s="15">
        <v>4000</v>
      </c>
      <c r="J272" s="16">
        <v>3615.9</v>
      </c>
      <c r="K272" s="16">
        <v>600</v>
      </c>
      <c r="L272" s="16">
        <v>580.45844311346787</v>
      </c>
      <c r="M272" s="17">
        <v>0</v>
      </c>
      <c r="N272" s="16">
        <v>1180.4584431134679</v>
      </c>
      <c r="O272" s="16">
        <v>3015.9</v>
      </c>
      <c r="P272" s="16">
        <f t="shared" si="80"/>
        <v>4196.3584431134677</v>
      </c>
      <c r="Q272" s="16">
        <v>12853.908429692241</v>
      </c>
      <c r="R272" s="16">
        <v>0</v>
      </c>
      <c r="S272" s="16">
        <f t="shared" si="81"/>
        <v>12853.908429692241</v>
      </c>
      <c r="T272" s="18">
        <v>0.57999999999999996</v>
      </c>
      <c r="U272" s="19">
        <f t="shared" si="82"/>
        <v>4.8003892558390513</v>
      </c>
      <c r="V272" s="19">
        <f t="shared" si="83"/>
        <v>10.888912273599368</v>
      </c>
      <c r="W272" s="16">
        <v>0.19625633452269572</v>
      </c>
      <c r="X272" s="16">
        <v>1.0903129695705316E-2</v>
      </c>
      <c r="Y272" s="16">
        <v>0.44374043458588591</v>
      </c>
      <c r="AA272" s="13" t="s">
        <v>332</v>
      </c>
      <c r="AB272" s="15">
        <v>146</v>
      </c>
      <c r="AC272" s="19">
        <v>388.376352</v>
      </c>
      <c r="AD272" s="19">
        <v>878.18000598710182</v>
      </c>
      <c r="AE272" s="19">
        <v>776.75270399999999</v>
      </c>
      <c r="AF272" s="19">
        <v>1756.3600119742036</v>
      </c>
      <c r="AG272" s="19">
        <v>15807.240107767833</v>
      </c>
      <c r="AH272" s="17">
        <f t="shared" si="84"/>
        <v>1876670.6307350672</v>
      </c>
      <c r="AI272" s="17">
        <f t="shared" si="85"/>
        <v>390941.34469456633</v>
      </c>
      <c r="AJ272" s="17">
        <f t="shared" si="86"/>
        <v>1485729.2860405007</v>
      </c>
      <c r="AK272" s="19">
        <f t="shared" si="87"/>
        <v>4.8003892558390513</v>
      </c>
      <c r="AL272" s="17">
        <f t="shared" si="88"/>
        <v>172346.93269456632</v>
      </c>
      <c r="AM272" s="19">
        <f t="shared" si="89"/>
        <v>10.888912273599367</v>
      </c>
    </row>
    <row r="273" spans="1:39">
      <c r="A273" s="13" t="s">
        <v>333</v>
      </c>
      <c r="B273" s="13" t="s">
        <v>62</v>
      </c>
      <c r="C273" s="13" t="s">
        <v>68</v>
      </c>
      <c r="D273" s="14">
        <v>18</v>
      </c>
      <c r="E273" s="14">
        <v>6</v>
      </c>
      <c r="F273" s="15">
        <v>4747</v>
      </c>
      <c r="G273" s="15">
        <v>4000</v>
      </c>
      <c r="H273" s="15">
        <v>4747</v>
      </c>
      <c r="I273" s="15">
        <v>4000</v>
      </c>
      <c r="J273" s="16">
        <v>3615.9</v>
      </c>
      <c r="K273" s="16">
        <v>600</v>
      </c>
      <c r="L273" s="16">
        <v>404.32739126729638</v>
      </c>
      <c r="M273" s="17">
        <v>0</v>
      </c>
      <c r="N273" s="16">
        <v>1004.3273912672964</v>
      </c>
      <c r="O273" s="16">
        <v>3015.9</v>
      </c>
      <c r="P273" s="16">
        <f t="shared" si="80"/>
        <v>4020.2273912672963</v>
      </c>
      <c r="Q273" s="16">
        <v>8334.0852136651738</v>
      </c>
      <c r="R273" s="16">
        <v>0</v>
      </c>
      <c r="S273" s="16">
        <f t="shared" si="81"/>
        <v>8334.0852136651738</v>
      </c>
      <c r="T273" s="18">
        <v>0.57999999999999996</v>
      </c>
      <c r="U273" s="19">
        <f t="shared" si="82"/>
        <v>3.331569323699457</v>
      </c>
      <c r="V273" s="19">
        <f t="shared" si="83"/>
        <v>8.2981757603453641</v>
      </c>
      <c r="W273" s="16">
        <v>0.33322427664756515</v>
      </c>
      <c r="X273" s="16">
        <v>1.8512459813753622E-2</v>
      </c>
      <c r="Y273" s="16">
        <v>0.3775318611742281</v>
      </c>
      <c r="AA273" s="13" t="s">
        <v>333</v>
      </c>
      <c r="AB273" s="15">
        <v>55</v>
      </c>
      <c r="AC273" s="19">
        <v>146.30616000000001</v>
      </c>
      <c r="AD273" s="19">
        <v>165.76965471</v>
      </c>
      <c r="AE273" s="19">
        <v>292.61232000000001</v>
      </c>
      <c r="AF273" s="19">
        <v>331.53930942</v>
      </c>
      <c r="AG273" s="19">
        <v>2983.8537847799998</v>
      </c>
      <c r="AH273" s="17">
        <f t="shared" si="84"/>
        <v>458374.68675158458</v>
      </c>
      <c r="AI273" s="17">
        <f t="shared" si="85"/>
        <v>137585.21651970127</v>
      </c>
      <c r="AJ273" s="17">
        <f t="shared" si="86"/>
        <v>320789.47023188334</v>
      </c>
      <c r="AK273" s="19">
        <f t="shared" si="87"/>
        <v>3.3315693236994575</v>
      </c>
      <c r="AL273" s="17">
        <f t="shared" si="88"/>
        <v>55238.006519701303</v>
      </c>
      <c r="AM273" s="19">
        <f t="shared" si="89"/>
        <v>8.2981757603453641</v>
      </c>
    </row>
    <row r="275" spans="1:39">
      <c r="A275" s="7" t="s">
        <v>334</v>
      </c>
      <c r="AA275" s="8" t="s">
        <v>335</v>
      </c>
    </row>
    <row r="276" spans="1:39" ht="57" thickBot="1">
      <c r="A276" s="10" t="s">
        <v>24</v>
      </c>
      <c r="B276" s="10" t="s">
        <v>25</v>
      </c>
      <c r="C276" s="10" t="s">
        <v>26</v>
      </c>
      <c r="D276" s="11" t="s">
        <v>27</v>
      </c>
      <c r="E276" s="11" t="s">
        <v>28</v>
      </c>
      <c r="F276" s="11" t="s">
        <v>29</v>
      </c>
      <c r="G276" s="11" t="s">
        <v>30</v>
      </c>
      <c r="H276" s="11" t="s">
        <v>31</v>
      </c>
      <c r="I276" s="11" t="s">
        <v>32</v>
      </c>
      <c r="J276" s="11" t="s">
        <v>33</v>
      </c>
      <c r="K276" s="11" t="s">
        <v>34</v>
      </c>
      <c r="L276" s="11" t="s">
        <v>35</v>
      </c>
      <c r="M276" s="11" t="s">
        <v>36</v>
      </c>
      <c r="N276" s="11" t="s">
        <v>37</v>
      </c>
      <c r="O276" s="11" t="s">
        <v>38</v>
      </c>
      <c r="P276" s="11" t="s">
        <v>39</v>
      </c>
      <c r="Q276" s="11" t="s">
        <v>40</v>
      </c>
      <c r="R276" s="11" t="s">
        <v>41</v>
      </c>
      <c r="S276" s="11" t="s">
        <v>42</v>
      </c>
      <c r="T276" s="11" t="s">
        <v>43</v>
      </c>
      <c r="U276" s="11" t="s">
        <v>44</v>
      </c>
      <c r="V276" s="11" t="s">
        <v>45</v>
      </c>
      <c r="W276" s="11" t="s">
        <v>46</v>
      </c>
      <c r="X276" s="11" t="s">
        <v>47</v>
      </c>
      <c r="Y276" s="11" t="s">
        <v>48</v>
      </c>
      <c r="AA276" s="10" t="s">
        <v>24</v>
      </c>
      <c r="AB276" s="12" t="s">
        <v>49</v>
      </c>
      <c r="AC276" s="11" t="s">
        <v>50</v>
      </c>
      <c r="AD276" s="11" t="s">
        <v>51</v>
      </c>
      <c r="AE276" s="11" t="s">
        <v>52</v>
      </c>
      <c r="AF276" s="11" t="s">
        <v>53</v>
      </c>
      <c r="AG276" s="11" t="s">
        <v>54</v>
      </c>
      <c r="AH276" s="11" t="s">
        <v>55</v>
      </c>
      <c r="AI276" s="11" t="s">
        <v>56</v>
      </c>
      <c r="AJ276" s="11" t="s">
        <v>57</v>
      </c>
      <c r="AK276" s="11" t="s">
        <v>58</v>
      </c>
      <c r="AL276" s="11" t="s">
        <v>59</v>
      </c>
      <c r="AM276" s="11" t="s">
        <v>60</v>
      </c>
    </row>
    <row r="277" spans="1:39">
      <c r="A277" s="13" t="s">
        <v>336</v>
      </c>
      <c r="B277" s="13" t="s">
        <v>295</v>
      </c>
      <c r="C277" s="13" t="s">
        <v>68</v>
      </c>
      <c r="D277" s="14">
        <v>10</v>
      </c>
      <c r="E277" s="14">
        <v>3.3333333333333335</v>
      </c>
      <c r="F277" s="15">
        <v>1168</v>
      </c>
      <c r="G277" s="15">
        <v>290</v>
      </c>
      <c r="H277" s="15">
        <v>1168</v>
      </c>
      <c r="I277" s="15">
        <v>290</v>
      </c>
      <c r="J277" s="16">
        <v>2111.9768813851538</v>
      </c>
      <c r="K277" s="16">
        <v>400</v>
      </c>
      <c r="L277" s="16">
        <v>53.04</v>
      </c>
      <c r="M277" s="17">
        <v>0</v>
      </c>
      <c r="N277" s="16">
        <v>453.04</v>
      </c>
      <c r="O277" s="16">
        <v>1711.9768813851538</v>
      </c>
      <c r="P277" s="16">
        <f t="shared" ref="P277:P280" si="90">N277+O277</f>
        <v>2165.0168813851537</v>
      </c>
      <c r="Q277" s="16">
        <v>1445.9627787200136</v>
      </c>
      <c r="R277" s="16">
        <v>0</v>
      </c>
      <c r="S277" s="16">
        <f t="shared" ref="S277:S280" si="91">SUM(R277,Q277)</f>
        <v>1445.9627787200136</v>
      </c>
      <c r="T277" s="18">
        <v>0.89</v>
      </c>
      <c r="U277" s="19">
        <f t="shared" ref="U277:U280" si="92">MAX(Q277/(L277+(J277*T277)),0)</f>
        <v>0.74815709077182457</v>
      </c>
      <c r="V277" s="19">
        <f t="shared" ref="V277:V280" si="93">MAX(Q277/N277,0)</f>
        <v>3.1916889871093357</v>
      </c>
      <c r="W277" s="16">
        <v>0.39811840080036937</v>
      </c>
      <c r="X277" s="16">
        <v>3.981184008003693E-2</v>
      </c>
      <c r="Y277" s="16">
        <v>1.5307872297559084</v>
      </c>
      <c r="AA277" s="13" t="s">
        <v>336</v>
      </c>
      <c r="AB277" s="15">
        <v>5</v>
      </c>
      <c r="AC277" s="19">
        <v>1.4796873000000001</v>
      </c>
      <c r="AD277" s="19">
        <v>5.6898127200000008</v>
      </c>
      <c r="AE277" s="19">
        <v>2.6634371400000001</v>
      </c>
      <c r="AF277" s="19">
        <v>10.241662895999999</v>
      </c>
      <c r="AG277" s="19">
        <v>56.898127200000019</v>
      </c>
      <c r="AH277" s="17">
        <f t="shared" ref="AH277:AH280" si="94">AB277*Q277</f>
        <v>7229.8138936000678</v>
      </c>
      <c r="AI277" s="17">
        <f t="shared" ref="AI277:AI280" si="95">AB277*(L277+(J277*T277))</f>
        <v>9663.4971221639335</v>
      </c>
      <c r="AJ277" s="17">
        <f t="shared" ref="AJ277:AJ280" si="96">AH277-AI277</f>
        <v>-2433.6832285638657</v>
      </c>
      <c r="AK277" s="19">
        <f t="shared" ref="AK277:AK280" si="97">IF(AB277=0,"N/A",MAX(AH277/AI277,0))</f>
        <v>0.74815709077182457</v>
      </c>
      <c r="AL277" s="17">
        <f t="shared" ref="AL277:AL280" si="98">AB277*N277</f>
        <v>2265.2000000000003</v>
      </c>
      <c r="AM277" s="19">
        <f t="shared" ref="AM277:AM280" si="99">IF(AB277=0,"N/A",MAX(AH277/AL277,0))</f>
        <v>3.1916889871093357</v>
      </c>
    </row>
    <row r="278" spans="1:39">
      <c r="A278" s="13" t="s">
        <v>325</v>
      </c>
      <c r="B278" s="13" t="s">
        <v>62</v>
      </c>
      <c r="C278" s="13" t="s">
        <v>68</v>
      </c>
      <c r="D278" s="14">
        <v>20</v>
      </c>
      <c r="E278" s="14">
        <v>6.666666666666667</v>
      </c>
      <c r="F278" s="15">
        <v>0</v>
      </c>
      <c r="G278" s="15">
        <v>5000</v>
      </c>
      <c r="H278" s="15">
        <v>0</v>
      </c>
      <c r="I278" s="15">
        <v>5000</v>
      </c>
      <c r="J278" s="16">
        <v>5100</v>
      </c>
      <c r="K278" s="16">
        <v>2100</v>
      </c>
      <c r="L278" s="16">
        <v>387.63338052139045</v>
      </c>
      <c r="M278" s="17">
        <v>0</v>
      </c>
      <c r="N278" s="16">
        <v>2487.6333805213903</v>
      </c>
      <c r="O278" s="16">
        <v>3000</v>
      </c>
      <c r="P278" s="16">
        <f t="shared" si="90"/>
        <v>5487.6333805213908</v>
      </c>
      <c r="Q278" s="16">
        <v>10207.094237482055</v>
      </c>
      <c r="R278" s="16">
        <v>0</v>
      </c>
      <c r="S278" s="16">
        <f t="shared" si="91"/>
        <v>10207.094237482055</v>
      </c>
      <c r="T278" s="18">
        <v>0.89</v>
      </c>
      <c r="U278" s="19">
        <f t="shared" si="92"/>
        <v>2.0718193234832967</v>
      </c>
      <c r="V278" s="19">
        <f t="shared" si="93"/>
        <v>4.1031344559875302</v>
      </c>
      <c r="W278" s="16" t="s">
        <v>3</v>
      </c>
      <c r="X278" s="16" t="s">
        <v>3</v>
      </c>
      <c r="Y278" s="16">
        <v>0.48752024070847289</v>
      </c>
      <c r="AA278" s="13" t="s">
        <v>325</v>
      </c>
      <c r="AB278" s="15">
        <v>8</v>
      </c>
      <c r="AC278" s="19">
        <v>40.818960000000004</v>
      </c>
      <c r="AD278" s="19">
        <v>0</v>
      </c>
      <c r="AE278" s="19">
        <v>81.637920000000008</v>
      </c>
      <c r="AF278" s="19">
        <v>0</v>
      </c>
      <c r="AG278" s="19">
        <v>0</v>
      </c>
      <c r="AH278" s="17">
        <f t="shared" si="94"/>
        <v>81656.753899856441</v>
      </c>
      <c r="AI278" s="17">
        <f t="shared" si="95"/>
        <v>39413.067044171126</v>
      </c>
      <c r="AJ278" s="17">
        <f t="shared" si="96"/>
        <v>42243.686855685315</v>
      </c>
      <c r="AK278" s="19">
        <f t="shared" si="97"/>
        <v>2.0718193234832967</v>
      </c>
      <c r="AL278" s="17">
        <f t="shared" si="98"/>
        <v>19901.067044171123</v>
      </c>
      <c r="AM278" s="19">
        <f t="shared" si="99"/>
        <v>4.1031344559875302</v>
      </c>
    </row>
    <row r="279" spans="1:39">
      <c r="A279" s="13" t="s">
        <v>326</v>
      </c>
      <c r="B279" s="13" t="s">
        <v>62</v>
      </c>
      <c r="C279" s="13" t="s">
        <v>68</v>
      </c>
      <c r="D279" s="14">
        <v>20</v>
      </c>
      <c r="E279" s="14">
        <v>6.666666666666667</v>
      </c>
      <c r="F279" s="15">
        <v>0</v>
      </c>
      <c r="G279" s="15">
        <v>2500</v>
      </c>
      <c r="H279" s="15">
        <v>0</v>
      </c>
      <c r="I279" s="15">
        <v>2500</v>
      </c>
      <c r="J279" s="16">
        <v>2040</v>
      </c>
      <c r="K279" s="16">
        <v>582</v>
      </c>
      <c r="L279" s="16">
        <v>131.75989026069522</v>
      </c>
      <c r="M279" s="17">
        <v>0</v>
      </c>
      <c r="N279" s="16">
        <v>713.75989026069522</v>
      </c>
      <c r="O279" s="16">
        <v>1458</v>
      </c>
      <c r="P279" s="16">
        <f t="shared" si="90"/>
        <v>2171.7598902606951</v>
      </c>
      <c r="Q279" s="16">
        <v>5103.5471187410276</v>
      </c>
      <c r="R279" s="16">
        <v>0</v>
      </c>
      <c r="S279" s="16">
        <f t="shared" si="91"/>
        <v>5103.5471187410276</v>
      </c>
      <c r="T279" s="18">
        <v>0.89</v>
      </c>
      <c r="U279" s="19">
        <f t="shared" si="92"/>
        <v>2.6207518929938574</v>
      </c>
      <c r="V279" s="19">
        <f t="shared" si="93"/>
        <v>7.1502296337736171</v>
      </c>
      <c r="W279" s="16" t="s">
        <v>3</v>
      </c>
      <c r="X279" s="16" t="s">
        <v>3</v>
      </c>
      <c r="Y279" s="16">
        <v>0.27976179788600103</v>
      </c>
      <c r="AA279" s="13" t="s">
        <v>326</v>
      </c>
      <c r="AB279" s="15">
        <v>84</v>
      </c>
      <c r="AC279" s="19">
        <v>214.29954000000004</v>
      </c>
      <c r="AD279" s="19">
        <v>0</v>
      </c>
      <c r="AE279" s="19">
        <v>428.59908000000007</v>
      </c>
      <c r="AF279" s="19">
        <v>0</v>
      </c>
      <c r="AG279" s="19">
        <v>0</v>
      </c>
      <c r="AH279" s="17">
        <f t="shared" si="94"/>
        <v>428697.9579742463</v>
      </c>
      <c r="AI279" s="17">
        <f t="shared" si="95"/>
        <v>163578.23078189843</v>
      </c>
      <c r="AJ279" s="17">
        <f t="shared" si="96"/>
        <v>265119.72719234787</v>
      </c>
      <c r="AK279" s="19">
        <f t="shared" si="97"/>
        <v>2.6207518929938569</v>
      </c>
      <c r="AL279" s="17">
        <f t="shared" si="98"/>
        <v>59955.830781898396</v>
      </c>
      <c r="AM279" s="19">
        <f t="shared" si="99"/>
        <v>7.1502296337736162</v>
      </c>
    </row>
    <row r="280" spans="1:39">
      <c r="A280" s="13" t="s">
        <v>337</v>
      </c>
      <c r="B280" s="13" t="s">
        <v>62</v>
      </c>
      <c r="C280" s="13" t="s">
        <v>68</v>
      </c>
      <c r="D280" s="14">
        <v>20</v>
      </c>
      <c r="E280" s="14">
        <v>6.666666666666667</v>
      </c>
      <c r="F280" s="15">
        <v>4817.6081268277667</v>
      </c>
      <c r="G280" s="15">
        <v>2182.3764814529782</v>
      </c>
      <c r="H280" s="15">
        <v>4817.6081268277667</v>
      </c>
      <c r="I280" s="15">
        <v>2182.3764814529782</v>
      </c>
      <c r="J280" s="16">
        <v>6178.4133600000005</v>
      </c>
      <c r="K280" s="16">
        <v>1737.1499999999999</v>
      </c>
      <c r="L280" s="16">
        <v>358.16945285591027</v>
      </c>
      <c r="M280" s="17">
        <v>0</v>
      </c>
      <c r="N280" s="16">
        <v>2095.3194528559102</v>
      </c>
      <c r="O280" s="16">
        <v>4441.2633600000008</v>
      </c>
      <c r="P280" s="16">
        <f t="shared" si="90"/>
        <v>6536.5828128559115</v>
      </c>
      <c r="Q280" s="16">
        <v>11950.762211366231</v>
      </c>
      <c r="R280" s="16">
        <v>0</v>
      </c>
      <c r="S280" s="16">
        <f t="shared" si="91"/>
        <v>11950.762211366231</v>
      </c>
      <c r="T280" s="18">
        <v>0.89</v>
      </c>
      <c r="U280" s="19">
        <f t="shared" si="92"/>
        <v>2.0404386631101441</v>
      </c>
      <c r="V280" s="19">
        <f t="shared" si="93"/>
        <v>5.7035514060051327</v>
      </c>
      <c r="W280" s="16">
        <v>0.44641349959560001</v>
      </c>
      <c r="X280" s="16">
        <v>2.2320674979779999E-2</v>
      </c>
      <c r="Y280" s="16">
        <v>0.94079901066374449</v>
      </c>
      <c r="AA280" s="13" t="s">
        <v>337</v>
      </c>
      <c r="AB280" s="15">
        <v>1827.11302344</v>
      </c>
      <c r="AC280" s="19">
        <v>4069.0875117230198</v>
      </c>
      <c r="AD280" s="19">
        <v>8575.9454270658553</v>
      </c>
      <c r="AE280" s="19">
        <v>8138.1750234460396</v>
      </c>
      <c r="AF280" s="19">
        <v>17151.890854131711</v>
      </c>
      <c r="AG280" s="19">
        <v>171518.90854131713</v>
      </c>
      <c r="AH280" s="17">
        <f t="shared" si="94"/>
        <v>21835393.276421856</v>
      </c>
      <c r="AI280" s="17">
        <f t="shared" si="95"/>
        <v>10701323.039595418</v>
      </c>
      <c r="AJ280" s="17">
        <f t="shared" si="96"/>
        <v>11134070.236826438</v>
      </c>
      <c r="AK280" s="19">
        <f t="shared" si="97"/>
        <v>2.0404386631101441</v>
      </c>
      <c r="AL280" s="17">
        <f t="shared" si="98"/>
        <v>3828385.4605802088</v>
      </c>
      <c r="AM280" s="19">
        <f t="shared" si="99"/>
        <v>5.7035514060051327</v>
      </c>
    </row>
    <row r="282" spans="1:39">
      <c r="A282" s="7" t="s">
        <v>338</v>
      </c>
      <c r="AA282" s="8" t="s">
        <v>339</v>
      </c>
    </row>
    <row r="283" spans="1:39" ht="57" thickBot="1">
      <c r="A283" s="10" t="s">
        <v>24</v>
      </c>
      <c r="B283" s="10" t="s">
        <v>25</v>
      </c>
      <c r="C283" s="10" t="s">
        <v>26</v>
      </c>
      <c r="D283" s="11" t="s">
        <v>27</v>
      </c>
      <c r="E283" s="11" t="s">
        <v>28</v>
      </c>
      <c r="F283" s="11" t="s">
        <v>29</v>
      </c>
      <c r="G283" s="11" t="s">
        <v>30</v>
      </c>
      <c r="H283" s="11" t="s">
        <v>31</v>
      </c>
      <c r="I283" s="11" t="s">
        <v>32</v>
      </c>
      <c r="J283" s="11" t="s">
        <v>33</v>
      </c>
      <c r="K283" s="11" t="s">
        <v>34</v>
      </c>
      <c r="L283" s="11" t="s">
        <v>35</v>
      </c>
      <c r="M283" s="11" t="s">
        <v>36</v>
      </c>
      <c r="N283" s="11" t="s">
        <v>37</v>
      </c>
      <c r="O283" s="11" t="s">
        <v>38</v>
      </c>
      <c r="P283" s="11" t="s">
        <v>39</v>
      </c>
      <c r="Q283" s="11" t="s">
        <v>40</v>
      </c>
      <c r="R283" s="11" t="s">
        <v>41</v>
      </c>
      <c r="S283" s="11" t="s">
        <v>42</v>
      </c>
      <c r="T283" s="11" t="s">
        <v>43</v>
      </c>
      <c r="U283" s="11" t="s">
        <v>44</v>
      </c>
      <c r="V283" s="11" t="s">
        <v>45</v>
      </c>
      <c r="W283" s="11" t="s">
        <v>46</v>
      </c>
      <c r="X283" s="11" t="s">
        <v>47</v>
      </c>
      <c r="Y283" s="11" t="s">
        <v>48</v>
      </c>
      <c r="AA283" s="10" t="s">
        <v>24</v>
      </c>
      <c r="AB283" s="12" t="s">
        <v>49</v>
      </c>
      <c r="AC283" s="11" t="s">
        <v>50</v>
      </c>
      <c r="AD283" s="11" t="s">
        <v>51</v>
      </c>
      <c r="AE283" s="11" t="s">
        <v>52</v>
      </c>
      <c r="AF283" s="11" t="s">
        <v>53</v>
      </c>
      <c r="AG283" s="11" t="s">
        <v>54</v>
      </c>
      <c r="AH283" s="11" t="s">
        <v>55</v>
      </c>
      <c r="AI283" s="11" t="s">
        <v>56</v>
      </c>
      <c r="AJ283" s="11" t="s">
        <v>57</v>
      </c>
      <c r="AK283" s="11" t="s">
        <v>58</v>
      </c>
      <c r="AL283" s="11" t="s">
        <v>59</v>
      </c>
      <c r="AM283" s="11" t="s">
        <v>60</v>
      </c>
    </row>
    <row r="284" spans="1:39">
      <c r="A284" s="13" t="s">
        <v>340</v>
      </c>
      <c r="B284" s="13" t="s">
        <v>66</v>
      </c>
      <c r="C284" s="13" t="s">
        <v>63</v>
      </c>
      <c r="D284" s="14">
        <v>10</v>
      </c>
      <c r="E284" s="14" t="s">
        <v>3</v>
      </c>
      <c r="F284" s="15">
        <v>104</v>
      </c>
      <c r="G284" s="15">
        <v>0</v>
      </c>
      <c r="H284" s="15" t="s">
        <v>3</v>
      </c>
      <c r="I284" s="15" t="s">
        <v>3</v>
      </c>
      <c r="J284" s="16">
        <v>62.644388537549567</v>
      </c>
      <c r="K284" s="16">
        <v>5.8333335000000002</v>
      </c>
      <c r="L284" s="16">
        <v>7.7610858481565348</v>
      </c>
      <c r="M284" s="17">
        <v>0</v>
      </c>
      <c r="N284" s="16">
        <v>13.594419348156535</v>
      </c>
      <c r="O284" s="16">
        <v>56.811055037549565</v>
      </c>
      <c r="P284" s="16">
        <f t="shared" ref="P284:P311" si="100">N284+O284</f>
        <v>70.4054743857061</v>
      </c>
      <c r="Q284" s="16">
        <v>113.13933837725007</v>
      </c>
      <c r="R284" s="16">
        <v>0</v>
      </c>
      <c r="S284" s="16">
        <f t="shared" ref="S284:S311" si="101">SUM(R284,Q284)</f>
        <v>113.13933837725007</v>
      </c>
      <c r="T284" s="18">
        <v>1</v>
      </c>
      <c r="U284" s="19">
        <f t="shared" ref="U284:U311" si="102">MAX(Q284/(L284+(J284*T284)),0)</f>
        <v>1.6069679149867344</v>
      </c>
      <c r="V284" s="19">
        <f t="shared" ref="V284:V311" si="103">MAX(Q284/N284,0)</f>
        <v>8.3224840634765531</v>
      </c>
      <c r="W284" s="16">
        <v>0.11940867379366341</v>
      </c>
      <c r="X284" s="16">
        <v>1.1940867379366341E-2</v>
      </c>
      <c r="Y284" s="16" t="s">
        <v>3</v>
      </c>
      <c r="AA284" s="13" t="s">
        <v>340</v>
      </c>
      <c r="AB284" s="15">
        <v>1405.27275352382</v>
      </c>
      <c r="AC284" s="19">
        <v>0</v>
      </c>
      <c r="AD284" s="19">
        <v>159.98861666138265</v>
      </c>
      <c r="AE284" s="19">
        <v>0</v>
      </c>
      <c r="AF284" s="19">
        <v>280.99818853617387</v>
      </c>
      <c r="AG284" s="19">
        <v>1599.8861666138271</v>
      </c>
      <c r="AH284" s="17">
        <f t="shared" ref="AH284:AH311" si="104">AB284*Q284</f>
        <v>158991.62957326142</v>
      </c>
      <c r="AI284" s="17">
        <f t="shared" ref="AI284:AI311" si="105">AB284*(L284+(J284*T284))</f>
        <v>98938.894853151985</v>
      </c>
      <c r="AJ284" s="17">
        <f t="shared" ref="AJ284:AJ311" si="106">AH284-AI284</f>
        <v>60052.734720109438</v>
      </c>
      <c r="AK284" s="19">
        <f t="shared" ref="AK284:AK311" si="107">IF(AB284=0,"N/A",MAX(AH284/AI284,0))</f>
        <v>1.6069679149867346</v>
      </c>
      <c r="AL284" s="17">
        <f t="shared" ref="AL284:AL311" si="108">AB284*N284</f>
        <v>19103.867109941428</v>
      </c>
      <c r="AM284" s="19">
        <f t="shared" ref="AM284:AM311" si="109">IF(AB284=0,"N/A",MAX(AH284/AL284,0))</f>
        <v>8.3224840634765531</v>
      </c>
    </row>
    <row r="285" spans="1:39">
      <c r="A285" s="13" t="s">
        <v>341</v>
      </c>
      <c r="B285" s="13" t="s">
        <v>62</v>
      </c>
      <c r="C285" s="13" t="s">
        <v>63</v>
      </c>
      <c r="D285" s="14">
        <v>12</v>
      </c>
      <c r="E285" s="14" t="s">
        <v>3</v>
      </c>
      <c r="F285" s="15">
        <v>45.2</v>
      </c>
      <c r="G285" s="15">
        <v>15.100000000000001</v>
      </c>
      <c r="H285" s="15" t="s">
        <v>3</v>
      </c>
      <c r="I285" s="15" t="s">
        <v>3</v>
      </c>
      <c r="J285" s="16">
        <v>234.35078641509395</v>
      </c>
      <c r="K285" s="16">
        <v>35.000000999999997</v>
      </c>
      <c r="L285" s="16">
        <v>18.207000520199998</v>
      </c>
      <c r="M285" s="17">
        <v>0</v>
      </c>
      <c r="N285" s="16">
        <v>53.207001520199995</v>
      </c>
      <c r="O285" s="16">
        <v>199.35078541509395</v>
      </c>
      <c r="P285" s="16">
        <f t="shared" si="100"/>
        <v>252.55778693529396</v>
      </c>
      <c r="Q285" s="16">
        <v>78.969798705723463</v>
      </c>
      <c r="R285" s="16">
        <v>0</v>
      </c>
      <c r="S285" s="16">
        <f t="shared" si="101"/>
        <v>78.969798705723463</v>
      </c>
      <c r="T285" s="18">
        <v>1</v>
      </c>
      <c r="U285" s="19">
        <f t="shared" si="102"/>
        <v>0.31268011833646514</v>
      </c>
      <c r="V285" s="19">
        <f t="shared" si="103"/>
        <v>1.4841993807101241</v>
      </c>
      <c r="W285" s="16">
        <v>1.0753229178916526</v>
      </c>
      <c r="X285" s="16">
        <v>8.9610243157637715E-2</v>
      </c>
      <c r="Y285" s="16">
        <v>3.0729686109779082</v>
      </c>
      <c r="AA285" s="13" t="s">
        <v>341</v>
      </c>
      <c r="AB285" s="15">
        <v>12427.884615384623</v>
      </c>
      <c r="AC285" s="19">
        <v>215.17216875000017</v>
      </c>
      <c r="AD285" s="19">
        <v>614.93719903846193</v>
      </c>
      <c r="AE285" s="19">
        <v>377.92057275000013</v>
      </c>
      <c r="AF285" s="19">
        <v>1080.0533350384619</v>
      </c>
      <c r="AG285" s="19">
        <v>7379.2463884615427</v>
      </c>
      <c r="AH285" s="17">
        <f t="shared" si="104"/>
        <v>981427.54641488113</v>
      </c>
      <c r="AI285" s="17">
        <f t="shared" si="105"/>
        <v>3138759.0347487275</v>
      </c>
      <c r="AJ285" s="17">
        <f t="shared" si="106"/>
        <v>-2157331.4883338464</v>
      </c>
      <c r="AK285" s="19">
        <f t="shared" si="107"/>
        <v>0.31268011833646514</v>
      </c>
      <c r="AL285" s="17">
        <f t="shared" si="108"/>
        <v>661250.47562363977</v>
      </c>
      <c r="AM285" s="19">
        <f t="shared" si="109"/>
        <v>1.4841993807101241</v>
      </c>
    </row>
    <row r="286" spans="1:39">
      <c r="A286" s="13" t="s">
        <v>293</v>
      </c>
      <c r="B286" s="13" t="s">
        <v>270</v>
      </c>
      <c r="C286" s="13" t="s">
        <v>63</v>
      </c>
      <c r="D286" s="14">
        <v>10</v>
      </c>
      <c r="E286" s="14" t="s">
        <v>3</v>
      </c>
      <c r="F286" s="15">
        <v>13.667999999999999</v>
      </c>
      <c r="G286" s="15">
        <v>1.6115000000000002</v>
      </c>
      <c r="H286" s="15" t="s">
        <v>3</v>
      </c>
      <c r="I286" s="15" t="s">
        <v>3</v>
      </c>
      <c r="J286" s="16">
        <v>14.372364876417082</v>
      </c>
      <c r="K286" s="16">
        <v>3.4766667659999997</v>
      </c>
      <c r="L286" s="16">
        <v>2.5119333651439679</v>
      </c>
      <c r="M286" s="17">
        <v>0</v>
      </c>
      <c r="N286" s="16">
        <v>5.9886001311439676</v>
      </c>
      <c r="O286" s="16">
        <v>10.895698110417083</v>
      </c>
      <c r="P286" s="16">
        <f t="shared" si="100"/>
        <v>16.884298241561051</v>
      </c>
      <c r="Q286" s="16">
        <v>16.836458504266556</v>
      </c>
      <c r="R286" s="16">
        <v>0</v>
      </c>
      <c r="S286" s="16">
        <f t="shared" si="101"/>
        <v>16.836458504266556</v>
      </c>
      <c r="T286" s="18">
        <v>1</v>
      </c>
      <c r="U286" s="19">
        <f t="shared" si="102"/>
        <v>0.99716661382012683</v>
      </c>
      <c r="V286" s="19">
        <f t="shared" si="103"/>
        <v>2.811418050223097</v>
      </c>
      <c r="W286" s="16">
        <v>0.40024774800995128</v>
      </c>
      <c r="X286" s="16">
        <v>4.0024774800995117E-2</v>
      </c>
      <c r="Y286" s="16">
        <v>3.2408676229417646</v>
      </c>
      <c r="AA286" s="13" t="s">
        <v>293</v>
      </c>
      <c r="AB286" s="15">
        <v>12845.93465465908</v>
      </c>
      <c r="AC286" s="19">
        <v>23.736023089814235</v>
      </c>
      <c r="AD286" s="19">
        <v>192.20549370111098</v>
      </c>
      <c r="AE286" s="19">
        <v>45.339626669442708</v>
      </c>
      <c r="AF286" s="19">
        <v>367.14344670333287</v>
      </c>
      <c r="AG286" s="19">
        <v>1922.0549370111103</v>
      </c>
      <c r="AH286" s="17">
        <f t="shared" si="104"/>
        <v>216280.04576168733</v>
      </c>
      <c r="AI286" s="17">
        <f t="shared" si="105"/>
        <v>216894.59190086849</v>
      </c>
      <c r="AJ286" s="17">
        <f t="shared" si="106"/>
        <v>-614.54613918115501</v>
      </c>
      <c r="AK286" s="19">
        <f t="shared" si="107"/>
        <v>0.99716661382012683</v>
      </c>
      <c r="AL286" s="17">
        <f t="shared" si="108"/>
        <v>76929.165957558202</v>
      </c>
      <c r="AM286" s="19">
        <f t="shared" si="109"/>
        <v>2.811418050223097</v>
      </c>
    </row>
    <row r="287" spans="1:39">
      <c r="A287" s="13" t="s">
        <v>342</v>
      </c>
      <c r="B287" s="13" t="s">
        <v>62</v>
      </c>
      <c r="C287" s="13" t="s">
        <v>63</v>
      </c>
      <c r="D287" s="14">
        <v>10</v>
      </c>
      <c r="E287" s="14" t="s">
        <v>3</v>
      </c>
      <c r="F287" s="15">
        <v>530</v>
      </c>
      <c r="G287" s="15">
        <v>0</v>
      </c>
      <c r="H287" s="15" t="s">
        <v>3</v>
      </c>
      <c r="I287" s="15" t="s">
        <v>3</v>
      </c>
      <c r="J287" s="16">
        <v>320.0364029816443</v>
      </c>
      <c r="K287" s="16">
        <v>233.33333999999999</v>
      </c>
      <c r="L287" s="16">
        <v>145.46741167542271</v>
      </c>
      <c r="M287" s="17">
        <v>0</v>
      </c>
      <c r="N287" s="16">
        <v>378.8007516754227</v>
      </c>
      <c r="O287" s="16">
        <v>86.703062981644308</v>
      </c>
      <c r="P287" s="16">
        <f t="shared" si="100"/>
        <v>465.50381465706698</v>
      </c>
      <c r="Q287" s="16">
        <v>576.57547442252439</v>
      </c>
      <c r="R287" s="16">
        <v>0</v>
      </c>
      <c r="S287" s="16">
        <f t="shared" si="101"/>
        <v>576.57547442252439</v>
      </c>
      <c r="T287" s="18">
        <v>1</v>
      </c>
      <c r="U287" s="19">
        <f t="shared" si="102"/>
        <v>1.2386052622303063</v>
      </c>
      <c r="V287" s="19">
        <f t="shared" si="103"/>
        <v>1.5221075245293227</v>
      </c>
      <c r="W287" s="16">
        <v>0.65289525784056346</v>
      </c>
      <c r="X287" s="16">
        <v>6.5289525784056349E-2</v>
      </c>
      <c r="Y287" s="16" t="s">
        <v>3</v>
      </c>
      <c r="AA287" s="13" t="s">
        <v>342</v>
      </c>
      <c r="AB287" s="15">
        <v>93.870192307692363</v>
      </c>
      <c r="AC287" s="19">
        <v>0</v>
      </c>
      <c r="AD287" s="19">
        <v>54.462640745192338</v>
      </c>
      <c r="AE287" s="19">
        <v>0</v>
      </c>
      <c r="AF287" s="19">
        <v>95.656201745192348</v>
      </c>
      <c r="AG287" s="19">
        <v>544.62640745192346</v>
      </c>
      <c r="AH287" s="17">
        <f t="shared" si="104"/>
        <v>54123.250663941326</v>
      </c>
      <c r="AI287" s="17">
        <f t="shared" si="105"/>
        <v>43696.93260182326</v>
      </c>
      <c r="AJ287" s="17">
        <f t="shared" si="106"/>
        <v>10426.318062118065</v>
      </c>
      <c r="AK287" s="19">
        <f t="shared" si="107"/>
        <v>1.2386052622303065</v>
      </c>
      <c r="AL287" s="17">
        <f t="shared" si="108"/>
        <v>35558.099406070352</v>
      </c>
      <c r="AM287" s="19">
        <f t="shared" si="109"/>
        <v>1.5221075245293227</v>
      </c>
    </row>
    <row r="288" spans="1:39">
      <c r="A288" s="13" t="s">
        <v>343</v>
      </c>
      <c r="B288" s="13" t="s">
        <v>66</v>
      </c>
      <c r="C288" s="13" t="s">
        <v>63</v>
      </c>
      <c r="D288" s="14">
        <v>14</v>
      </c>
      <c r="E288" s="14" t="s">
        <v>3</v>
      </c>
      <c r="F288" s="15">
        <v>165</v>
      </c>
      <c r="G288" s="15">
        <v>22.8</v>
      </c>
      <c r="H288" s="15" t="s">
        <v>3</v>
      </c>
      <c r="I288" s="15" t="s">
        <v>3</v>
      </c>
      <c r="J288" s="16">
        <v>275.16432333597135</v>
      </c>
      <c r="K288" s="16">
        <v>87.500002499999994</v>
      </c>
      <c r="L288" s="16">
        <v>45.517501300499994</v>
      </c>
      <c r="M288" s="17">
        <v>0</v>
      </c>
      <c r="N288" s="16">
        <v>133.01750380049998</v>
      </c>
      <c r="O288" s="16">
        <v>187.66432083597135</v>
      </c>
      <c r="P288" s="16">
        <f t="shared" si="100"/>
        <v>320.68182463647133</v>
      </c>
      <c r="Q288" s="16">
        <v>271.84312019135598</v>
      </c>
      <c r="R288" s="16">
        <v>0</v>
      </c>
      <c r="S288" s="16">
        <f t="shared" si="101"/>
        <v>271.84312019135598</v>
      </c>
      <c r="T288" s="18">
        <v>1</v>
      </c>
      <c r="U288" s="19">
        <f t="shared" si="102"/>
        <v>0.84770354696441097</v>
      </c>
      <c r="V288" s="19">
        <f t="shared" si="103"/>
        <v>2.0436642729295764</v>
      </c>
      <c r="W288" s="16">
        <v>0.73643327104094991</v>
      </c>
      <c r="X288" s="16">
        <v>5.2602376502924993E-2</v>
      </c>
      <c r="Y288" s="16">
        <v>5.0879195203691241</v>
      </c>
      <c r="AA288" s="13" t="s">
        <v>343</v>
      </c>
      <c r="AB288" s="15">
        <v>4869.3509615384646</v>
      </c>
      <c r="AC288" s="19">
        <v>127.2969101250001</v>
      </c>
      <c r="AD288" s="19">
        <v>879.52895210336601</v>
      </c>
      <c r="AE288" s="19">
        <v>223.57966396500009</v>
      </c>
      <c r="AF288" s="19">
        <v>1544.7726686033659</v>
      </c>
      <c r="AG288" s="19">
        <v>12313.405329447125</v>
      </c>
      <c r="AH288" s="17">
        <f t="shared" si="104"/>
        <v>1323699.5586913957</v>
      </c>
      <c r="AI288" s="17">
        <f t="shared" si="105"/>
        <v>1561512.351141511</v>
      </c>
      <c r="AJ288" s="17">
        <f t="shared" si="106"/>
        <v>-237812.79245011532</v>
      </c>
      <c r="AK288" s="19">
        <f t="shared" si="107"/>
        <v>0.84770354696441097</v>
      </c>
      <c r="AL288" s="17">
        <f t="shared" si="108"/>
        <v>647708.91003241099</v>
      </c>
      <c r="AM288" s="19">
        <f t="shared" si="109"/>
        <v>2.0436642729295764</v>
      </c>
    </row>
    <row r="289" spans="1:39">
      <c r="A289" s="13" t="s">
        <v>344</v>
      </c>
      <c r="B289" s="13" t="s">
        <v>66</v>
      </c>
      <c r="C289" s="13" t="s">
        <v>63</v>
      </c>
      <c r="D289" s="14">
        <v>12</v>
      </c>
      <c r="E289" s="14" t="s">
        <v>3</v>
      </c>
      <c r="F289" s="15">
        <v>151</v>
      </c>
      <c r="G289" s="15">
        <v>20.8</v>
      </c>
      <c r="H289" s="15" t="s">
        <v>3</v>
      </c>
      <c r="I289" s="15" t="s">
        <v>3</v>
      </c>
      <c r="J289" s="16">
        <v>129.88000000000005</v>
      </c>
      <c r="K289" s="16">
        <v>87.500002499999994</v>
      </c>
      <c r="L289" s="16">
        <v>54.720771323989098</v>
      </c>
      <c r="M289" s="17">
        <v>0</v>
      </c>
      <c r="N289" s="16">
        <v>142.22077382398908</v>
      </c>
      <c r="O289" s="16">
        <v>42.379997500000059</v>
      </c>
      <c r="P289" s="16">
        <f t="shared" si="100"/>
        <v>184.60077132398914</v>
      </c>
      <c r="Q289" s="16">
        <v>220.29683452604183</v>
      </c>
      <c r="R289" s="16">
        <v>0</v>
      </c>
      <c r="S289" s="16">
        <f t="shared" si="101"/>
        <v>220.29683452604183</v>
      </c>
      <c r="T289" s="18">
        <v>1</v>
      </c>
      <c r="U289" s="19">
        <f t="shared" si="102"/>
        <v>1.1933689818630457</v>
      </c>
      <c r="V289" s="19">
        <f t="shared" si="103"/>
        <v>1.548977892629658</v>
      </c>
      <c r="W289" s="16">
        <v>0.86038858866366907</v>
      </c>
      <c r="X289" s="16">
        <v>7.1699049055305747E-2</v>
      </c>
      <c r="Y289" s="16">
        <v>5.9630161948029263</v>
      </c>
      <c r="AA289" s="13" t="s">
        <v>344</v>
      </c>
      <c r="AB289" s="15">
        <v>5552.8846153846189</v>
      </c>
      <c r="AC289" s="19">
        <v>132.43230000000008</v>
      </c>
      <c r="AD289" s="19">
        <v>917.89016105769292</v>
      </c>
      <c r="AE289" s="19">
        <v>232.59927600000012</v>
      </c>
      <c r="AF289" s="19">
        <v>1612.1489010576929</v>
      </c>
      <c r="AG289" s="19">
        <v>11014.681932692316</v>
      </c>
      <c r="AH289" s="17">
        <f t="shared" si="104"/>
        <v>1223282.9032575889</v>
      </c>
      <c r="AI289" s="17">
        <f t="shared" si="105"/>
        <v>1025066.7830731134</v>
      </c>
      <c r="AJ289" s="17">
        <f t="shared" si="106"/>
        <v>198216.12018447544</v>
      </c>
      <c r="AK289" s="19">
        <f t="shared" si="107"/>
        <v>1.1933689818630457</v>
      </c>
      <c r="AL289" s="17">
        <f t="shared" si="108"/>
        <v>789735.54695532448</v>
      </c>
      <c r="AM289" s="19">
        <f t="shared" si="109"/>
        <v>1.548977892629658</v>
      </c>
    </row>
    <row r="290" spans="1:39">
      <c r="A290" s="13" t="s">
        <v>345</v>
      </c>
      <c r="B290" s="13" t="s">
        <v>62</v>
      </c>
      <c r="C290" s="13" t="s">
        <v>63</v>
      </c>
      <c r="D290" s="14">
        <v>19</v>
      </c>
      <c r="E290" s="14" t="s">
        <v>3</v>
      </c>
      <c r="F290" s="15">
        <v>35.407695297318298</v>
      </c>
      <c r="G290" s="15">
        <v>4.0419743490089388</v>
      </c>
      <c r="H290" s="15" t="s">
        <v>3</v>
      </c>
      <c r="I290" s="15" t="s">
        <v>3</v>
      </c>
      <c r="J290" s="16">
        <v>32.130000000000003</v>
      </c>
      <c r="K290" s="16">
        <v>11.666667</v>
      </c>
      <c r="L290" s="16">
        <v>8.9551945898468137</v>
      </c>
      <c r="M290" s="17">
        <v>0</v>
      </c>
      <c r="N290" s="16">
        <v>20.621861589846816</v>
      </c>
      <c r="O290" s="16">
        <v>20.463333000000002</v>
      </c>
      <c r="P290" s="16">
        <f t="shared" si="100"/>
        <v>41.085194589846822</v>
      </c>
      <c r="Q290" s="16">
        <v>69.086258704481722</v>
      </c>
      <c r="R290" s="16">
        <v>0</v>
      </c>
      <c r="S290" s="16">
        <f t="shared" si="101"/>
        <v>69.086258704481722</v>
      </c>
      <c r="T290" s="18">
        <v>1</v>
      </c>
      <c r="U290" s="19">
        <f t="shared" si="102"/>
        <v>1.6815366069010824</v>
      </c>
      <c r="V290" s="19">
        <f t="shared" si="103"/>
        <v>3.3501465618650248</v>
      </c>
      <c r="W290" s="16">
        <v>0.53203323187634366</v>
      </c>
      <c r="X290" s="16">
        <v>2.8001749046123351E-2</v>
      </c>
      <c r="Y290" s="16">
        <v>4.4493912973285017</v>
      </c>
      <c r="AA290" s="13" t="s">
        <v>345</v>
      </c>
      <c r="AB290" s="15">
        <v>30</v>
      </c>
      <c r="AC290" s="19">
        <v>0.13903583365720951</v>
      </c>
      <c r="AD290" s="19">
        <v>1.1628241212592305</v>
      </c>
      <c r="AE290" s="19">
        <v>0.23172638942868251</v>
      </c>
      <c r="AF290" s="19">
        <v>1.9380402020987171</v>
      </c>
      <c r="AG290" s="19">
        <v>22.09365830392537</v>
      </c>
      <c r="AH290" s="17">
        <f t="shared" si="104"/>
        <v>2072.5877611344517</v>
      </c>
      <c r="AI290" s="17">
        <f t="shared" si="105"/>
        <v>1232.5558376954045</v>
      </c>
      <c r="AJ290" s="17">
        <f t="shared" si="106"/>
        <v>840.0319234390472</v>
      </c>
      <c r="AK290" s="19">
        <f t="shared" si="107"/>
        <v>1.6815366069010824</v>
      </c>
      <c r="AL290" s="17">
        <f t="shared" si="108"/>
        <v>618.65584769540442</v>
      </c>
      <c r="AM290" s="19">
        <f t="shared" si="109"/>
        <v>3.3501465618650252</v>
      </c>
    </row>
    <row r="291" spans="1:39">
      <c r="A291" s="13" t="s">
        <v>346</v>
      </c>
      <c r="B291" s="13" t="s">
        <v>66</v>
      </c>
      <c r="C291" s="13" t="s">
        <v>63</v>
      </c>
      <c r="D291" s="14">
        <v>10</v>
      </c>
      <c r="E291" s="14" t="s">
        <v>3</v>
      </c>
      <c r="F291" s="15">
        <v>30.991199999999999</v>
      </c>
      <c r="G291" s="15">
        <v>3.8370057142857141</v>
      </c>
      <c r="H291" s="15" t="s">
        <v>3</v>
      </c>
      <c r="I291" s="15" t="s">
        <v>3</v>
      </c>
      <c r="J291" s="16">
        <v>51</v>
      </c>
      <c r="K291" s="16">
        <v>35.000000999999997</v>
      </c>
      <c r="L291" s="16">
        <v>18.207000520199998</v>
      </c>
      <c r="M291" s="17">
        <v>0</v>
      </c>
      <c r="N291" s="16">
        <v>53.207001520199995</v>
      </c>
      <c r="O291" s="16">
        <v>15.999999000000003</v>
      </c>
      <c r="P291" s="16">
        <f t="shared" si="100"/>
        <v>69.207000520199998</v>
      </c>
      <c r="Q291" s="16">
        <v>38.398915143617316</v>
      </c>
      <c r="R291" s="16">
        <v>0</v>
      </c>
      <c r="S291" s="16">
        <f t="shared" si="101"/>
        <v>38.398915143617316</v>
      </c>
      <c r="T291" s="18">
        <v>1</v>
      </c>
      <c r="U291" s="19">
        <f t="shared" si="102"/>
        <v>0.55484148792735954</v>
      </c>
      <c r="V291" s="19">
        <f t="shared" si="103"/>
        <v>0.72168913952121883</v>
      </c>
      <c r="W291" s="16">
        <v>1.5683353948444299</v>
      </c>
      <c r="X291" s="16">
        <v>0.15683353948444301</v>
      </c>
      <c r="Y291" s="16">
        <v>12.093238707726147</v>
      </c>
      <c r="AA291" s="13" t="s">
        <v>346</v>
      </c>
      <c r="AB291" s="15">
        <v>514.30288461538498</v>
      </c>
      <c r="AC291" s="19">
        <v>2.2626810706500016</v>
      </c>
      <c r="AD291" s="19">
        <v>17.448273936605784</v>
      </c>
      <c r="AE291" s="19">
        <v>3.9740907531780021</v>
      </c>
      <c r="AF291" s="19">
        <v>30.645513859565781</v>
      </c>
      <c r="AG291" s="19">
        <v>174.48273936605779</v>
      </c>
      <c r="AH291" s="17">
        <f t="shared" si="104"/>
        <v>19748.672824463774</v>
      </c>
      <c r="AI291" s="17">
        <f t="shared" si="105"/>
        <v>35593.360003117305</v>
      </c>
      <c r="AJ291" s="17">
        <f t="shared" si="106"/>
        <v>-15844.68717865353</v>
      </c>
      <c r="AK291" s="19">
        <f t="shared" si="107"/>
        <v>0.55484148792735966</v>
      </c>
      <c r="AL291" s="17">
        <f t="shared" si="108"/>
        <v>27364.514363574031</v>
      </c>
      <c r="AM291" s="19">
        <f t="shared" si="109"/>
        <v>0.72168913952121883</v>
      </c>
    </row>
    <row r="292" spans="1:39">
      <c r="A292" s="13" t="s">
        <v>347</v>
      </c>
      <c r="B292" s="13" t="s">
        <v>62</v>
      </c>
      <c r="C292" s="13" t="s">
        <v>63</v>
      </c>
      <c r="D292" s="14">
        <v>19</v>
      </c>
      <c r="E292" s="14" t="s">
        <v>3</v>
      </c>
      <c r="F292" s="15">
        <v>4.8941176470588204</v>
      </c>
      <c r="G292" s="15">
        <v>26.890756302521009</v>
      </c>
      <c r="H292" s="15" t="s">
        <v>3</v>
      </c>
      <c r="I292" s="15" t="s">
        <v>3</v>
      </c>
      <c r="J292" s="16">
        <v>62.644388537549567</v>
      </c>
      <c r="K292" s="16">
        <v>11.666667</v>
      </c>
      <c r="L292" s="16">
        <v>8.8956457585874205</v>
      </c>
      <c r="M292" s="17">
        <v>0</v>
      </c>
      <c r="N292" s="16">
        <v>20.562312758587421</v>
      </c>
      <c r="O292" s="16">
        <v>50.97772153754957</v>
      </c>
      <c r="P292" s="16">
        <f t="shared" si="100"/>
        <v>71.540034296136994</v>
      </c>
      <c r="Q292" s="16">
        <v>67.66085023632985</v>
      </c>
      <c r="R292" s="16">
        <v>0</v>
      </c>
      <c r="S292" s="16">
        <f t="shared" si="101"/>
        <v>67.66085023632985</v>
      </c>
      <c r="T292" s="18">
        <v>1</v>
      </c>
      <c r="U292" s="19">
        <f t="shared" si="102"/>
        <v>0.94577603857793235</v>
      </c>
      <c r="V292" s="19">
        <f t="shared" si="103"/>
        <v>3.2905272393579708</v>
      </c>
      <c r="W292" s="16">
        <v>3.8380100478904269</v>
      </c>
      <c r="X292" s="16">
        <v>0.20200052883633829</v>
      </c>
      <c r="Y292" s="16">
        <v>0.66686086307966463</v>
      </c>
      <c r="AA292" s="13" t="s">
        <v>347</v>
      </c>
      <c r="AB292" s="15">
        <v>30</v>
      </c>
      <c r="AC292" s="19">
        <v>0.92498823529411778</v>
      </c>
      <c r="AD292" s="19">
        <v>0.1607277176470587</v>
      </c>
      <c r="AE292" s="19">
        <v>1.5416470588235296</v>
      </c>
      <c r="AF292" s="19">
        <v>0.26787952941176457</v>
      </c>
      <c r="AG292" s="19">
        <v>3.0538266352941155</v>
      </c>
      <c r="AH292" s="17">
        <f t="shared" si="104"/>
        <v>2029.8255070898954</v>
      </c>
      <c r="AI292" s="17">
        <f t="shared" si="105"/>
        <v>2146.2010288841093</v>
      </c>
      <c r="AJ292" s="17">
        <f t="shared" si="106"/>
        <v>-116.37552179421391</v>
      </c>
      <c r="AK292" s="19">
        <f t="shared" si="107"/>
        <v>0.94577603857793235</v>
      </c>
      <c r="AL292" s="17">
        <f t="shared" si="108"/>
        <v>616.86938275762259</v>
      </c>
      <c r="AM292" s="19">
        <f t="shared" si="109"/>
        <v>3.2905272393579708</v>
      </c>
    </row>
    <row r="293" spans="1:39">
      <c r="A293" s="13" t="s">
        <v>348</v>
      </c>
      <c r="B293" s="13" t="s">
        <v>66</v>
      </c>
      <c r="C293" s="13" t="s">
        <v>63</v>
      </c>
      <c r="D293" s="14">
        <v>12</v>
      </c>
      <c r="E293" s="14" t="s">
        <v>3</v>
      </c>
      <c r="F293" s="15">
        <v>446</v>
      </c>
      <c r="G293" s="15">
        <v>61.548000000000002</v>
      </c>
      <c r="H293" s="15" t="s">
        <v>3</v>
      </c>
      <c r="I293" s="15" t="s">
        <v>3</v>
      </c>
      <c r="J293" s="16">
        <v>1116.9000000000001</v>
      </c>
      <c r="K293" s="16">
        <v>175.00000499999999</v>
      </c>
      <c r="L293" s="16">
        <v>91.035002600999988</v>
      </c>
      <c r="M293" s="17">
        <v>0</v>
      </c>
      <c r="N293" s="16">
        <v>266.03500760099996</v>
      </c>
      <c r="O293" s="16">
        <v>941.8999950000001</v>
      </c>
      <c r="P293" s="16">
        <f t="shared" si="100"/>
        <v>1207.9350026010002</v>
      </c>
      <c r="Q293" s="16">
        <v>650.84283275360644</v>
      </c>
      <c r="R293" s="16">
        <v>0</v>
      </c>
      <c r="S293" s="16">
        <f t="shared" si="101"/>
        <v>650.84283275360644</v>
      </c>
      <c r="T293" s="18">
        <v>1</v>
      </c>
      <c r="U293" s="19">
        <f t="shared" si="102"/>
        <v>0.53880617032553202</v>
      </c>
      <c r="V293" s="19">
        <f t="shared" si="103"/>
        <v>2.446455594783008</v>
      </c>
      <c r="W293" s="16">
        <v>0.54489457274330377</v>
      </c>
      <c r="X293" s="16">
        <v>4.5407881061941976E-2</v>
      </c>
      <c r="Y293" s="16">
        <v>3.7695640821607856</v>
      </c>
      <c r="AA293" s="13" t="s">
        <v>348</v>
      </c>
      <c r="AB293" s="15">
        <v>33.052884615384635</v>
      </c>
      <c r="AC293" s="19">
        <v>2.3325730312500017</v>
      </c>
      <c r="AD293" s="19">
        <v>16.137614783653856</v>
      </c>
      <c r="AE293" s="19">
        <v>4.096846451250002</v>
      </c>
      <c r="AF293" s="19">
        <v>28.343519783653853</v>
      </c>
      <c r="AG293" s="19">
        <v>193.65137740384628</v>
      </c>
      <c r="AH293" s="17">
        <f t="shared" si="104"/>
        <v>21512.233053755033</v>
      </c>
      <c r="AI293" s="17">
        <f t="shared" si="105"/>
        <v>39925.7362638552</v>
      </c>
      <c r="AJ293" s="17">
        <f t="shared" si="106"/>
        <v>-18413.503210100167</v>
      </c>
      <c r="AK293" s="19">
        <f t="shared" si="107"/>
        <v>0.53880617032553202</v>
      </c>
      <c r="AL293" s="17">
        <f t="shared" si="108"/>
        <v>8793.2244098888259</v>
      </c>
      <c r="AM293" s="19">
        <f t="shared" si="109"/>
        <v>2.446455594783008</v>
      </c>
    </row>
    <row r="294" spans="1:39">
      <c r="A294" s="13" t="s">
        <v>349</v>
      </c>
      <c r="B294" s="13" t="s">
        <v>66</v>
      </c>
      <c r="C294" s="13" t="s">
        <v>63</v>
      </c>
      <c r="D294" s="14">
        <v>10</v>
      </c>
      <c r="E294" s="14" t="s">
        <v>3</v>
      </c>
      <c r="F294" s="15">
        <v>122</v>
      </c>
      <c r="G294" s="15">
        <v>0</v>
      </c>
      <c r="H294" s="15" t="s">
        <v>3</v>
      </c>
      <c r="I294" s="15" t="s">
        <v>3</v>
      </c>
      <c r="J294" s="16">
        <v>24.76987648725202</v>
      </c>
      <c r="K294" s="16">
        <v>11.666667</v>
      </c>
      <c r="L294" s="16">
        <v>11.613648855108629</v>
      </c>
      <c r="M294" s="17">
        <v>0</v>
      </c>
      <c r="N294" s="16">
        <v>23.280315855108629</v>
      </c>
      <c r="O294" s="16">
        <v>13.10320948725202</v>
      </c>
      <c r="P294" s="16">
        <f t="shared" si="100"/>
        <v>36.383525342360649</v>
      </c>
      <c r="Q294" s="16">
        <v>132.72114694254338</v>
      </c>
      <c r="R294" s="16">
        <v>0</v>
      </c>
      <c r="S294" s="16">
        <f t="shared" si="101"/>
        <v>132.72114694254338</v>
      </c>
      <c r="T294" s="18">
        <v>1</v>
      </c>
      <c r="U294" s="19">
        <f t="shared" si="102"/>
        <v>3.6478363680723009</v>
      </c>
      <c r="V294" s="19">
        <f t="shared" si="103"/>
        <v>5.7010028458621225</v>
      </c>
      <c r="W294" s="16">
        <v>0.17431613552165356</v>
      </c>
      <c r="X294" s="16">
        <v>1.7431613552165357E-2</v>
      </c>
      <c r="Y294" s="16" t="s">
        <v>3</v>
      </c>
      <c r="AA294" s="13" t="s">
        <v>349</v>
      </c>
      <c r="AB294" s="15">
        <v>8431.6365211429202</v>
      </c>
      <c r="AC294" s="19">
        <v>0</v>
      </c>
      <c r="AD294" s="19">
        <v>1126.0737249628089</v>
      </c>
      <c r="AE294" s="19">
        <v>0</v>
      </c>
      <c r="AF294" s="19">
        <v>2190.7252467458275</v>
      </c>
      <c r="AG294" s="19">
        <v>11260.737249628088</v>
      </c>
      <c r="AH294" s="17">
        <f t="shared" si="104"/>
        <v>1119056.4696887247</v>
      </c>
      <c r="AI294" s="17">
        <f t="shared" si="105"/>
        <v>306772.66104457702</v>
      </c>
      <c r="AJ294" s="17">
        <f t="shared" si="106"/>
        <v>812283.80864414771</v>
      </c>
      <c r="AK294" s="19">
        <f t="shared" si="107"/>
        <v>3.6478363680723005</v>
      </c>
      <c r="AL294" s="17">
        <f t="shared" si="108"/>
        <v>196291.16138767649</v>
      </c>
      <c r="AM294" s="19">
        <f t="shared" si="109"/>
        <v>5.7010028458621216</v>
      </c>
    </row>
    <row r="295" spans="1:39">
      <c r="A295" s="13" t="s">
        <v>350</v>
      </c>
      <c r="B295" s="13" t="s">
        <v>295</v>
      </c>
      <c r="C295" s="13" t="s">
        <v>63</v>
      </c>
      <c r="D295" s="14">
        <v>10</v>
      </c>
      <c r="E295" s="14" t="s">
        <v>3</v>
      </c>
      <c r="F295" s="15">
        <v>1041</v>
      </c>
      <c r="G295" s="15">
        <v>169</v>
      </c>
      <c r="H295" s="15" t="s">
        <v>3</v>
      </c>
      <c r="I295" s="15" t="s">
        <v>3</v>
      </c>
      <c r="J295" s="16">
        <v>1651.1607000000001</v>
      </c>
      <c r="K295" s="16">
        <v>450</v>
      </c>
      <c r="L295" s="16">
        <v>234.09</v>
      </c>
      <c r="M295" s="17">
        <v>0</v>
      </c>
      <c r="N295" s="16">
        <v>684.09</v>
      </c>
      <c r="O295" s="16">
        <v>1201.1607000000001</v>
      </c>
      <c r="P295" s="16">
        <f t="shared" si="100"/>
        <v>1885.2507000000001</v>
      </c>
      <c r="Q295" s="16">
        <v>1338.7984895738384</v>
      </c>
      <c r="R295" s="16">
        <v>0</v>
      </c>
      <c r="S295" s="16">
        <f t="shared" si="101"/>
        <v>1338.7984895738384</v>
      </c>
      <c r="T295" s="18">
        <v>1</v>
      </c>
      <c r="U295" s="19">
        <f t="shared" si="102"/>
        <v>0.71014347830441771</v>
      </c>
      <c r="V295" s="19">
        <f t="shared" si="103"/>
        <v>1.9570502266863108</v>
      </c>
      <c r="W295" s="16">
        <v>0.6003037608069165</v>
      </c>
      <c r="X295" s="16">
        <v>6.0030376080691644E-2</v>
      </c>
      <c r="Y295" s="16">
        <v>3.5301472721893492</v>
      </c>
      <c r="AA295" s="13" t="s">
        <v>350</v>
      </c>
      <c r="AB295" s="15">
        <v>200</v>
      </c>
      <c r="AC295" s="19">
        <v>38.755080000000007</v>
      </c>
      <c r="AD295" s="19">
        <v>227.91654</v>
      </c>
      <c r="AE295" s="19">
        <v>58.13262000000001</v>
      </c>
      <c r="AF295" s="19">
        <v>341.87481000000002</v>
      </c>
      <c r="AG295" s="19">
        <v>2279.1653999999999</v>
      </c>
      <c r="AH295" s="17">
        <f t="shared" si="104"/>
        <v>267759.69791476766</v>
      </c>
      <c r="AI295" s="17">
        <f t="shared" si="105"/>
        <v>377050.14</v>
      </c>
      <c r="AJ295" s="17">
        <f t="shared" si="106"/>
        <v>-109290.44208523235</v>
      </c>
      <c r="AK295" s="19">
        <f t="shared" si="107"/>
        <v>0.71014347830441771</v>
      </c>
      <c r="AL295" s="17">
        <f t="shared" si="108"/>
        <v>136818</v>
      </c>
      <c r="AM295" s="19">
        <f t="shared" si="109"/>
        <v>1.9570502266863108</v>
      </c>
    </row>
    <row r="296" spans="1:39">
      <c r="A296" s="13" t="s">
        <v>299</v>
      </c>
      <c r="B296" s="13" t="s">
        <v>270</v>
      </c>
      <c r="C296" s="13" t="s">
        <v>63</v>
      </c>
      <c r="D296" s="14">
        <v>10</v>
      </c>
      <c r="E296" s="14" t="s">
        <v>3</v>
      </c>
      <c r="F296" s="15">
        <v>36.8232</v>
      </c>
      <c r="G296" s="15">
        <v>0</v>
      </c>
      <c r="H296" s="15" t="s">
        <v>3</v>
      </c>
      <c r="I296" s="15" t="s">
        <v>3</v>
      </c>
      <c r="J296" s="16">
        <v>26.217862135922321</v>
      </c>
      <c r="K296" s="16">
        <v>5.8333335000000002</v>
      </c>
      <c r="L296" s="16">
        <v>4.7080386714237141</v>
      </c>
      <c r="M296" s="17">
        <v>0</v>
      </c>
      <c r="N296" s="16">
        <v>10.541372171423713</v>
      </c>
      <c r="O296" s="16">
        <v>20.384528635922322</v>
      </c>
      <c r="P296" s="16">
        <f t="shared" si="100"/>
        <v>30.925900807346036</v>
      </c>
      <c r="Q296" s="16">
        <v>40.059158508972644</v>
      </c>
      <c r="R296" s="16">
        <v>0</v>
      </c>
      <c r="S296" s="16">
        <f t="shared" si="101"/>
        <v>40.059158508972644</v>
      </c>
      <c r="T296" s="18">
        <v>1</v>
      </c>
      <c r="U296" s="19">
        <f t="shared" si="102"/>
        <v>1.2953271356111031</v>
      </c>
      <c r="V296" s="19">
        <f t="shared" si="103"/>
        <v>3.8001844406525938</v>
      </c>
      <c r="W296" s="16">
        <v>0.26150751370319691</v>
      </c>
      <c r="X296" s="16">
        <v>2.6150751370319702E-2</v>
      </c>
      <c r="Y296" s="16" t="s">
        <v>3</v>
      </c>
      <c r="AA296" s="13" t="s">
        <v>299</v>
      </c>
      <c r="AB296" s="15">
        <v>334.24412442564102</v>
      </c>
      <c r="AC296" s="19">
        <v>0</v>
      </c>
      <c r="AD296" s="19">
        <v>13.473499994119775</v>
      </c>
      <c r="AE296" s="19">
        <v>0</v>
      </c>
      <c r="AF296" s="19">
        <v>23.664365444217637</v>
      </c>
      <c r="AG296" s="19">
        <v>134.73499994119771</v>
      </c>
      <c r="AH296" s="17">
        <f t="shared" si="104"/>
        <v>13389.538361059529</v>
      </c>
      <c r="AI296" s="17">
        <f t="shared" si="105"/>
        <v>10336.8006374256</v>
      </c>
      <c r="AJ296" s="17">
        <f t="shared" si="106"/>
        <v>3052.7377236339289</v>
      </c>
      <c r="AK296" s="19">
        <f t="shared" si="107"/>
        <v>1.2953271356111034</v>
      </c>
      <c r="AL296" s="17">
        <f t="shared" si="108"/>
        <v>3523.3917116823372</v>
      </c>
      <c r="AM296" s="19">
        <f t="shared" si="109"/>
        <v>3.8001844406525942</v>
      </c>
    </row>
    <row r="297" spans="1:39">
      <c r="A297" s="13" t="s">
        <v>300</v>
      </c>
      <c r="B297" s="13" t="s">
        <v>270</v>
      </c>
      <c r="C297" s="13" t="s">
        <v>68</v>
      </c>
      <c r="D297" s="14">
        <v>9.6999999999999993</v>
      </c>
      <c r="E297" s="14">
        <v>0</v>
      </c>
      <c r="F297" s="15">
        <v>137</v>
      </c>
      <c r="G297" s="15">
        <v>22.2</v>
      </c>
      <c r="H297" s="15">
        <v>27.400000000000002</v>
      </c>
      <c r="I297" s="15">
        <v>8.804995009999999</v>
      </c>
      <c r="J297" s="16">
        <v>47.602516628175522</v>
      </c>
      <c r="K297" s="16">
        <v>20</v>
      </c>
      <c r="L297" s="16">
        <v>10.404</v>
      </c>
      <c r="M297" s="17">
        <v>0</v>
      </c>
      <c r="N297" s="16">
        <v>30.404</v>
      </c>
      <c r="O297" s="16">
        <v>27.602516628175522</v>
      </c>
      <c r="P297" s="16">
        <f t="shared" si="100"/>
        <v>58.006516628175518</v>
      </c>
      <c r="Q297" s="16">
        <v>26.03308876614091</v>
      </c>
      <c r="R297" s="16">
        <v>0</v>
      </c>
      <c r="S297" s="16">
        <f t="shared" si="101"/>
        <v>26.03308876614091</v>
      </c>
      <c r="T297" s="18">
        <v>0.66</v>
      </c>
      <c r="U297" s="19">
        <f t="shared" si="102"/>
        <v>0.62247859505040826</v>
      </c>
      <c r="V297" s="19">
        <f t="shared" si="103"/>
        <v>0.85623894113080223</v>
      </c>
      <c r="W297" s="16">
        <v>0.30716715328467153</v>
      </c>
      <c r="X297" s="16">
        <v>0.15833358416735643</v>
      </c>
      <c r="Y297" s="16">
        <v>1.809672972972973</v>
      </c>
      <c r="AA297" s="13" t="s">
        <v>300</v>
      </c>
      <c r="AB297" s="15">
        <v>152.81076449093379</v>
      </c>
      <c r="AC297" s="19">
        <v>2.567218276226845</v>
      </c>
      <c r="AD297" s="19">
        <v>15.125633366373323</v>
      </c>
      <c r="AE297" s="19">
        <v>4.8689127775531409</v>
      </c>
      <c r="AF297" s="19">
        <v>14.465605728567915</v>
      </c>
      <c r="AG297" s="19">
        <v>29.343728730764255</v>
      </c>
      <c r="AH297" s="17">
        <f t="shared" si="104"/>
        <v>3978.136196414333</v>
      </c>
      <c r="AI297" s="17">
        <f t="shared" si="105"/>
        <v>6390.7999858086423</v>
      </c>
      <c r="AJ297" s="17">
        <f t="shared" si="106"/>
        <v>-2412.6637893943093</v>
      </c>
      <c r="AK297" s="19">
        <f t="shared" si="107"/>
        <v>0.62247859505040826</v>
      </c>
      <c r="AL297" s="17">
        <f t="shared" si="108"/>
        <v>4646.0584835823511</v>
      </c>
      <c r="AM297" s="19">
        <f t="shared" si="109"/>
        <v>0.85623894113080223</v>
      </c>
    </row>
    <row r="298" spans="1:39">
      <c r="A298" s="13" t="s">
        <v>351</v>
      </c>
      <c r="B298" s="13" t="s">
        <v>270</v>
      </c>
      <c r="C298" s="13" t="s">
        <v>68</v>
      </c>
      <c r="D298" s="14">
        <v>8.5</v>
      </c>
      <c r="E298" s="14">
        <v>0</v>
      </c>
      <c r="F298" s="15">
        <v>52.77</v>
      </c>
      <c r="G298" s="15">
        <v>6.6331999999999995</v>
      </c>
      <c r="H298" s="15">
        <v>10.554000000000002</v>
      </c>
      <c r="I298" s="15">
        <v>1.4894365200000002</v>
      </c>
      <c r="J298" s="16">
        <v>37.622880704488637</v>
      </c>
      <c r="K298" s="16">
        <v>12</v>
      </c>
      <c r="L298" s="16">
        <v>6.2423999999999999</v>
      </c>
      <c r="M298" s="17">
        <v>0</v>
      </c>
      <c r="N298" s="16">
        <v>18.2424</v>
      </c>
      <c r="O298" s="16">
        <v>25.622880704488637</v>
      </c>
      <c r="P298" s="16">
        <f t="shared" si="100"/>
        <v>43.86528070448864</v>
      </c>
      <c r="Q298" s="16">
        <v>7.6051986107587899</v>
      </c>
      <c r="R298" s="16">
        <v>0</v>
      </c>
      <c r="S298" s="16">
        <f t="shared" si="101"/>
        <v>7.6051986107587899</v>
      </c>
      <c r="T298" s="18">
        <v>0.66</v>
      </c>
      <c r="U298" s="19">
        <f t="shared" si="102"/>
        <v>0.24474868621690121</v>
      </c>
      <c r="V298" s="19">
        <f t="shared" si="103"/>
        <v>0.41689682337624379</v>
      </c>
      <c r="W298" s="16">
        <v>0.47847527003979534</v>
      </c>
      <c r="X298" s="16">
        <v>0.28145604119987955</v>
      </c>
      <c r="Y298" s="16">
        <v>3.6339691250075372</v>
      </c>
      <c r="AA298" s="13" t="s">
        <v>351</v>
      </c>
      <c r="AB298" s="15">
        <v>1899.2598528029241</v>
      </c>
      <c r="AC298" s="19">
        <v>9.5337410813073866</v>
      </c>
      <c r="AD298" s="19">
        <v>72.41199885530132</v>
      </c>
      <c r="AE298" s="19">
        <v>22.380377850717981</v>
      </c>
      <c r="AF298" s="19">
        <v>151.40690669744856</v>
      </c>
      <c r="AG298" s="19">
        <v>123.10039805401226</v>
      </c>
      <c r="AH298" s="17">
        <f t="shared" si="104"/>
        <v>14444.248394006741</v>
      </c>
      <c r="AI298" s="17">
        <f t="shared" si="105"/>
        <v>59016.653438564157</v>
      </c>
      <c r="AJ298" s="17">
        <f t="shared" si="106"/>
        <v>-44572.405044557418</v>
      </c>
      <c r="AK298" s="19">
        <f t="shared" si="107"/>
        <v>0.24474868621690118</v>
      </c>
      <c r="AL298" s="17">
        <f t="shared" si="108"/>
        <v>34647.057938772065</v>
      </c>
      <c r="AM298" s="19">
        <f t="shared" si="109"/>
        <v>0.41689682337624373</v>
      </c>
    </row>
    <row r="299" spans="1:39">
      <c r="A299" s="13" t="s">
        <v>352</v>
      </c>
      <c r="B299" s="13" t="s">
        <v>270</v>
      </c>
      <c r="C299" s="13" t="s">
        <v>68</v>
      </c>
      <c r="D299" s="14">
        <v>5.5</v>
      </c>
      <c r="E299" s="14">
        <v>0</v>
      </c>
      <c r="F299" s="15">
        <v>37.473999999999997</v>
      </c>
      <c r="G299" s="15">
        <v>4.5805999999999996</v>
      </c>
      <c r="H299" s="15">
        <v>7.4947999999999997</v>
      </c>
      <c r="I299" s="15">
        <v>0.51035795999999989</v>
      </c>
      <c r="J299" s="16">
        <v>5.357008297080557</v>
      </c>
      <c r="K299" s="16">
        <v>1.8</v>
      </c>
      <c r="L299" s="16">
        <v>1.0734460530406078</v>
      </c>
      <c r="M299" s="17">
        <v>0</v>
      </c>
      <c r="N299" s="16">
        <v>2.8734460530406079</v>
      </c>
      <c r="O299" s="16">
        <v>3.5570082970805572</v>
      </c>
      <c r="P299" s="16">
        <f t="shared" si="100"/>
        <v>6.4304543501211651</v>
      </c>
      <c r="Q299" s="16">
        <v>4.3691226077342478</v>
      </c>
      <c r="R299" s="16">
        <v>0</v>
      </c>
      <c r="S299" s="16">
        <f t="shared" si="101"/>
        <v>4.3691226077342478</v>
      </c>
      <c r="T299" s="18">
        <v>0.79</v>
      </c>
      <c r="U299" s="19">
        <f t="shared" si="102"/>
        <v>0.82351087182248228</v>
      </c>
      <c r="V299" s="19">
        <f t="shared" si="103"/>
        <v>1.5205166643413934</v>
      </c>
      <c r="W299" s="16">
        <v>8.8665456807947018E-2</v>
      </c>
      <c r="X299" s="16">
        <v>8.0604960734497286E-2</v>
      </c>
      <c r="Y299" s="16">
        <v>0.69250015416053334</v>
      </c>
      <c r="AA299" s="13" t="s">
        <v>352</v>
      </c>
      <c r="AB299" s="15">
        <v>22211.538461538428</v>
      </c>
      <c r="AC299" s="19">
        <v>92.159484763499876</v>
      </c>
      <c r="AD299" s="19">
        <v>719.83159092519134</v>
      </c>
      <c r="AE299" s="19">
        <v>29.684312636810564</v>
      </c>
      <c r="AF299" s="19">
        <v>416.19353802583828</v>
      </c>
      <c r="AG299" s="19">
        <v>791.81475001771037</v>
      </c>
      <c r="AH299" s="17">
        <f t="shared" si="104"/>
        <v>97044.934844866322</v>
      </c>
      <c r="AI299" s="17">
        <f t="shared" si="105"/>
        <v>117842.93099871246</v>
      </c>
      <c r="AJ299" s="17">
        <f t="shared" si="106"/>
        <v>-20797.996153846136</v>
      </c>
      <c r="AK299" s="19">
        <f t="shared" si="107"/>
        <v>0.82351087182248228</v>
      </c>
      <c r="AL299" s="17">
        <f t="shared" si="108"/>
        <v>63823.657524267255</v>
      </c>
      <c r="AM299" s="19">
        <f t="shared" si="109"/>
        <v>1.5205166643413934</v>
      </c>
    </row>
    <row r="300" spans="1:39">
      <c r="A300" s="13" t="s">
        <v>353</v>
      </c>
      <c r="B300" s="13" t="s">
        <v>270</v>
      </c>
      <c r="C300" s="13" t="s">
        <v>68</v>
      </c>
      <c r="D300" s="14">
        <v>5.0999999999999996</v>
      </c>
      <c r="E300" s="14">
        <v>0</v>
      </c>
      <c r="F300" s="15">
        <v>36.9</v>
      </c>
      <c r="G300" s="15">
        <v>4.5125099999999998</v>
      </c>
      <c r="H300" s="15">
        <v>7.38</v>
      </c>
      <c r="I300" s="15">
        <v>0.47296306799999993</v>
      </c>
      <c r="J300" s="16">
        <v>4.8422577316837199</v>
      </c>
      <c r="K300" s="16">
        <v>1.6740000000000002</v>
      </c>
      <c r="L300" s="16">
        <v>1.038185494694418</v>
      </c>
      <c r="M300" s="17">
        <v>0</v>
      </c>
      <c r="N300" s="16">
        <v>2.7121854946944182</v>
      </c>
      <c r="O300" s="16">
        <v>3.1682577316837195</v>
      </c>
      <c r="P300" s="16">
        <f t="shared" si="100"/>
        <v>5.8804432263781372</v>
      </c>
      <c r="Q300" s="16">
        <v>4.006318856178293</v>
      </c>
      <c r="R300" s="16">
        <v>0</v>
      </c>
      <c r="S300" s="16">
        <f t="shared" si="101"/>
        <v>4.006318856178293</v>
      </c>
      <c r="T300" s="18">
        <v>0.79</v>
      </c>
      <c r="U300" s="19">
        <f t="shared" si="102"/>
        <v>0.82374050240881025</v>
      </c>
      <c r="V300" s="19">
        <f t="shared" si="103"/>
        <v>1.4771551813161234</v>
      </c>
      <c r="W300" s="16">
        <v>8.4991302164706212E-2</v>
      </c>
      <c r="X300" s="16">
        <v>8.3324806043829622E-2</v>
      </c>
      <c r="Y300" s="16">
        <v>0.66349920495929948</v>
      </c>
      <c r="AA300" s="13" t="s">
        <v>353</v>
      </c>
      <c r="AB300" s="15">
        <v>6640.9442949767199</v>
      </c>
      <c r="AC300" s="19">
        <v>27.144824828793475</v>
      </c>
      <c r="AD300" s="19">
        <v>211.92315597129581</v>
      </c>
      <c r="AE300" s="19">
        <v>8.2248981825855463</v>
      </c>
      <c r="AF300" s="19">
        <v>122.53011563431298</v>
      </c>
      <c r="AG300" s="19">
        <v>216.16161909072173</v>
      </c>
      <c r="AH300" s="17">
        <f t="shared" si="104"/>
        <v>26605.740351794891</v>
      </c>
      <c r="AI300" s="17">
        <f t="shared" si="105"/>
        <v>32298.691485963689</v>
      </c>
      <c r="AJ300" s="17">
        <f t="shared" si="106"/>
        <v>-5692.9511341687976</v>
      </c>
      <c r="AK300" s="19">
        <f t="shared" si="107"/>
        <v>0.82374050240881025</v>
      </c>
      <c r="AL300" s="17">
        <f t="shared" si="108"/>
        <v>18011.472787909508</v>
      </c>
      <c r="AM300" s="19">
        <f t="shared" si="109"/>
        <v>1.4771551813161234</v>
      </c>
    </row>
    <row r="301" spans="1:39">
      <c r="A301" s="13" t="s">
        <v>354</v>
      </c>
      <c r="B301" s="13" t="s">
        <v>270</v>
      </c>
      <c r="C301" s="13" t="s">
        <v>68</v>
      </c>
      <c r="D301" s="14">
        <v>6</v>
      </c>
      <c r="E301" s="14">
        <v>0</v>
      </c>
      <c r="F301" s="15">
        <v>41.245199999999997</v>
      </c>
      <c r="G301" s="15">
        <v>4.8696599999999997</v>
      </c>
      <c r="H301" s="15">
        <v>8.249039999999999</v>
      </c>
      <c r="I301" s="15">
        <v>0.3739683800000001</v>
      </c>
      <c r="J301" s="16">
        <v>17.500216834602305</v>
      </c>
      <c r="K301" s="16">
        <v>6</v>
      </c>
      <c r="L301" s="16">
        <v>3.1212</v>
      </c>
      <c r="M301" s="17">
        <v>0</v>
      </c>
      <c r="N301" s="16">
        <v>9.1212</v>
      </c>
      <c r="O301" s="16">
        <v>11.500216834602305</v>
      </c>
      <c r="P301" s="16">
        <f t="shared" si="100"/>
        <v>20.621416834602307</v>
      </c>
      <c r="Q301" s="16">
        <v>4.2597123260719902</v>
      </c>
      <c r="R301" s="16">
        <v>0</v>
      </c>
      <c r="S301" s="16">
        <f t="shared" si="101"/>
        <v>4.2597123260719902</v>
      </c>
      <c r="T301" s="18">
        <v>0.66</v>
      </c>
      <c r="U301" s="19">
        <f t="shared" si="102"/>
        <v>0.29034235610817377</v>
      </c>
      <c r="V301" s="19">
        <f t="shared" si="103"/>
        <v>0.46701227098101022</v>
      </c>
      <c r="W301" s="16">
        <v>0.30608579907480143</v>
      </c>
      <c r="X301" s="16">
        <v>0.25507149922900119</v>
      </c>
      <c r="Y301" s="16">
        <v>2.4750027722674681</v>
      </c>
      <c r="AA301" s="13" t="s">
        <v>354</v>
      </c>
      <c r="AB301" s="15">
        <v>4811.5864553545207</v>
      </c>
      <c r="AC301" s="19">
        <v>17.731390991539588</v>
      </c>
      <c r="AD301" s="19">
        <v>143.38402290510189</v>
      </c>
      <c r="AE301" s="19">
        <v>3.9365292656839208</v>
      </c>
      <c r="AF301" s="19">
        <v>82.90203506149507</v>
      </c>
      <c r="AG301" s="19">
        <v>172.06082748612224</v>
      </c>
      <c r="AH301" s="17">
        <f t="shared" si="104"/>
        <v>20495.974131834686</v>
      </c>
      <c r="AI301" s="17">
        <f t="shared" si="105"/>
        <v>70592.435793964687</v>
      </c>
      <c r="AJ301" s="17">
        <f t="shared" si="106"/>
        <v>-50096.461662130001</v>
      </c>
      <c r="AK301" s="19">
        <f t="shared" si="107"/>
        <v>0.29034235610817377</v>
      </c>
      <c r="AL301" s="17">
        <f t="shared" si="108"/>
        <v>43887.442376579653</v>
      </c>
      <c r="AM301" s="19">
        <f t="shared" si="109"/>
        <v>0.46701227098101017</v>
      </c>
    </row>
    <row r="302" spans="1:39">
      <c r="A302" s="13" t="s">
        <v>305</v>
      </c>
      <c r="B302" s="13" t="s">
        <v>270</v>
      </c>
      <c r="C302" s="13" t="s">
        <v>63</v>
      </c>
      <c r="D302" s="14">
        <v>10</v>
      </c>
      <c r="E302" s="14" t="s">
        <v>3</v>
      </c>
      <c r="F302" s="15">
        <v>43.0944</v>
      </c>
      <c r="G302" s="15">
        <v>0</v>
      </c>
      <c r="H302" s="15" t="s">
        <v>3</v>
      </c>
      <c r="I302" s="15" t="s">
        <v>3</v>
      </c>
      <c r="J302" s="16">
        <v>26.217862135922321</v>
      </c>
      <c r="K302" s="16">
        <v>5.8333335000000002</v>
      </c>
      <c r="L302" s="16">
        <v>4.9930517928395428</v>
      </c>
      <c r="M302" s="17">
        <v>0</v>
      </c>
      <c r="N302" s="16">
        <v>10.826385292839543</v>
      </c>
      <c r="O302" s="16">
        <v>20.384528635922322</v>
      </c>
      <c r="P302" s="16">
        <f t="shared" si="100"/>
        <v>31.210913928761865</v>
      </c>
      <c r="Q302" s="16">
        <v>46.881460613120822</v>
      </c>
      <c r="R302" s="16">
        <v>0</v>
      </c>
      <c r="S302" s="16">
        <f t="shared" si="101"/>
        <v>46.881460613120822</v>
      </c>
      <c r="T302" s="18">
        <v>1</v>
      </c>
      <c r="U302" s="19">
        <f t="shared" si="102"/>
        <v>1.5020854794616587</v>
      </c>
      <c r="V302" s="19">
        <f t="shared" si="103"/>
        <v>4.3302967098471665</v>
      </c>
      <c r="W302" s="16">
        <v>0.22949392415276515</v>
      </c>
      <c r="X302" s="16">
        <v>2.2949392415276514E-2</v>
      </c>
      <c r="Y302" s="16" t="s">
        <v>3</v>
      </c>
      <c r="AA302" s="13" t="s">
        <v>305</v>
      </c>
      <c r="AB302" s="15">
        <v>16.947589407497301</v>
      </c>
      <c r="AC302" s="19">
        <v>0</v>
      </c>
      <c r="AD302" s="19">
        <v>0.79950998181479593</v>
      </c>
      <c r="AE302" s="19">
        <v>0</v>
      </c>
      <c r="AF302" s="19">
        <v>1.4042302589692588</v>
      </c>
      <c r="AG302" s="19">
        <v>7.9950998181479589</v>
      </c>
      <c r="AH302" s="17">
        <f t="shared" si="104"/>
        <v>794.52774529492831</v>
      </c>
      <c r="AI302" s="17">
        <f t="shared" si="105"/>
        <v>528.94975429739452</v>
      </c>
      <c r="AJ302" s="17">
        <f t="shared" si="106"/>
        <v>265.57799099753379</v>
      </c>
      <c r="AK302" s="19">
        <f t="shared" si="107"/>
        <v>1.5020854794616585</v>
      </c>
      <c r="AL302" s="17">
        <f t="shared" si="108"/>
        <v>183.481132710412</v>
      </c>
      <c r="AM302" s="19">
        <f t="shared" si="109"/>
        <v>4.3302967098471656</v>
      </c>
    </row>
    <row r="303" spans="1:39">
      <c r="A303" s="13" t="s">
        <v>355</v>
      </c>
      <c r="B303" s="13" t="s">
        <v>270</v>
      </c>
      <c r="C303" s="13" t="s">
        <v>63</v>
      </c>
      <c r="D303" s="14">
        <v>4</v>
      </c>
      <c r="E303" s="14" t="s">
        <v>3</v>
      </c>
      <c r="F303" s="15">
        <v>33</v>
      </c>
      <c r="G303" s="15">
        <v>4.295858</v>
      </c>
      <c r="H303" s="15" t="s">
        <v>3</v>
      </c>
      <c r="I303" s="15" t="s">
        <v>3</v>
      </c>
      <c r="J303" s="16">
        <v>66.566322000000014</v>
      </c>
      <c r="K303" s="16">
        <v>5.8333335000000002</v>
      </c>
      <c r="L303" s="16">
        <v>3.0345000867</v>
      </c>
      <c r="M303" s="17">
        <v>0</v>
      </c>
      <c r="N303" s="16">
        <v>8.8678335866999998</v>
      </c>
      <c r="O303" s="16">
        <v>60.732988500000012</v>
      </c>
      <c r="P303" s="16">
        <f t="shared" si="100"/>
        <v>69.600822086700006</v>
      </c>
      <c r="Q303" s="16">
        <v>15.098250775946688</v>
      </c>
      <c r="R303" s="16">
        <v>0</v>
      </c>
      <c r="S303" s="16">
        <f t="shared" si="101"/>
        <v>15.098250775946688</v>
      </c>
      <c r="T303" s="18">
        <v>0.79</v>
      </c>
      <c r="U303" s="19">
        <f t="shared" si="102"/>
        <v>0.27144438212160832</v>
      </c>
      <c r="V303" s="19">
        <f t="shared" si="103"/>
        <v>1.7025861647416438</v>
      </c>
      <c r="W303" s="16">
        <v>0.31073133799196201</v>
      </c>
      <c r="X303" s="16">
        <v>7.7682834497990502E-2</v>
      </c>
      <c r="Y303" s="16">
        <v>2.2788031572199179</v>
      </c>
      <c r="AA303" s="13" t="s">
        <v>355</v>
      </c>
      <c r="AB303" s="15">
        <v>2484.06799865322</v>
      </c>
      <c r="AC303" s="19">
        <v>9.6661254225804054</v>
      </c>
      <c r="AD303" s="19">
        <v>70.892391837936472</v>
      </c>
      <c r="AE303" s="19">
        <v>16.977231196750303</v>
      </c>
      <c r="AF303" s="19">
        <v>124.51281911899382</v>
      </c>
      <c r="AG303" s="19">
        <v>283.56956735174589</v>
      </c>
      <c r="AH303" s="17">
        <f t="shared" si="104"/>
        <v>37505.081588170317</v>
      </c>
      <c r="AI303" s="17">
        <f t="shared" si="105"/>
        <v>138168.5680691961</v>
      </c>
      <c r="AJ303" s="17">
        <f t="shared" si="106"/>
        <v>-100663.48648102579</v>
      </c>
      <c r="AK303" s="19">
        <f t="shared" si="107"/>
        <v>0.27144438212160832</v>
      </c>
      <c r="AL303" s="17">
        <f t="shared" si="108"/>
        <v>22028.301630103673</v>
      </c>
      <c r="AM303" s="19">
        <f t="shared" si="109"/>
        <v>1.702586164741644</v>
      </c>
    </row>
    <row r="304" spans="1:39">
      <c r="A304" s="13" t="s">
        <v>306</v>
      </c>
      <c r="B304" s="13" t="s">
        <v>270</v>
      </c>
      <c r="C304" s="13" t="s">
        <v>63</v>
      </c>
      <c r="D304" s="14">
        <v>10</v>
      </c>
      <c r="E304" s="14" t="s">
        <v>3</v>
      </c>
      <c r="F304" s="15">
        <v>159</v>
      </c>
      <c r="G304" s="15">
        <v>0</v>
      </c>
      <c r="H304" s="15" t="s">
        <v>3</v>
      </c>
      <c r="I304" s="15" t="s">
        <v>3</v>
      </c>
      <c r="J304" s="16">
        <v>42.827763422818919</v>
      </c>
      <c r="K304" s="16">
        <v>5.8333335000000002</v>
      </c>
      <c r="L304" s="16">
        <v>10.26072254892682</v>
      </c>
      <c r="M304" s="17">
        <v>0</v>
      </c>
      <c r="N304" s="16">
        <v>16.09405604892682</v>
      </c>
      <c r="O304" s="16">
        <v>36.994429922818917</v>
      </c>
      <c r="P304" s="16">
        <f t="shared" si="100"/>
        <v>53.08848597174574</v>
      </c>
      <c r="Q304" s="16">
        <v>172.97264232675735</v>
      </c>
      <c r="R304" s="16">
        <v>0</v>
      </c>
      <c r="S304" s="16">
        <f t="shared" si="101"/>
        <v>172.97264232675735</v>
      </c>
      <c r="T304" s="18">
        <v>1</v>
      </c>
      <c r="U304" s="19">
        <f t="shared" si="102"/>
        <v>3.25819505229091</v>
      </c>
      <c r="V304" s="19">
        <f t="shared" si="103"/>
        <v>10.747610285493661</v>
      </c>
      <c r="W304" s="16">
        <v>9.2464906922607865E-2</v>
      </c>
      <c r="X304" s="16">
        <v>9.2464906922607865E-3</v>
      </c>
      <c r="Y304" s="16" t="s">
        <v>3</v>
      </c>
      <c r="AA304" s="13" t="s">
        <v>306</v>
      </c>
      <c r="AB304" s="15">
        <v>3710</v>
      </c>
      <c r="AC304" s="19">
        <v>0</v>
      </c>
      <c r="AD304" s="19">
        <v>645.75258299999996</v>
      </c>
      <c r="AE304" s="19">
        <v>0</v>
      </c>
      <c r="AF304" s="19">
        <v>1254.953133</v>
      </c>
      <c r="AG304" s="19">
        <v>6457.5258300000005</v>
      </c>
      <c r="AH304" s="17">
        <f t="shared" si="104"/>
        <v>641728.50303226977</v>
      </c>
      <c r="AI304" s="17">
        <f t="shared" si="105"/>
        <v>196958.28295517669</v>
      </c>
      <c r="AJ304" s="17">
        <f t="shared" si="106"/>
        <v>444770.22007709311</v>
      </c>
      <c r="AK304" s="19">
        <f t="shared" si="107"/>
        <v>3.25819505229091</v>
      </c>
      <c r="AL304" s="17">
        <f t="shared" si="108"/>
        <v>59708.947941518505</v>
      </c>
      <c r="AM304" s="19">
        <f t="shared" si="109"/>
        <v>10.747610285493661</v>
      </c>
    </row>
    <row r="305" spans="1:39">
      <c r="A305" s="13" t="s">
        <v>356</v>
      </c>
      <c r="B305" s="13" t="s">
        <v>66</v>
      </c>
      <c r="C305" s="13" t="s">
        <v>63</v>
      </c>
      <c r="D305" s="14">
        <v>4</v>
      </c>
      <c r="E305" s="14" t="s">
        <v>3</v>
      </c>
      <c r="F305" s="15">
        <v>53.7</v>
      </c>
      <c r="G305" s="15">
        <v>0</v>
      </c>
      <c r="H305" s="15" t="s">
        <v>3</v>
      </c>
      <c r="I305" s="15" t="s">
        <v>3</v>
      </c>
      <c r="J305" s="16">
        <v>26.316000000000003</v>
      </c>
      <c r="K305" s="16">
        <v>5.8333335000000002</v>
      </c>
      <c r="L305" s="16">
        <v>4.2030798333311408</v>
      </c>
      <c r="M305" s="17">
        <v>0</v>
      </c>
      <c r="N305" s="16">
        <v>10.03641333333114</v>
      </c>
      <c r="O305" s="16">
        <v>20.482666500000001</v>
      </c>
      <c r="P305" s="16">
        <f t="shared" si="100"/>
        <v>30.519079833331141</v>
      </c>
      <c r="Q305" s="16">
        <v>27.972059758873286</v>
      </c>
      <c r="R305" s="16">
        <v>0</v>
      </c>
      <c r="S305" s="16">
        <f t="shared" si="101"/>
        <v>27.972059758873286</v>
      </c>
      <c r="T305" s="18">
        <v>1</v>
      </c>
      <c r="U305" s="19">
        <f t="shared" si="102"/>
        <v>0.91654335293306732</v>
      </c>
      <c r="V305" s="19">
        <f t="shared" si="103"/>
        <v>2.7870573709810742</v>
      </c>
      <c r="W305" s="16">
        <v>0.17073116536309116</v>
      </c>
      <c r="X305" s="16">
        <v>4.268279134077279E-2</v>
      </c>
      <c r="Y305" s="16" t="s">
        <v>3</v>
      </c>
      <c r="AA305" s="13" t="s">
        <v>356</v>
      </c>
      <c r="AB305" s="15">
        <v>661.05769230769295</v>
      </c>
      <c r="AC305" s="19">
        <v>0</v>
      </c>
      <c r="AD305" s="19">
        <v>38.860534254807732</v>
      </c>
      <c r="AE305" s="19">
        <v>0</v>
      </c>
      <c r="AF305" s="19">
        <v>68.253229254807735</v>
      </c>
      <c r="AG305" s="19">
        <v>155.44213701923093</v>
      </c>
      <c r="AH305" s="17">
        <f t="shared" si="104"/>
        <v>18491.145273293656</v>
      </c>
      <c r="AI305" s="17">
        <f t="shared" si="105"/>
        <v>20174.872485976135</v>
      </c>
      <c r="AJ305" s="17">
        <f t="shared" si="106"/>
        <v>-1683.7272126824791</v>
      </c>
      <c r="AK305" s="19">
        <f t="shared" si="107"/>
        <v>0.91654335293306743</v>
      </c>
      <c r="AL305" s="17">
        <f t="shared" si="108"/>
        <v>6634.6482371780439</v>
      </c>
      <c r="AM305" s="19">
        <f t="shared" si="109"/>
        <v>2.7870573709810738</v>
      </c>
    </row>
    <row r="306" spans="1:39">
      <c r="A306" s="13" t="s">
        <v>357</v>
      </c>
      <c r="B306" s="13" t="s">
        <v>62</v>
      </c>
      <c r="C306" s="13" t="s">
        <v>63</v>
      </c>
      <c r="D306" s="14">
        <v>10</v>
      </c>
      <c r="E306" s="14" t="s">
        <v>3</v>
      </c>
      <c r="F306" s="15">
        <v>221</v>
      </c>
      <c r="G306" s="15">
        <v>0</v>
      </c>
      <c r="H306" s="15" t="s">
        <v>3</v>
      </c>
      <c r="I306" s="15" t="s">
        <v>3</v>
      </c>
      <c r="J306" s="16">
        <v>15.188256447651215</v>
      </c>
      <c r="K306" s="16">
        <v>20.41666725</v>
      </c>
      <c r="L306" s="16">
        <v>20.664745046545136</v>
      </c>
      <c r="M306" s="17">
        <v>0</v>
      </c>
      <c r="N306" s="16">
        <v>41.081412296545139</v>
      </c>
      <c r="O306" s="16">
        <v>-5.228410802348785</v>
      </c>
      <c r="P306" s="16">
        <f t="shared" si="100"/>
        <v>35.853001494196356</v>
      </c>
      <c r="Q306" s="16">
        <v>240.42109405165644</v>
      </c>
      <c r="R306" s="16">
        <v>0</v>
      </c>
      <c r="S306" s="16">
        <f t="shared" si="101"/>
        <v>240.42109405165644</v>
      </c>
      <c r="T306" s="18">
        <v>1</v>
      </c>
      <c r="U306" s="19">
        <f t="shared" si="102"/>
        <v>6.7057452383888769</v>
      </c>
      <c r="V306" s="19">
        <f t="shared" si="103"/>
        <v>5.8523083947597234</v>
      </c>
      <c r="W306" s="16">
        <v>0.16980936711716735</v>
      </c>
      <c r="X306" s="16">
        <v>1.6980936711716736E-2</v>
      </c>
      <c r="Y306" s="16" t="s">
        <v>3</v>
      </c>
      <c r="AA306" s="13" t="s">
        <v>357</v>
      </c>
      <c r="AB306" s="15">
        <v>6360</v>
      </c>
      <c r="AC306" s="19">
        <v>0</v>
      </c>
      <c r="AD306" s="19">
        <v>1538.6665320000002</v>
      </c>
      <c r="AE306" s="19">
        <v>0</v>
      </c>
      <c r="AF306" s="19">
        <v>2990.2387319999998</v>
      </c>
      <c r="AG306" s="19">
        <v>15386.66532</v>
      </c>
      <c r="AH306" s="17">
        <f t="shared" si="104"/>
        <v>1529078.158168535</v>
      </c>
      <c r="AI306" s="17">
        <f t="shared" si="105"/>
        <v>228025.08950308879</v>
      </c>
      <c r="AJ306" s="17">
        <f t="shared" si="106"/>
        <v>1301053.0686654462</v>
      </c>
      <c r="AK306" s="19">
        <f t="shared" si="107"/>
        <v>6.705745238388876</v>
      </c>
      <c r="AL306" s="17">
        <f t="shared" si="108"/>
        <v>261277.78220602707</v>
      </c>
      <c r="AM306" s="19">
        <f t="shared" si="109"/>
        <v>5.8523083947597234</v>
      </c>
    </row>
    <row r="307" spans="1:39">
      <c r="A307" s="13" t="s">
        <v>358</v>
      </c>
      <c r="B307" s="13" t="s">
        <v>66</v>
      </c>
      <c r="C307" s="13" t="s">
        <v>63</v>
      </c>
      <c r="D307" s="14">
        <v>9</v>
      </c>
      <c r="E307" s="14" t="s">
        <v>3</v>
      </c>
      <c r="F307" s="15">
        <v>435</v>
      </c>
      <c r="G307" s="15">
        <v>74.399999999999991</v>
      </c>
      <c r="H307" s="15" t="s">
        <v>3</v>
      </c>
      <c r="I307" s="15" t="s">
        <v>3</v>
      </c>
      <c r="J307" s="16">
        <v>215.68554729729769</v>
      </c>
      <c r="K307" s="16">
        <v>75</v>
      </c>
      <c r="L307" s="16">
        <v>60.467211502940025</v>
      </c>
      <c r="M307" s="17">
        <v>0</v>
      </c>
      <c r="N307" s="16">
        <v>135.46721150294002</v>
      </c>
      <c r="O307" s="16">
        <v>140.68554729729769</v>
      </c>
      <c r="P307" s="16">
        <f t="shared" si="100"/>
        <v>276.15275880023773</v>
      </c>
      <c r="Q307" s="16">
        <v>513.49729776690674</v>
      </c>
      <c r="R307" s="16">
        <v>0</v>
      </c>
      <c r="S307" s="16">
        <f t="shared" si="101"/>
        <v>513.49729776690674</v>
      </c>
      <c r="T307" s="18">
        <v>1</v>
      </c>
      <c r="U307" s="19">
        <f t="shared" si="102"/>
        <v>1.8594682884857883</v>
      </c>
      <c r="V307" s="19">
        <f t="shared" si="103"/>
        <v>3.7905652007590223</v>
      </c>
      <c r="W307" s="16">
        <v>0.28448114415617404</v>
      </c>
      <c r="X307" s="16">
        <v>3.1609016017352665E-2</v>
      </c>
      <c r="Y307" s="16">
        <v>1.5879160638671237</v>
      </c>
      <c r="AA307" s="13" t="s">
        <v>358</v>
      </c>
      <c r="AB307" s="15">
        <v>2931.96</v>
      </c>
      <c r="AC307" s="19">
        <v>250.11682899840002</v>
      </c>
      <c r="AD307" s="19">
        <v>1396.1832262200001</v>
      </c>
      <c r="AE307" s="19">
        <v>486.07610163840008</v>
      </c>
      <c r="AF307" s="19">
        <v>2713.3372132200002</v>
      </c>
      <c r="AG307" s="19">
        <v>12565.649035980001</v>
      </c>
      <c r="AH307" s="17">
        <f t="shared" si="104"/>
        <v>1505553.5371606599</v>
      </c>
      <c r="AI307" s="17">
        <f t="shared" si="105"/>
        <v>809668.84269194503</v>
      </c>
      <c r="AJ307" s="17">
        <f t="shared" si="106"/>
        <v>695884.69446871488</v>
      </c>
      <c r="AK307" s="19">
        <f t="shared" si="107"/>
        <v>1.8594682884857883</v>
      </c>
      <c r="AL307" s="17">
        <f t="shared" si="108"/>
        <v>397184.44543816004</v>
      </c>
      <c r="AM307" s="19">
        <f t="shared" si="109"/>
        <v>3.7905652007590218</v>
      </c>
    </row>
    <row r="308" spans="1:39">
      <c r="A308" s="13" t="s">
        <v>359</v>
      </c>
      <c r="B308" s="13" t="s">
        <v>62</v>
      </c>
      <c r="C308" s="13" t="s">
        <v>63</v>
      </c>
      <c r="D308" s="14">
        <v>18</v>
      </c>
      <c r="E308" s="14" t="s">
        <v>3</v>
      </c>
      <c r="F308" s="15">
        <v>21.495412844036686</v>
      </c>
      <c r="G308" s="15">
        <v>100.9174311926605</v>
      </c>
      <c r="H308" s="15" t="s">
        <v>3</v>
      </c>
      <c r="I308" s="15" t="s">
        <v>3</v>
      </c>
      <c r="J308" s="16">
        <v>43.86</v>
      </c>
      <c r="K308" s="16">
        <v>5.8333335000000002</v>
      </c>
      <c r="L308" s="16">
        <v>13.432682759562205</v>
      </c>
      <c r="M308" s="17">
        <v>0</v>
      </c>
      <c r="N308" s="16">
        <v>19.266016259562207</v>
      </c>
      <c r="O308" s="16">
        <v>38.026666499999997</v>
      </c>
      <c r="P308" s="16">
        <f t="shared" si="100"/>
        <v>57.292682759562204</v>
      </c>
      <c r="Q308" s="16">
        <v>248.89921971306521</v>
      </c>
      <c r="R308" s="16">
        <v>0</v>
      </c>
      <c r="S308" s="16">
        <f t="shared" si="101"/>
        <v>248.89921971306521</v>
      </c>
      <c r="T308" s="18">
        <v>1</v>
      </c>
      <c r="U308" s="19">
        <f t="shared" si="102"/>
        <v>4.3443456952017785</v>
      </c>
      <c r="V308" s="19">
        <f t="shared" si="103"/>
        <v>12.919080746105479</v>
      </c>
      <c r="W308" s="16">
        <v>0.81875635424199722</v>
      </c>
      <c r="X308" s="16">
        <v>4.5486464124555384E-2</v>
      </c>
      <c r="Y308" s="16">
        <v>0.16649148300146352</v>
      </c>
      <c r="AA308" s="13" t="s">
        <v>359</v>
      </c>
      <c r="AB308" s="15">
        <v>4</v>
      </c>
      <c r="AC308" s="19">
        <v>0.46284770642201817</v>
      </c>
      <c r="AD308" s="19">
        <v>9.4124113761467842E-2</v>
      </c>
      <c r="AE308" s="19">
        <v>0.74055633027522905</v>
      </c>
      <c r="AF308" s="19">
        <v>0.15059858201834855</v>
      </c>
      <c r="AG308" s="19">
        <v>1.6942340477064215</v>
      </c>
      <c r="AH308" s="17">
        <f t="shared" si="104"/>
        <v>995.59687885226083</v>
      </c>
      <c r="AI308" s="17">
        <f t="shared" si="105"/>
        <v>229.17073103824882</v>
      </c>
      <c r="AJ308" s="17">
        <f t="shared" si="106"/>
        <v>766.42614781401198</v>
      </c>
      <c r="AK308" s="19">
        <f t="shared" si="107"/>
        <v>4.3443456952017785</v>
      </c>
      <c r="AL308" s="17">
        <f t="shared" si="108"/>
        <v>77.064065038248827</v>
      </c>
      <c r="AM308" s="19">
        <f t="shared" si="109"/>
        <v>12.919080746105479</v>
      </c>
    </row>
    <row r="309" spans="1:39">
      <c r="A309" s="13" t="s">
        <v>360</v>
      </c>
      <c r="B309" s="13" t="s">
        <v>66</v>
      </c>
      <c r="C309" s="13" t="s">
        <v>63</v>
      </c>
      <c r="D309" s="14">
        <v>4</v>
      </c>
      <c r="E309" s="14" t="s">
        <v>3</v>
      </c>
      <c r="F309" s="15">
        <v>53.8</v>
      </c>
      <c r="G309" s="15">
        <v>0</v>
      </c>
      <c r="H309" s="15" t="s">
        <v>3</v>
      </c>
      <c r="I309" s="15" t="s">
        <v>3</v>
      </c>
      <c r="J309" s="16">
        <v>26.316000000000003</v>
      </c>
      <c r="K309" s="16">
        <v>11.666667</v>
      </c>
      <c r="L309" s="16">
        <v>7.2397560461887407</v>
      </c>
      <c r="M309" s="17">
        <v>0</v>
      </c>
      <c r="N309" s="16">
        <v>18.906423046188742</v>
      </c>
      <c r="O309" s="16">
        <v>14.649333000000002</v>
      </c>
      <c r="P309" s="16">
        <f t="shared" si="100"/>
        <v>33.555756046188748</v>
      </c>
      <c r="Q309" s="16">
        <v>28.024149255630967</v>
      </c>
      <c r="R309" s="16">
        <v>0</v>
      </c>
      <c r="S309" s="16">
        <f t="shared" si="101"/>
        <v>28.024149255630967</v>
      </c>
      <c r="T309" s="18">
        <v>1</v>
      </c>
      <c r="U309" s="19">
        <f t="shared" si="102"/>
        <v>0.8351517759592828</v>
      </c>
      <c r="V309" s="19">
        <f t="shared" si="103"/>
        <v>1.482255484666108</v>
      </c>
      <c r="W309" s="16">
        <v>0.32102262923221964</v>
      </c>
      <c r="X309" s="16">
        <v>8.0255657308054909E-2</v>
      </c>
      <c r="Y309" s="16" t="s">
        <v>3</v>
      </c>
      <c r="AA309" s="13" t="s">
        <v>360</v>
      </c>
      <c r="AB309" s="15">
        <v>39.22</v>
      </c>
      <c r="AC309" s="19">
        <v>0</v>
      </c>
      <c r="AD309" s="19">
        <v>2.3098564091999996</v>
      </c>
      <c r="AE309" s="19">
        <v>0</v>
      </c>
      <c r="AF309" s="19">
        <v>4.488966229199999</v>
      </c>
      <c r="AG309" s="19">
        <v>9.2394256367999983</v>
      </c>
      <c r="AH309" s="17">
        <f t="shared" si="104"/>
        <v>1099.1071338058464</v>
      </c>
      <c r="AI309" s="17">
        <f t="shared" si="105"/>
        <v>1316.0567521315224</v>
      </c>
      <c r="AJ309" s="17">
        <f t="shared" si="106"/>
        <v>-216.94961832567606</v>
      </c>
      <c r="AK309" s="19">
        <f t="shared" si="107"/>
        <v>0.83515177595928258</v>
      </c>
      <c r="AL309" s="17">
        <f t="shared" si="108"/>
        <v>741.50991187152249</v>
      </c>
      <c r="AM309" s="19">
        <f t="shared" si="109"/>
        <v>1.4822554846661078</v>
      </c>
    </row>
    <row r="310" spans="1:39">
      <c r="A310" s="13" t="s">
        <v>225</v>
      </c>
      <c r="B310" s="13" t="s">
        <v>62</v>
      </c>
      <c r="C310" s="13" t="s">
        <v>63</v>
      </c>
      <c r="D310" s="14">
        <v>10</v>
      </c>
      <c r="E310" s="14" t="s">
        <v>3</v>
      </c>
      <c r="F310" s="15">
        <v>348</v>
      </c>
      <c r="G310" s="15">
        <v>0</v>
      </c>
      <c r="H310" s="15" t="s">
        <v>3</v>
      </c>
      <c r="I310" s="15" t="s">
        <v>3</v>
      </c>
      <c r="J310" s="16">
        <v>154.02000000000001</v>
      </c>
      <c r="K310" s="16">
        <v>35</v>
      </c>
      <c r="L310" s="16">
        <v>34.022883124873793</v>
      </c>
      <c r="M310" s="17">
        <v>0</v>
      </c>
      <c r="N310" s="16">
        <v>69.0228831248738</v>
      </c>
      <c r="O310" s="16">
        <v>119.02000000000001</v>
      </c>
      <c r="P310" s="16">
        <f t="shared" si="100"/>
        <v>188.04288312487381</v>
      </c>
      <c r="Q310" s="16">
        <v>378.58163226233688</v>
      </c>
      <c r="R310" s="16">
        <v>0</v>
      </c>
      <c r="S310" s="16">
        <f t="shared" si="101"/>
        <v>378.58163226233688</v>
      </c>
      <c r="T310" s="18">
        <v>1</v>
      </c>
      <c r="U310" s="19">
        <f t="shared" si="102"/>
        <v>2.0132728554844155</v>
      </c>
      <c r="V310" s="19">
        <f t="shared" si="103"/>
        <v>5.4848713227093127</v>
      </c>
      <c r="W310" s="16">
        <v>0.18118506820279373</v>
      </c>
      <c r="X310" s="16">
        <v>1.8118506820279372E-2</v>
      </c>
      <c r="Y310" s="16" t="s">
        <v>3</v>
      </c>
      <c r="AA310" s="13" t="s">
        <v>225</v>
      </c>
      <c r="AB310" s="15">
        <v>309</v>
      </c>
      <c r="AC310" s="19">
        <v>0</v>
      </c>
      <c r="AD310" s="19">
        <v>117.7152804</v>
      </c>
      <c r="AE310" s="19">
        <v>0</v>
      </c>
      <c r="AF310" s="19">
        <v>174.85862040000001</v>
      </c>
      <c r="AG310" s="19">
        <v>1177.1528040000001</v>
      </c>
      <c r="AH310" s="17">
        <f t="shared" si="104"/>
        <v>116981.7243690621</v>
      </c>
      <c r="AI310" s="17">
        <f t="shared" si="105"/>
        <v>58105.250885586007</v>
      </c>
      <c r="AJ310" s="17">
        <f t="shared" si="106"/>
        <v>58876.473483476089</v>
      </c>
      <c r="AK310" s="19">
        <f t="shared" si="107"/>
        <v>2.0132728554844155</v>
      </c>
      <c r="AL310" s="17">
        <f t="shared" si="108"/>
        <v>21328.070885586003</v>
      </c>
      <c r="AM310" s="19">
        <f t="shared" si="109"/>
        <v>5.4848713227093135</v>
      </c>
    </row>
    <row r="311" spans="1:39">
      <c r="A311" s="13" t="s">
        <v>226</v>
      </c>
      <c r="B311" s="13" t="s">
        <v>62</v>
      </c>
      <c r="C311" s="13" t="s">
        <v>63</v>
      </c>
      <c r="D311" s="14">
        <v>10</v>
      </c>
      <c r="E311" s="14" t="s">
        <v>3</v>
      </c>
      <c r="F311" s="15">
        <v>207.81906430000001</v>
      </c>
      <c r="G311" s="15">
        <v>0</v>
      </c>
      <c r="H311" s="15" t="s">
        <v>3</v>
      </c>
      <c r="I311" s="15" t="s">
        <v>3</v>
      </c>
      <c r="J311" s="16">
        <v>169.32</v>
      </c>
      <c r="K311" s="16">
        <v>35</v>
      </c>
      <c r="L311" s="16">
        <v>27.651948368073079</v>
      </c>
      <c r="M311" s="17">
        <v>0</v>
      </c>
      <c r="N311" s="16">
        <v>62.651948368073079</v>
      </c>
      <c r="O311" s="16">
        <v>134.32</v>
      </c>
      <c r="P311" s="16">
        <f t="shared" si="100"/>
        <v>196.97194836807307</v>
      </c>
      <c r="Q311" s="16">
        <v>226.08184074116537</v>
      </c>
      <c r="R311" s="16">
        <v>0</v>
      </c>
      <c r="S311" s="16">
        <f t="shared" si="101"/>
        <v>226.08184074116537</v>
      </c>
      <c r="T311" s="18">
        <v>1</v>
      </c>
      <c r="U311" s="19">
        <f t="shared" si="102"/>
        <v>1.1477869951242796</v>
      </c>
      <c r="V311" s="19">
        <f t="shared" si="103"/>
        <v>3.6085364722092956</v>
      </c>
      <c r="W311" s="16">
        <v>0.275396076038606</v>
      </c>
      <c r="X311" s="16">
        <v>2.7539607603860601E-2</v>
      </c>
      <c r="Y311" s="16" t="s">
        <v>3</v>
      </c>
      <c r="AA311" s="13" t="s">
        <v>226</v>
      </c>
      <c r="AB311" s="15">
        <v>17.678571428571463</v>
      </c>
      <c r="AC311" s="19">
        <v>0</v>
      </c>
      <c r="AD311" s="19">
        <v>4.0218666855771135</v>
      </c>
      <c r="AE311" s="19">
        <v>0</v>
      </c>
      <c r="AF311" s="19">
        <v>5.971862654341769</v>
      </c>
      <c r="AG311" s="19">
        <v>40.218666855771133</v>
      </c>
      <c r="AH311" s="17">
        <f t="shared" si="104"/>
        <v>3996.8039702456099</v>
      </c>
      <c r="AI311" s="17">
        <f t="shared" si="105"/>
        <v>3482.1826586498701</v>
      </c>
      <c r="AJ311" s="17">
        <f t="shared" si="106"/>
        <v>514.62131159573983</v>
      </c>
      <c r="AK311" s="19">
        <f t="shared" si="107"/>
        <v>1.1477869951242798</v>
      </c>
      <c r="AL311" s="17">
        <f t="shared" si="108"/>
        <v>1107.5969443641511</v>
      </c>
      <c r="AM311" s="19">
        <f t="shared" si="109"/>
        <v>3.6085364722092961</v>
      </c>
    </row>
    <row r="313" spans="1:39">
      <c r="A313" s="7" t="s">
        <v>361</v>
      </c>
      <c r="AA313" s="8" t="s">
        <v>362</v>
      </c>
    </row>
    <row r="314" spans="1:39" ht="57" thickBot="1">
      <c r="A314" s="10" t="s">
        <v>24</v>
      </c>
      <c r="B314" s="10" t="s">
        <v>25</v>
      </c>
      <c r="C314" s="10" t="s">
        <v>26</v>
      </c>
      <c r="D314" s="11" t="s">
        <v>27</v>
      </c>
      <c r="E314" s="11" t="s">
        <v>28</v>
      </c>
      <c r="F314" s="11" t="s">
        <v>29</v>
      </c>
      <c r="G314" s="11" t="s">
        <v>30</v>
      </c>
      <c r="H314" s="11" t="s">
        <v>31</v>
      </c>
      <c r="I314" s="11" t="s">
        <v>32</v>
      </c>
      <c r="J314" s="11" t="s">
        <v>33</v>
      </c>
      <c r="K314" s="11" t="s">
        <v>34</v>
      </c>
      <c r="L314" s="11" t="s">
        <v>35</v>
      </c>
      <c r="M314" s="11" t="s">
        <v>36</v>
      </c>
      <c r="N314" s="11" t="s">
        <v>37</v>
      </c>
      <c r="O314" s="11" t="s">
        <v>38</v>
      </c>
      <c r="P314" s="11" t="s">
        <v>39</v>
      </c>
      <c r="Q314" s="11" t="s">
        <v>40</v>
      </c>
      <c r="R314" s="11" t="s">
        <v>41</v>
      </c>
      <c r="S314" s="11" t="s">
        <v>42</v>
      </c>
      <c r="T314" s="11" t="s">
        <v>43</v>
      </c>
      <c r="U314" s="11" t="s">
        <v>44</v>
      </c>
      <c r="V314" s="11" t="s">
        <v>45</v>
      </c>
      <c r="W314" s="11" t="s">
        <v>46</v>
      </c>
      <c r="X314" s="11" t="s">
        <v>47</v>
      </c>
      <c r="Y314" s="11" t="s">
        <v>48</v>
      </c>
      <c r="AA314" s="10" t="s">
        <v>24</v>
      </c>
      <c r="AB314" s="12" t="s">
        <v>49</v>
      </c>
      <c r="AC314" s="11" t="s">
        <v>50</v>
      </c>
      <c r="AD314" s="11" t="s">
        <v>51</v>
      </c>
      <c r="AE314" s="11" t="s">
        <v>52</v>
      </c>
      <c r="AF314" s="11" t="s">
        <v>53</v>
      </c>
      <c r="AG314" s="11" t="s">
        <v>54</v>
      </c>
      <c r="AH314" s="11" t="s">
        <v>55</v>
      </c>
      <c r="AI314" s="11" t="s">
        <v>56</v>
      </c>
      <c r="AJ314" s="11" t="s">
        <v>57</v>
      </c>
      <c r="AK314" s="11" t="s">
        <v>58</v>
      </c>
      <c r="AL314" s="11" t="s">
        <v>59</v>
      </c>
      <c r="AM314" s="11" t="s">
        <v>60</v>
      </c>
    </row>
    <row r="315" spans="1:39">
      <c r="A315" s="13" t="s">
        <v>72</v>
      </c>
      <c r="B315" s="13" t="s">
        <v>66</v>
      </c>
      <c r="C315" s="13" t="s">
        <v>68</v>
      </c>
      <c r="D315" s="14">
        <v>5</v>
      </c>
      <c r="E315" s="14">
        <v>1.6666666666666667</v>
      </c>
      <c r="F315" s="15">
        <v>252</v>
      </c>
      <c r="G315" s="15">
        <v>34.799999999999997</v>
      </c>
      <c r="H315" s="15">
        <v>252</v>
      </c>
      <c r="I315" s="15">
        <v>34.799999999999997</v>
      </c>
      <c r="J315" s="16">
        <v>0</v>
      </c>
      <c r="K315" s="16">
        <v>0</v>
      </c>
      <c r="L315" s="16">
        <v>972.91152921549826</v>
      </c>
      <c r="M315" s="17">
        <v>788.29680000000008</v>
      </c>
      <c r="N315" s="16">
        <v>972.91152921549826</v>
      </c>
      <c r="O315" s="16">
        <v>0</v>
      </c>
      <c r="P315" s="16">
        <f t="shared" ref="P315:P321" si="110">N315+O315</f>
        <v>972.91152921549826</v>
      </c>
      <c r="Q315" s="16">
        <v>180.83672525511159</v>
      </c>
      <c r="R315" s="16">
        <v>0</v>
      </c>
      <c r="S315" s="16">
        <f t="shared" ref="S315:S321" si="111">SUM(R315,Q315)</f>
        <v>180.83672525511159</v>
      </c>
      <c r="T315" s="18">
        <v>1</v>
      </c>
      <c r="U315" s="19">
        <f t="shared" ref="U315:U321" si="112">MAX(Q315/(L315+(J315*T315)),0)</f>
        <v>0.18587170551974883</v>
      </c>
      <c r="V315" s="19">
        <f t="shared" ref="V315:V321" si="113">MAX(Q315/N315,0)</f>
        <v>0.18587170551974883</v>
      </c>
      <c r="W315" s="16">
        <v>3.526804293406181</v>
      </c>
      <c r="X315" s="16">
        <v>0.70536085868123621</v>
      </c>
      <c r="Y315" s="16">
        <v>24.381498408874599</v>
      </c>
      <c r="AA315" s="13" t="s">
        <v>72</v>
      </c>
      <c r="AB315" s="15">
        <v>33.640008072993645</v>
      </c>
      <c r="AC315" s="19">
        <v>1.3422928373260092</v>
      </c>
      <c r="AD315" s="19">
        <v>9.2800806430515479</v>
      </c>
      <c r="AE315" s="19">
        <v>2.6845856746520185</v>
      </c>
      <c r="AF315" s="19">
        <v>18.560161286103096</v>
      </c>
      <c r="AG315" s="19">
        <v>46.400403215257739</v>
      </c>
      <c r="AH315" s="17">
        <f t="shared" ref="AH315:AH321" si="114">AB315*Q315</f>
        <v>6083.3488974756874</v>
      </c>
      <c r="AI315" s="17">
        <f t="shared" ref="AI315:AI321" si="115">AB315*(L315+(J315*T315))</f>
        <v>32728.751697117954</v>
      </c>
      <c r="AJ315" s="17">
        <f t="shared" ref="AJ315:AJ321" si="116">AH315-AI315</f>
        <v>-26645.402799642266</v>
      </c>
      <c r="AK315" s="19">
        <f t="shared" ref="AK315:AK321" si="117">IF(AB315=0,"N/A",MAX(AH315/AI315,0))</f>
        <v>0.1858717055197488</v>
      </c>
      <c r="AL315" s="17">
        <f t="shared" ref="AL315:AL321" si="118">AB315*N315</f>
        <v>32728.751697117954</v>
      </c>
      <c r="AM315" s="19">
        <f t="shared" ref="AM315:AM321" si="119">IF(AB315=0,"N/A",MAX(AH315/AL315,0))</f>
        <v>0.1858717055197488</v>
      </c>
    </row>
    <row r="316" spans="1:39">
      <c r="A316" s="13" t="s">
        <v>363</v>
      </c>
      <c r="B316" s="13" t="s">
        <v>295</v>
      </c>
      <c r="C316" s="13" t="s">
        <v>68</v>
      </c>
      <c r="D316" s="14">
        <v>20</v>
      </c>
      <c r="E316" s="14">
        <v>6.666666666666667</v>
      </c>
      <c r="F316" s="15">
        <v>805</v>
      </c>
      <c r="G316" s="15">
        <v>130.41</v>
      </c>
      <c r="H316" s="15">
        <v>805</v>
      </c>
      <c r="I316" s="15">
        <v>130.41</v>
      </c>
      <c r="J316" s="16">
        <v>0</v>
      </c>
      <c r="K316" s="16">
        <v>0</v>
      </c>
      <c r="L316" s="16">
        <v>1495.5462996524404</v>
      </c>
      <c r="M316" s="17">
        <v>918</v>
      </c>
      <c r="N316" s="16">
        <v>1495.5462996524404</v>
      </c>
      <c r="O316" s="16">
        <v>0</v>
      </c>
      <c r="P316" s="16">
        <f t="shared" si="110"/>
        <v>1495.5462996524404</v>
      </c>
      <c r="Q316" s="16">
        <v>1706.409472407971</v>
      </c>
      <c r="R316" s="16">
        <v>0</v>
      </c>
      <c r="S316" s="16">
        <f t="shared" si="111"/>
        <v>1706.409472407971</v>
      </c>
      <c r="T316" s="18">
        <v>1</v>
      </c>
      <c r="U316" s="19">
        <f t="shared" si="112"/>
        <v>1.1409940787553914</v>
      </c>
      <c r="V316" s="19">
        <f t="shared" si="113"/>
        <v>1.1409940787553914</v>
      </c>
      <c r="W316" s="16">
        <v>1.6971199313447258</v>
      </c>
      <c r="X316" s="16">
        <v>8.4855996567236289E-2</v>
      </c>
      <c r="Y316" s="16">
        <v>10.001272355853795</v>
      </c>
      <c r="AA316" s="13" t="s">
        <v>363</v>
      </c>
      <c r="AB316" s="15">
        <v>0.90975094407480339</v>
      </c>
      <c r="AC316" s="19">
        <v>0.13603333559921729</v>
      </c>
      <c r="AD316" s="19">
        <v>0.80170300857534327</v>
      </c>
      <c r="AE316" s="19">
        <v>0.27206667119843458</v>
      </c>
      <c r="AF316" s="19">
        <v>1.6034060171506865</v>
      </c>
      <c r="AG316" s="19">
        <v>16.034060171506866</v>
      </c>
      <c r="AH316" s="17">
        <f t="shared" si="114"/>
        <v>1552.4076285013386</v>
      </c>
      <c r="AI316" s="17">
        <f t="shared" si="115"/>
        <v>1360.5746580163866</v>
      </c>
      <c r="AJ316" s="17">
        <f t="shared" si="116"/>
        <v>191.83297048495206</v>
      </c>
      <c r="AK316" s="19">
        <f t="shared" si="117"/>
        <v>1.1409940787553914</v>
      </c>
      <c r="AL316" s="17">
        <f t="shared" si="118"/>
        <v>1360.5746580163866</v>
      </c>
      <c r="AM316" s="19">
        <f t="shared" si="119"/>
        <v>1.1409940787553914</v>
      </c>
    </row>
    <row r="317" spans="1:39">
      <c r="A317" s="13" t="s">
        <v>73</v>
      </c>
      <c r="B317" s="13" t="s">
        <v>74</v>
      </c>
      <c r="C317" s="13" t="s">
        <v>68</v>
      </c>
      <c r="D317" s="14">
        <v>4</v>
      </c>
      <c r="E317" s="14">
        <v>1.3333333333333333</v>
      </c>
      <c r="F317" s="15">
        <v>1358</v>
      </c>
      <c r="G317" s="15">
        <v>193.06200000000001</v>
      </c>
      <c r="H317" s="15">
        <v>1358</v>
      </c>
      <c r="I317" s="15">
        <v>193.06200000000001</v>
      </c>
      <c r="J317" s="16">
        <v>0</v>
      </c>
      <c r="K317" s="16">
        <v>0</v>
      </c>
      <c r="L317" s="16">
        <v>961.20606286531233</v>
      </c>
      <c r="M317" s="17">
        <v>655.6662</v>
      </c>
      <c r="N317" s="16">
        <v>961.20606286531233</v>
      </c>
      <c r="O317" s="16">
        <v>0</v>
      </c>
      <c r="P317" s="16">
        <f t="shared" si="110"/>
        <v>961.20606286531233</v>
      </c>
      <c r="Q317" s="16">
        <v>793.76069949365115</v>
      </c>
      <c r="R317" s="16">
        <v>0</v>
      </c>
      <c r="S317" s="16">
        <f t="shared" si="111"/>
        <v>793.76069949365115</v>
      </c>
      <c r="T317" s="18">
        <v>1</v>
      </c>
      <c r="U317" s="19">
        <f t="shared" si="112"/>
        <v>0.82579660091561014</v>
      </c>
      <c r="V317" s="19">
        <f t="shared" si="113"/>
        <v>0.82579660091561014</v>
      </c>
      <c r="W317" s="16">
        <v>0.64658449074187241</v>
      </c>
      <c r="X317" s="16">
        <v>0.1616461226854681</v>
      </c>
      <c r="Y317" s="16">
        <v>4.3419616880838214</v>
      </c>
      <c r="AA317" s="13" t="s">
        <v>73</v>
      </c>
      <c r="AB317" s="15">
        <v>19.687999999999999</v>
      </c>
      <c r="AC317" s="19">
        <v>4.3582319385696007</v>
      </c>
      <c r="AD317" s="19">
        <v>29.268231988800004</v>
      </c>
      <c r="AE317" s="19">
        <v>8.7164638771392013</v>
      </c>
      <c r="AF317" s="19">
        <v>58.536463977600008</v>
      </c>
      <c r="AG317" s="19">
        <v>117.07292795520002</v>
      </c>
      <c r="AH317" s="17">
        <f t="shared" si="114"/>
        <v>15627.560651631004</v>
      </c>
      <c r="AI317" s="17">
        <f t="shared" si="115"/>
        <v>18924.224965692269</v>
      </c>
      <c r="AJ317" s="17">
        <f t="shared" si="116"/>
        <v>-3296.664314061265</v>
      </c>
      <c r="AK317" s="19">
        <f t="shared" si="117"/>
        <v>0.82579660091561014</v>
      </c>
      <c r="AL317" s="17">
        <f t="shared" si="118"/>
        <v>18924.224965692269</v>
      </c>
      <c r="AM317" s="19">
        <f t="shared" si="119"/>
        <v>0.82579660091561014</v>
      </c>
    </row>
    <row r="318" spans="1:39">
      <c r="A318" s="13" t="s">
        <v>75</v>
      </c>
      <c r="B318" s="13" t="s">
        <v>74</v>
      </c>
      <c r="C318" s="13" t="s">
        <v>68</v>
      </c>
      <c r="D318" s="14">
        <v>5</v>
      </c>
      <c r="E318" s="14">
        <v>1.6666666666666667</v>
      </c>
      <c r="F318" s="15">
        <v>678</v>
      </c>
      <c r="G318" s="15">
        <v>97.29</v>
      </c>
      <c r="H318" s="15">
        <v>678</v>
      </c>
      <c r="I318" s="15">
        <v>97.29</v>
      </c>
      <c r="J318" s="16">
        <v>0</v>
      </c>
      <c r="K318" s="16">
        <v>0</v>
      </c>
      <c r="L318" s="16">
        <v>1162.7016253322784</v>
      </c>
      <c r="M318" s="17">
        <v>887.51220000000001</v>
      </c>
      <c r="N318" s="16">
        <v>1162.7016253322784</v>
      </c>
      <c r="O318" s="16">
        <v>0</v>
      </c>
      <c r="P318" s="16">
        <f t="shared" si="110"/>
        <v>1162.7016253322784</v>
      </c>
      <c r="Q318" s="16">
        <v>488.638875139037</v>
      </c>
      <c r="R318" s="16">
        <v>0</v>
      </c>
      <c r="S318" s="16">
        <f t="shared" si="111"/>
        <v>488.638875139037</v>
      </c>
      <c r="T318" s="18">
        <v>1</v>
      </c>
      <c r="U318" s="19">
        <f t="shared" si="112"/>
        <v>0.42026162559065244</v>
      </c>
      <c r="V318" s="19">
        <f t="shared" si="113"/>
        <v>0.42026162559065244</v>
      </c>
      <c r="W318" s="16">
        <v>1.5665603757242421</v>
      </c>
      <c r="X318" s="16">
        <v>0.31331207514484843</v>
      </c>
      <c r="Y318" s="16">
        <v>10.422367020786101</v>
      </c>
      <c r="AA318" s="13" t="s">
        <v>75</v>
      </c>
      <c r="AB318" s="15">
        <v>5.7779999999999996</v>
      </c>
      <c r="AC318" s="19">
        <v>0.64455158149200009</v>
      </c>
      <c r="AD318" s="19">
        <v>4.2884697347999996</v>
      </c>
      <c r="AE318" s="19">
        <v>1.2891031629840002</v>
      </c>
      <c r="AF318" s="19">
        <v>8.5769394695999992</v>
      </c>
      <c r="AG318" s="19">
        <v>21.442348673999998</v>
      </c>
      <c r="AH318" s="17">
        <f t="shared" si="114"/>
        <v>2823.3554205533555</v>
      </c>
      <c r="AI318" s="17">
        <f t="shared" si="115"/>
        <v>6718.0899911699034</v>
      </c>
      <c r="AJ318" s="17">
        <f t="shared" si="116"/>
        <v>-3894.7345706165479</v>
      </c>
      <c r="AK318" s="19">
        <f t="shared" si="117"/>
        <v>0.42026162559065244</v>
      </c>
      <c r="AL318" s="17">
        <f t="shared" si="118"/>
        <v>6718.0899911699034</v>
      </c>
      <c r="AM318" s="19">
        <f t="shared" si="119"/>
        <v>0.42026162559065244</v>
      </c>
    </row>
    <row r="319" spans="1:39">
      <c r="A319" s="13" t="s">
        <v>364</v>
      </c>
      <c r="B319" s="13" t="s">
        <v>62</v>
      </c>
      <c r="C319" s="13" t="s">
        <v>68</v>
      </c>
      <c r="D319" s="14">
        <v>20</v>
      </c>
      <c r="E319" s="14">
        <v>6.666666666666667</v>
      </c>
      <c r="F319" s="15">
        <v>3667</v>
      </c>
      <c r="G319" s="15">
        <v>1037.761</v>
      </c>
      <c r="H319" s="15">
        <v>3667</v>
      </c>
      <c r="I319" s="15">
        <v>1037.761</v>
      </c>
      <c r="J319" s="16">
        <v>0</v>
      </c>
      <c r="K319" s="16">
        <v>0</v>
      </c>
      <c r="L319" s="16">
        <v>9485.039242636547</v>
      </c>
      <c r="M319" s="17">
        <v>6225.4218959999998</v>
      </c>
      <c r="N319" s="16">
        <v>9485.039242636547</v>
      </c>
      <c r="O319" s="16">
        <v>0</v>
      </c>
      <c r="P319" s="16">
        <f t="shared" si="110"/>
        <v>9485.039242636547</v>
      </c>
      <c r="Q319" s="16">
        <v>8790.9157256619874</v>
      </c>
      <c r="R319" s="16">
        <v>0</v>
      </c>
      <c r="S319" s="16">
        <f t="shared" si="111"/>
        <v>8790.9157256619874</v>
      </c>
      <c r="T319" s="18">
        <v>1</v>
      </c>
      <c r="U319" s="19">
        <f t="shared" si="112"/>
        <v>0.92681912017249446</v>
      </c>
      <c r="V319" s="19">
        <f t="shared" si="113"/>
        <v>0.92681912017249446</v>
      </c>
      <c r="W319" s="16">
        <v>2.3628533810058592</v>
      </c>
      <c r="X319" s="16">
        <v>0.11814266905029294</v>
      </c>
      <c r="Y319" s="16">
        <v>7.970913074882688</v>
      </c>
      <c r="AA319" s="13" t="s">
        <v>364</v>
      </c>
      <c r="AB319" s="15">
        <v>118.04625</v>
      </c>
      <c r="AC319" s="19">
        <v>140.46285071207026</v>
      </c>
      <c r="AD319" s="19">
        <v>473.86891795162501</v>
      </c>
      <c r="AE319" s="19">
        <v>280.92570142414053</v>
      </c>
      <c r="AF319" s="19">
        <v>947.73783590325002</v>
      </c>
      <c r="AG319" s="19">
        <v>9477.3783590325002</v>
      </c>
      <c r="AH319" s="17">
        <f t="shared" si="114"/>
        <v>1037734.6354804264</v>
      </c>
      <c r="AI319" s="17">
        <f t="shared" si="115"/>
        <v>1119673.3136960845</v>
      </c>
      <c r="AJ319" s="17">
        <f t="shared" si="116"/>
        <v>-81938.678215658176</v>
      </c>
      <c r="AK319" s="19">
        <f t="shared" si="117"/>
        <v>0.92681912017249435</v>
      </c>
      <c r="AL319" s="17">
        <f t="shared" si="118"/>
        <v>1119673.3136960845</v>
      </c>
      <c r="AM319" s="19">
        <f t="shared" si="119"/>
        <v>0.92681912017249435</v>
      </c>
    </row>
    <row r="320" spans="1:39">
      <c r="A320" s="13" t="s">
        <v>365</v>
      </c>
      <c r="B320" s="13" t="s">
        <v>66</v>
      </c>
      <c r="C320" s="13" t="s">
        <v>68</v>
      </c>
      <c r="D320" s="14">
        <v>5</v>
      </c>
      <c r="E320" s="14">
        <v>1.6666666666666667</v>
      </c>
      <c r="F320" s="15">
        <v>636</v>
      </c>
      <c r="G320" s="15">
        <v>213</v>
      </c>
      <c r="H320" s="15">
        <v>636</v>
      </c>
      <c r="I320" s="15">
        <v>213</v>
      </c>
      <c r="J320" s="16">
        <v>0</v>
      </c>
      <c r="K320" s="16">
        <v>0</v>
      </c>
      <c r="L320" s="16">
        <v>601.37088628705919</v>
      </c>
      <c r="M320" s="17">
        <v>400.48259999999999</v>
      </c>
      <c r="N320" s="16">
        <v>601.37088628705919</v>
      </c>
      <c r="O320" s="16">
        <v>0</v>
      </c>
      <c r="P320" s="16">
        <f t="shared" si="110"/>
        <v>601.37088628705919</v>
      </c>
      <c r="Q320" s="16">
        <v>528.2564977439423</v>
      </c>
      <c r="R320" s="16">
        <v>0</v>
      </c>
      <c r="S320" s="16">
        <f t="shared" si="111"/>
        <v>528.2564977439423</v>
      </c>
      <c r="T320" s="18">
        <v>1</v>
      </c>
      <c r="U320" s="19">
        <f t="shared" si="112"/>
        <v>0.87842047194114359</v>
      </c>
      <c r="V320" s="19">
        <f t="shared" si="113"/>
        <v>0.87842047194114359</v>
      </c>
      <c r="W320" s="16">
        <v>0.86376148525664864</v>
      </c>
      <c r="X320" s="16">
        <v>0.17275229705132972</v>
      </c>
      <c r="Y320" s="16">
        <v>2.4622326287837764</v>
      </c>
      <c r="AA320" s="13" t="s">
        <v>365</v>
      </c>
      <c r="AB320" s="15">
        <v>35</v>
      </c>
      <c r="AC320" s="19">
        <v>8.5479030000000016</v>
      </c>
      <c r="AD320" s="19">
        <v>24.368022</v>
      </c>
      <c r="AE320" s="19">
        <v>17.095806000000003</v>
      </c>
      <c r="AF320" s="19">
        <v>48.736044</v>
      </c>
      <c r="AG320" s="19">
        <v>121.84011</v>
      </c>
      <c r="AH320" s="17">
        <f t="shared" si="114"/>
        <v>18488.97742103798</v>
      </c>
      <c r="AI320" s="17">
        <f t="shared" si="115"/>
        <v>21047.981020047071</v>
      </c>
      <c r="AJ320" s="17">
        <f t="shared" si="116"/>
        <v>-2559.003599009091</v>
      </c>
      <c r="AK320" s="19">
        <f t="shared" si="117"/>
        <v>0.87842047194114359</v>
      </c>
      <c r="AL320" s="17">
        <f t="shared" si="118"/>
        <v>21047.981020047071</v>
      </c>
      <c r="AM320" s="19">
        <f t="shared" si="119"/>
        <v>0.87842047194114359</v>
      </c>
    </row>
    <row r="321" spans="1:39">
      <c r="A321" s="13" t="s">
        <v>366</v>
      </c>
      <c r="B321" s="13" t="s">
        <v>66</v>
      </c>
      <c r="C321" s="13" t="s">
        <v>68</v>
      </c>
      <c r="D321" s="14">
        <v>11</v>
      </c>
      <c r="E321" s="14">
        <v>3.6666666666666665</v>
      </c>
      <c r="F321" s="15">
        <v>165</v>
      </c>
      <c r="G321" s="15">
        <v>22.770000000000003</v>
      </c>
      <c r="H321" s="15">
        <v>165</v>
      </c>
      <c r="I321" s="15">
        <v>22.770000000000003</v>
      </c>
      <c r="J321" s="16">
        <v>0</v>
      </c>
      <c r="K321" s="16">
        <v>0</v>
      </c>
      <c r="L321" s="16">
        <v>1270.725692537002</v>
      </c>
      <c r="M321" s="17">
        <v>1023.1211999999999</v>
      </c>
      <c r="N321" s="16">
        <v>1270.725692537002</v>
      </c>
      <c r="O321" s="16">
        <v>0</v>
      </c>
      <c r="P321" s="16">
        <f t="shared" si="110"/>
        <v>1270.725692537002</v>
      </c>
      <c r="Q321" s="16">
        <v>225.24094112670312</v>
      </c>
      <c r="R321" s="16">
        <v>0</v>
      </c>
      <c r="S321" s="16">
        <f t="shared" si="111"/>
        <v>225.24094112670312</v>
      </c>
      <c r="T321" s="18">
        <v>1</v>
      </c>
      <c r="U321" s="19">
        <f t="shared" si="112"/>
        <v>0.17725378691054078</v>
      </c>
      <c r="V321" s="19">
        <f t="shared" si="113"/>
        <v>0.17725378691054078</v>
      </c>
      <c r="W321" s="16">
        <v>7.035199515954857</v>
      </c>
      <c r="X321" s="16">
        <v>0.63956359235953242</v>
      </c>
      <c r="Y321" s="16">
        <v>48.669296287286748</v>
      </c>
      <c r="AA321" s="13" t="s">
        <v>366</v>
      </c>
      <c r="AB321" s="15">
        <v>35</v>
      </c>
      <c r="AC321" s="19">
        <v>0.91378287000000014</v>
      </c>
      <c r="AD321" s="19">
        <v>6.3218924999999997</v>
      </c>
      <c r="AE321" s="19">
        <v>1.8275657400000003</v>
      </c>
      <c r="AF321" s="19">
        <v>12.643784999999999</v>
      </c>
      <c r="AG321" s="19">
        <v>69.540817500000003</v>
      </c>
      <c r="AH321" s="17">
        <f t="shared" si="114"/>
        <v>7883.4329394346096</v>
      </c>
      <c r="AI321" s="17">
        <f t="shared" si="115"/>
        <v>44475.399238795071</v>
      </c>
      <c r="AJ321" s="17">
        <f t="shared" si="116"/>
        <v>-36591.966299360458</v>
      </c>
      <c r="AK321" s="19">
        <f t="shared" si="117"/>
        <v>0.17725378691054078</v>
      </c>
      <c r="AL321" s="17">
        <f t="shared" si="118"/>
        <v>44475.399238795071</v>
      </c>
      <c r="AM321" s="19">
        <f t="shared" si="119"/>
        <v>0.17725378691054078</v>
      </c>
    </row>
    <row r="323" spans="1:39">
      <c r="A323" s="7" t="s">
        <v>367</v>
      </c>
      <c r="AA323" s="8"/>
    </row>
    <row r="324" spans="1:39" ht="57" thickBot="1">
      <c r="A324" s="10" t="s">
        <v>24</v>
      </c>
      <c r="B324" s="10" t="s">
        <v>25</v>
      </c>
      <c r="C324" s="10" t="s">
        <v>26</v>
      </c>
      <c r="D324" s="11" t="s">
        <v>27</v>
      </c>
      <c r="E324" s="11" t="s">
        <v>28</v>
      </c>
      <c r="F324" s="11" t="s">
        <v>29</v>
      </c>
      <c r="G324" s="11" t="s">
        <v>30</v>
      </c>
      <c r="H324" s="11" t="s">
        <v>31</v>
      </c>
      <c r="I324" s="11" t="s">
        <v>32</v>
      </c>
      <c r="J324" s="11" t="s">
        <v>33</v>
      </c>
      <c r="K324" s="11" t="s">
        <v>34</v>
      </c>
      <c r="L324" s="11" t="s">
        <v>35</v>
      </c>
      <c r="M324" s="11" t="s">
        <v>36</v>
      </c>
      <c r="N324" s="11" t="s">
        <v>37</v>
      </c>
      <c r="O324" s="11" t="s">
        <v>38</v>
      </c>
      <c r="P324" s="11" t="s">
        <v>39</v>
      </c>
      <c r="Q324" s="11" t="s">
        <v>40</v>
      </c>
      <c r="R324" s="11" t="s">
        <v>41</v>
      </c>
      <c r="S324" s="11" t="s">
        <v>42</v>
      </c>
      <c r="T324" s="11" t="s">
        <v>43</v>
      </c>
      <c r="U324" s="11" t="s">
        <v>44</v>
      </c>
      <c r="V324" s="11" t="s">
        <v>45</v>
      </c>
      <c r="W324" s="11" t="s">
        <v>46</v>
      </c>
      <c r="X324" s="11" t="s">
        <v>47</v>
      </c>
      <c r="Y324" s="11" t="s">
        <v>48</v>
      </c>
      <c r="AA324" s="10" t="s">
        <v>24</v>
      </c>
      <c r="AB324" s="12" t="s">
        <v>49</v>
      </c>
      <c r="AC324" s="11" t="s">
        <v>50</v>
      </c>
      <c r="AD324" s="11" t="s">
        <v>51</v>
      </c>
      <c r="AE324" s="11" t="s">
        <v>52</v>
      </c>
      <c r="AF324" s="11" t="s">
        <v>53</v>
      </c>
      <c r="AG324" s="11" t="s">
        <v>54</v>
      </c>
      <c r="AH324" s="11" t="s">
        <v>55</v>
      </c>
      <c r="AI324" s="11" t="s">
        <v>56</v>
      </c>
      <c r="AJ324" s="11" t="s">
        <v>57</v>
      </c>
      <c r="AK324" s="11" t="s">
        <v>58</v>
      </c>
      <c r="AL324" s="11" t="s">
        <v>59</v>
      </c>
      <c r="AM324" s="11" t="s">
        <v>60</v>
      </c>
    </row>
    <row r="325" spans="1:39">
      <c r="A325" s="13" t="s">
        <v>368</v>
      </c>
      <c r="B325" s="13" t="s">
        <v>62</v>
      </c>
      <c r="C325" s="13" t="s">
        <v>63</v>
      </c>
      <c r="D325" s="14">
        <v>30</v>
      </c>
      <c r="E325" s="14" t="s">
        <v>3</v>
      </c>
      <c r="F325" s="15">
        <v>0</v>
      </c>
      <c r="G325" s="15">
        <v>2700</v>
      </c>
      <c r="H325" s="15" t="s">
        <v>3</v>
      </c>
      <c r="I325" s="15" t="s">
        <v>3</v>
      </c>
      <c r="J325" s="16">
        <v>1519.8</v>
      </c>
      <c r="K325" s="16">
        <v>0</v>
      </c>
      <c r="L325" s="16">
        <v>0</v>
      </c>
      <c r="M325" s="17">
        <v>0</v>
      </c>
      <c r="N325" s="16">
        <v>0</v>
      </c>
      <c r="O325" s="16">
        <v>1519.8</v>
      </c>
      <c r="P325" s="16">
        <f t="shared" ref="P325:P332" si="120">N325+O325</f>
        <v>1519.8</v>
      </c>
      <c r="Q325" s="16">
        <v>7051.0781633858996</v>
      </c>
      <c r="R325" s="16">
        <v>0</v>
      </c>
      <c r="S325" s="16">
        <f t="shared" ref="S325:S332" si="121">SUM(R325,Q325)</f>
        <v>7051.0781633858996</v>
      </c>
      <c r="T325" s="18">
        <v>0.88</v>
      </c>
      <c r="U325" s="19">
        <f t="shared" ref="U325:U332" si="122">MAX(Q325/(L325+(J325*T325)),0)</f>
        <v>5.272133716297823</v>
      </c>
      <c r="V325" s="19" t="str">
        <f>IFERROR(MAX(Q325/N325,0),"N/A")</f>
        <v>N/A</v>
      </c>
      <c r="W325" s="16" t="s">
        <v>3</v>
      </c>
      <c r="X325" s="16" t="s">
        <v>3</v>
      </c>
      <c r="Y325" s="16">
        <v>0</v>
      </c>
      <c r="AA325" s="13" t="s">
        <v>368</v>
      </c>
      <c r="AB325" s="15">
        <v>0</v>
      </c>
      <c r="AC325" s="19">
        <v>0</v>
      </c>
      <c r="AD325" s="19">
        <v>0</v>
      </c>
      <c r="AE325" s="19">
        <v>18.374096585915531</v>
      </c>
      <c r="AF325" s="19">
        <v>0</v>
      </c>
      <c r="AG325" s="19">
        <v>0</v>
      </c>
      <c r="AH325" s="17">
        <f t="shared" ref="AH325:AH332" si="123">AB325*Q325</f>
        <v>0</v>
      </c>
      <c r="AI325" s="17">
        <f t="shared" ref="AI325:AI332" si="124">AB325*(L325+(J325*T325))</f>
        <v>0</v>
      </c>
      <c r="AJ325" s="17">
        <f t="shared" ref="AJ325:AJ332" si="125">AH325-AI325</f>
        <v>0</v>
      </c>
      <c r="AK325" s="19" t="str">
        <f t="shared" ref="AK325:AK332" si="126">IF(AB325=0,"N/A",MAX(AH325/AI325,0))</f>
        <v>N/A</v>
      </c>
      <c r="AL325" s="17">
        <f t="shared" ref="AL325:AL332" si="127">AB325*N325</f>
        <v>0</v>
      </c>
      <c r="AM325" s="19" t="str">
        <f t="shared" ref="AM325:AM332" si="128">IF(AB325=0,"N/A",MAX(AH325/AL325,0))</f>
        <v>N/A</v>
      </c>
    </row>
    <row r="326" spans="1:39">
      <c r="A326" s="13" t="s">
        <v>369</v>
      </c>
      <c r="B326" s="13" t="s">
        <v>62</v>
      </c>
      <c r="C326" s="13" t="s">
        <v>63</v>
      </c>
      <c r="D326" s="14">
        <v>30</v>
      </c>
      <c r="E326" s="14" t="s">
        <v>3</v>
      </c>
      <c r="F326" s="15">
        <v>386</v>
      </c>
      <c r="G326" s="15">
        <v>2800</v>
      </c>
      <c r="H326" s="15" t="s">
        <v>3</v>
      </c>
      <c r="I326" s="15" t="s">
        <v>3</v>
      </c>
      <c r="J326" s="16">
        <v>1519.8</v>
      </c>
      <c r="K326" s="16">
        <v>0</v>
      </c>
      <c r="L326" s="16">
        <v>0</v>
      </c>
      <c r="M326" s="17">
        <v>0</v>
      </c>
      <c r="N326" s="16">
        <v>0</v>
      </c>
      <c r="O326" s="16">
        <v>1519.8</v>
      </c>
      <c r="P326" s="16">
        <f t="shared" si="120"/>
        <v>1519.8</v>
      </c>
      <c r="Q326" s="16">
        <v>8038.2334360929344</v>
      </c>
      <c r="R326" s="16">
        <v>0</v>
      </c>
      <c r="S326" s="16">
        <f t="shared" si="121"/>
        <v>8038.2334360929344</v>
      </c>
      <c r="T326" s="18">
        <v>0.88</v>
      </c>
      <c r="U326" s="19">
        <f t="shared" si="122"/>
        <v>6.0102356740218017</v>
      </c>
      <c r="V326" s="19" t="str">
        <f t="shared" ref="V326:V332" si="129">IFERROR(MAX(Q326/N326,0),"N/A")</f>
        <v>N/A</v>
      </c>
      <c r="W326" s="16">
        <v>0</v>
      </c>
      <c r="X326" s="16">
        <v>0</v>
      </c>
      <c r="Y326" s="16">
        <v>0</v>
      </c>
      <c r="AA326" s="13" t="s">
        <v>369</v>
      </c>
      <c r="AB326" s="15">
        <v>0</v>
      </c>
      <c r="AC326" s="19">
        <v>0</v>
      </c>
      <c r="AD326" s="19">
        <v>0</v>
      </c>
      <c r="AE326" s="19">
        <v>97.654920743661975</v>
      </c>
      <c r="AF326" s="19">
        <v>12.853061508217305</v>
      </c>
      <c r="AG326" s="19">
        <v>0</v>
      </c>
      <c r="AH326" s="17">
        <f t="shared" si="123"/>
        <v>0</v>
      </c>
      <c r="AI326" s="17">
        <f t="shared" si="124"/>
        <v>0</v>
      </c>
      <c r="AJ326" s="17">
        <f t="shared" si="125"/>
        <v>0</v>
      </c>
      <c r="AK326" s="19" t="str">
        <f t="shared" si="126"/>
        <v>N/A</v>
      </c>
      <c r="AL326" s="17">
        <f t="shared" si="127"/>
        <v>0</v>
      </c>
      <c r="AM326" s="19" t="str">
        <f t="shared" si="128"/>
        <v>N/A</v>
      </c>
    </row>
    <row r="327" spans="1:39">
      <c r="A327" s="13" t="s">
        <v>370</v>
      </c>
      <c r="B327" s="13" t="s">
        <v>62</v>
      </c>
      <c r="C327" s="13" t="s">
        <v>63</v>
      </c>
      <c r="D327" s="14">
        <v>30</v>
      </c>
      <c r="E327" s="14" t="s">
        <v>3</v>
      </c>
      <c r="F327" s="15">
        <v>351</v>
      </c>
      <c r="G327" s="15">
        <v>2800</v>
      </c>
      <c r="H327" s="15" t="s">
        <v>3</v>
      </c>
      <c r="I327" s="15" t="s">
        <v>3</v>
      </c>
      <c r="J327" s="16">
        <v>3238.5</v>
      </c>
      <c r="K327" s="16">
        <v>0</v>
      </c>
      <c r="L327" s="16">
        <v>0</v>
      </c>
      <c r="M327" s="17">
        <v>0</v>
      </c>
      <c r="N327" s="16">
        <v>0</v>
      </c>
      <c r="O327" s="16">
        <v>3238.5</v>
      </c>
      <c r="P327" s="16">
        <f t="shared" si="120"/>
        <v>3238.5</v>
      </c>
      <c r="Q327" s="16">
        <v>7972.4040370342464</v>
      </c>
      <c r="R327" s="16">
        <v>0</v>
      </c>
      <c r="S327" s="16">
        <f t="shared" si="121"/>
        <v>7972.4040370342464</v>
      </c>
      <c r="T327" s="18">
        <v>0.88</v>
      </c>
      <c r="U327" s="19">
        <f t="shared" si="122"/>
        <v>2.7974525373118326</v>
      </c>
      <c r="V327" s="19" t="str">
        <f t="shared" si="129"/>
        <v>N/A</v>
      </c>
      <c r="W327" s="16">
        <v>0</v>
      </c>
      <c r="X327" s="16">
        <v>0</v>
      </c>
      <c r="Y327" s="16">
        <v>0</v>
      </c>
      <c r="AA327" s="13" t="s">
        <v>370</v>
      </c>
      <c r="AB327" s="15">
        <v>0</v>
      </c>
      <c r="AC327" s="19">
        <v>0</v>
      </c>
      <c r="AD327" s="19">
        <v>0</v>
      </c>
      <c r="AE327" s="19">
        <v>267.95557521126835</v>
      </c>
      <c r="AF327" s="19">
        <v>32.069712264990024</v>
      </c>
      <c r="AG327" s="19">
        <v>0</v>
      </c>
      <c r="AH327" s="17">
        <f t="shared" si="123"/>
        <v>0</v>
      </c>
      <c r="AI327" s="17">
        <f t="shared" si="124"/>
        <v>0</v>
      </c>
      <c r="AJ327" s="17">
        <f t="shared" si="125"/>
        <v>0</v>
      </c>
      <c r="AK327" s="19" t="str">
        <f t="shared" si="126"/>
        <v>N/A</v>
      </c>
      <c r="AL327" s="17">
        <f t="shared" si="127"/>
        <v>0</v>
      </c>
      <c r="AM327" s="19" t="str">
        <f t="shared" si="128"/>
        <v>N/A</v>
      </c>
    </row>
    <row r="328" spans="1:39">
      <c r="A328" s="13" t="s">
        <v>371</v>
      </c>
      <c r="B328" s="13" t="s">
        <v>62</v>
      </c>
      <c r="C328" s="13" t="s">
        <v>63</v>
      </c>
      <c r="D328" s="14">
        <v>30</v>
      </c>
      <c r="E328" s="14" t="s">
        <v>3</v>
      </c>
      <c r="F328" s="15">
        <v>803</v>
      </c>
      <c r="G328" s="15">
        <v>2900</v>
      </c>
      <c r="H328" s="15" t="s">
        <v>3</v>
      </c>
      <c r="I328" s="15" t="s">
        <v>3</v>
      </c>
      <c r="J328" s="16">
        <v>3238.5</v>
      </c>
      <c r="K328" s="16">
        <v>0</v>
      </c>
      <c r="L328" s="16">
        <v>0</v>
      </c>
      <c r="M328" s="17">
        <v>0</v>
      </c>
      <c r="N328" s="16">
        <v>0</v>
      </c>
      <c r="O328" s="16">
        <v>3238.5</v>
      </c>
      <c r="P328" s="16">
        <f t="shared" si="120"/>
        <v>3238.5</v>
      </c>
      <c r="Q328" s="16">
        <v>9083.6947479662413</v>
      </c>
      <c r="R328" s="16">
        <v>0</v>
      </c>
      <c r="S328" s="16">
        <f t="shared" si="121"/>
        <v>9083.6947479662413</v>
      </c>
      <c r="T328" s="18">
        <v>0.88</v>
      </c>
      <c r="U328" s="19">
        <f t="shared" si="122"/>
        <v>3.1873955212030824</v>
      </c>
      <c r="V328" s="19" t="str">
        <f t="shared" si="129"/>
        <v>N/A</v>
      </c>
      <c r="W328" s="16">
        <v>0</v>
      </c>
      <c r="X328" s="16">
        <v>0</v>
      </c>
      <c r="Y328" s="16">
        <v>0</v>
      </c>
      <c r="AA328" s="13" t="s">
        <v>371</v>
      </c>
      <c r="AB328" s="15">
        <v>0</v>
      </c>
      <c r="AC328" s="19">
        <v>0</v>
      </c>
      <c r="AD328" s="19">
        <v>0</v>
      </c>
      <c r="AE328" s="19">
        <v>690.72992721126798</v>
      </c>
      <c r="AF328" s="19">
        <v>182.60345946591556</v>
      </c>
      <c r="AG328" s="19">
        <v>0</v>
      </c>
      <c r="AH328" s="17">
        <f t="shared" si="123"/>
        <v>0</v>
      </c>
      <c r="AI328" s="17">
        <f t="shared" si="124"/>
        <v>0</v>
      </c>
      <c r="AJ328" s="17">
        <f t="shared" si="125"/>
        <v>0</v>
      </c>
      <c r="AK328" s="19" t="str">
        <f t="shared" si="126"/>
        <v>N/A</v>
      </c>
      <c r="AL328" s="17">
        <f t="shared" si="127"/>
        <v>0</v>
      </c>
      <c r="AM328" s="19" t="str">
        <f t="shared" si="128"/>
        <v>N/A</v>
      </c>
    </row>
    <row r="329" spans="1:39">
      <c r="A329" s="13" t="s">
        <v>372</v>
      </c>
      <c r="B329" s="13" t="s">
        <v>62</v>
      </c>
      <c r="C329" s="13" t="s">
        <v>63</v>
      </c>
      <c r="D329" s="14">
        <v>30</v>
      </c>
      <c r="E329" s="14" t="s">
        <v>3</v>
      </c>
      <c r="F329" s="15">
        <v>3017</v>
      </c>
      <c r="G329" s="15">
        <v>3500</v>
      </c>
      <c r="H329" s="15" t="s">
        <v>3</v>
      </c>
      <c r="I329" s="15" t="s">
        <v>3</v>
      </c>
      <c r="J329" s="16">
        <v>4901.1000000000004</v>
      </c>
      <c r="K329" s="16">
        <v>0</v>
      </c>
      <c r="L329" s="16">
        <v>0</v>
      </c>
      <c r="M329" s="17">
        <v>0</v>
      </c>
      <c r="N329" s="16">
        <v>0</v>
      </c>
      <c r="O329" s="16">
        <v>4901.1000000000004</v>
      </c>
      <c r="P329" s="16">
        <f t="shared" si="120"/>
        <v>4901.1000000000004</v>
      </c>
      <c r="Q329" s="16">
        <v>14814.780706951715</v>
      </c>
      <c r="R329" s="16">
        <v>0</v>
      </c>
      <c r="S329" s="16">
        <f t="shared" si="121"/>
        <v>14814.780706951715</v>
      </c>
      <c r="T329" s="18">
        <v>0.88</v>
      </c>
      <c r="U329" s="19">
        <f t="shared" si="122"/>
        <v>3.4349387027568281</v>
      </c>
      <c r="V329" s="19" t="str">
        <f t="shared" si="129"/>
        <v>N/A</v>
      </c>
      <c r="W329" s="16">
        <v>0</v>
      </c>
      <c r="X329" s="16">
        <v>0</v>
      </c>
      <c r="Y329" s="16">
        <v>0</v>
      </c>
      <c r="AA329" s="13" t="s">
        <v>372</v>
      </c>
      <c r="AB329" s="15">
        <v>0</v>
      </c>
      <c r="AC329" s="19">
        <v>0</v>
      </c>
      <c r="AD329" s="19">
        <v>0</v>
      </c>
      <c r="AE329" s="19">
        <v>43.170620450704142</v>
      </c>
      <c r="AF329" s="19">
        <v>35.528652550816837</v>
      </c>
      <c r="AG329" s="19">
        <v>0</v>
      </c>
      <c r="AH329" s="17">
        <f t="shared" si="123"/>
        <v>0</v>
      </c>
      <c r="AI329" s="17">
        <f t="shared" si="124"/>
        <v>0</v>
      </c>
      <c r="AJ329" s="17">
        <f t="shared" si="125"/>
        <v>0</v>
      </c>
      <c r="AK329" s="19" t="str">
        <f t="shared" si="126"/>
        <v>N/A</v>
      </c>
      <c r="AL329" s="17">
        <f t="shared" si="127"/>
        <v>0</v>
      </c>
      <c r="AM329" s="19" t="str">
        <f t="shared" si="128"/>
        <v>N/A</v>
      </c>
    </row>
    <row r="330" spans="1:39">
      <c r="A330" s="13" t="s">
        <v>373</v>
      </c>
      <c r="B330" s="13" t="s">
        <v>62</v>
      </c>
      <c r="C330" s="13" t="s">
        <v>63</v>
      </c>
      <c r="D330" s="14">
        <v>30</v>
      </c>
      <c r="E330" s="14" t="s">
        <v>3</v>
      </c>
      <c r="F330" s="15">
        <v>4996</v>
      </c>
      <c r="G330" s="15">
        <v>4100</v>
      </c>
      <c r="H330" s="15" t="s">
        <v>3</v>
      </c>
      <c r="I330" s="15" t="s">
        <v>3</v>
      </c>
      <c r="J330" s="16">
        <v>4901.1000000000004</v>
      </c>
      <c r="K330" s="16">
        <v>0</v>
      </c>
      <c r="L330" s="16">
        <v>0</v>
      </c>
      <c r="M330" s="17">
        <v>0</v>
      </c>
      <c r="N330" s="16">
        <v>0</v>
      </c>
      <c r="O330" s="16">
        <v>4901.1000000000004</v>
      </c>
      <c r="P330" s="16">
        <f t="shared" si="120"/>
        <v>4901.1000000000004</v>
      </c>
      <c r="Q330" s="16">
        <v>20103.869272257434</v>
      </c>
      <c r="R330" s="16">
        <v>0</v>
      </c>
      <c r="S330" s="16">
        <f t="shared" si="121"/>
        <v>20103.869272257434</v>
      </c>
      <c r="T330" s="18">
        <v>0.88</v>
      </c>
      <c r="U330" s="19">
        <f t="shared" si="122"/>
        <v>4.6612609396261302</v>
      </c>
      <c r="V330" s="19" t="str">
        <f t="shared" si="129"/>
        <v>N/A</v>
      </c>
      <c r="W330" s="16">
        <v>0</v>
      </c>
      <c r="X330" s="16">
        <v>0</v>
      </c>
      <c r="Y330" s="16">
        <v>0</v>
      </c>
      <c r="AA330" s="13" t="s">
        <v>373</v>
      </c>
      <c r="AB330" s="15">
        <v>0</v>
      </c>
      <c r="AC330" s="19">
        <v>0</v>
      </c>
      <c r="AD330" s="19">
        <v>0</v>
      </c>
      <c r="AE330" s="19">
        <v>47.083622501408321</v>
      </c>
      <c r="AF330" s="19">
        <v>54.77616494902199</v>
      </c>
      <c r="AG330" s="19">
        <v>0</v>
      </c>
      <c r="AH330" s="17">
        <f t="shared" si="123"/>
        <v>0</v>
      </c>
      <c r="AI330" s="17">
        <f t="shared" si="124"/>
        <v>0</v>
      </c>
      <c r="AJ330" s="17">
        <f t="shared" si="125"/>
        <v>0</v>
      </c>
      <c r="AK330" s="19" t="str">
        <f t="shared" si="126"/>
        <v>N/A</v>
      </c>
      <c r="AL330" s="17">
        <f t="shared" si="127"/>
        <v>0</v>
      </c>
      <c r="AM330" s="19" t="str">
        <f t="shared" si="128"/>
        <v>N/A</v>
      </c>
    </row>
    <row r="331" spans="1:39">
      <c r="A331" s="13" t="s">
        <v>374</v>
      </c>
      <c r="B331" s="13" t="s">
        <v>62</v>
      </c>
      <c r="C331" s="13" t="s">
        <v>63</v>
      </c>
      <c r="D331" s="14">
        <v>36</v>
      </c>
      <c r="E331" s="14" t="s">
        <v>3</v>
      </c>
      <c r="F331" s="15">
        <v>4067</v>
      </c>
      <c r="G331" s="15">
        <v>3800</v>
      </c>
      <c r="H331" s="15" t="s">
        <v>3</v>
      </c>
      <c r="I331" s="15" t="s">
        <v>3</v>
      </c>
      <c r="J331" s="16">
        <v>11138.4</v>
      </c>
      <c r="K331" s="16">
        <v>0</v>
      </c>
      <c r="L331" s="16">
        <v>0</v>
      </c>
      <c r="M331" s="17">
        <v>0</v>
      </c>
      <c r="N331" s="16">
        <v>0</v>
      </c>
      <c r="O331" s="16">
        <v>11138.4</v>
      </c>
      <c r="P331" s="16">
        <f t="shared" si="120"/>
        <v>11138.4</v>
      </c>
      <c r="Q331" s="16">
        <v>19133.850088210442</v>
      </c>
      <c r="R331" s="16">
        <v>0</v>
      </c>
      <c r="S331" s="16">
        <f t="shared" si="121"/>
        <v>19133.850088210442</v>
      </c>
      <c r="T331" s="18">
        <v>0.88</v>
      </c>
      <c r="U331" s="19">
        <f t="shared" si="122"/>
        <v>1.9520767312967304</v>
      </c>
      <c r="V331" s="19" t="str">
        <f t="shared" si="129"/>
        <v>N/A</v>
      </c>
      <c r="W331" s="16">
        <v>0</v>
      </c>
      <c r="X331" s="16">
        <v>0</v>
      </c>
      <c r="Y331" s="16">
        <v>0</v>
      </c>
      <c r="AA331" s="13" t="s">
        <v>374</v>
      </c>
      <c r="AB331" s="15">
        <v>0</v>
      </c>
      <c r="AC331" s="19">
        <v>0</v>
      </c>
      <c r="AD331" s="19">
        <v>0</v>
      </c>
      <c r="AE331" s="19">
        <v>42.022239414084481</v>
      </c>
      <c r="AF331" s="19">
        <v>42.939101162704198</v>
      </c>
      <c r="AG331" s="19">
        <v>0</v>
      </c>
      <c r="AH331" s="17">
        <f t="shared" si="123"/>
        <v>0</v>
      </c>
      <c r="AI331" s="17">
        <f t="shared" si="124"/>
        <v>0</v>
      </c>
      <c r="AJ331" s="17">
        <f t="shared" si="125"/>
        <v>0</v>
      </c>
      <c r="AK331" s="19" t="str">
        <f t="shared" si="126"/>
        <v>N/A</v>
      </c>
      <c r="AL331" s="17">
        <f t="shared" si="127"/>
        <v>0</v>
      </c>
      <c r="AM331" s="19" t="str">
        <f t="shared" si="128"/>
        <v>N/A</v>
      </c>
    </row>
    <row r="332" spans="1:39">
      <c r="A332" s="13" t="s">
        <v>375</v>
      </c>
      <c r="B332" s="13" t="s">
        <v>62</v>
      </c>
      <c r="C332" s="13" t="s">
        <v>63</v>
      </c>
      <c r="D332" s="14">
        <v>36</v>
      </c>
      <c r="E332" s="14" t="s">
        <v>3</v>
      </c>
      <c r="F332" s="15">
        <v>5193</v>
      </c>
      <c r="G332" s="15">
        <v>4100</v>
      </c>
      <c r="H332" s="15" t="s">
        <v>3</v>
      </c>
      <c r="I332" s="15" t="s">
        <v>3</v>
      </c>
      <c r="J332" s="16">
        <v>11138.4</v>
      </c>
      <c r="K332" s="16">
        <v>0</v>
      </c>
      <c r="L332" s="16">
        <v>0</v>
      </c>
      <c r="M332" s="17">
        <v>0</v>
      </c>
      <c r="N332" s="16">
        <v>0</v>
      </c>
      <c r="O332" s="16">
        <v>11138.4</v>
      </c>
      <c r="P332" s="16">
        <f t="shared" si="120"/>
        <v>11138.4</v>
      </c>
      <c r="Q332" s="16">
        <v>22276.662733387398</v>
      </c>
      <c r="R332" s="16">
        <v>0</v>
      </c>
      <c r="S332" s="16">
        <f t="shared" si="121"/>
        <v>22276.662733387398</v>
      </c>
      <c r="T332" s="18">
        <v>0.88</v>
      </c>
      <c r="U332" s="19">
        <f t="shared" si="122"/>
        <v>2.2727132684908433</v>
      </c>
      <c r="V332" s="19" t="str">
        <f t="shared" si="129"/>
        <v>N/A</v>
      </c>
      <c r="W332" s="16">
        <v>0</v>
      </c>
      <c r="X332" s="16">
        <v>0</v>
      </c>
      <c r="Y332" s="16">
        <v>0</v>
      </c>
      <c r="AA332" s="13" t="s">
        <v>375</v>
      </c>
      <c r="AB332" s="15">
        <v>0</v>
      </c>
      <c r="AC332" s="19">
        <v>0</v>
      </c>
      <c r="AD332" s="19">
        <v>0</v>
      </c>
      <c r="AE332" s="19">
        <v>50.57129824225342</v>
      </c>
      <c r="AF332" s="19">
        <v>61.153560721376138</v>
      </c>
      <c r="AG332" s="19">
        <v>0</v>
      </c>
      <c r="AH332" s="17">
        <f t="shared" si="123"/>
        <v>0</v>
      </c>
      <c r="AI332" s="17">
        <f t="shared" si="124"/>
        <v>0</v>
      </c>
      <c r="AJ332" s="17">
        <f t="shared" si="125"/>
        <v>0</v>
      </c>
      <c r="AK332" s="19" t="str">
        <f t="shared" si="126"/>
        <v>N/A</v>
      </c>
      <c r="AL332" s="17">
        <f t="shared" si="127"/>
        <v>0</v>
      </c>
      <c r="AM332" s="19" t="str">
        <f t="shared" si="128"/>
        <v>N/A</v>
      </c>
    </row>
    <row r="333" spans="1:39">
      <c r="T333" s="20"/>
    </row>
    <row r="334" spans="1:39">
      <c r="A334" s="7" t="s">
        <v>376</v>
      </c>
      <c r="AA334" s="8" t="s">
        <v>377</v>
      </c>
    </row>
    <row r="335" spans="1:39" ht="57" thickBot="1">
      <c r="A335" s="10" t="s">
        <v>24</v>
      </c>
      <c r="B335" s="10" t="s">
        <v>25</v>
      </c>
      <c r="C335" s="10" t="s">
        <v>26</v>
      </c>
      <c r="D335" s="11" t="s">
        <v>27</v>
      </c>
      <c r="E335" s="11" t="s">
        <v>28</v>
      </c>
      <c r="F335" s="11" t="s">
        <v>29</v>
      </c>
      <c r="G335" s="11" t="s">
        <v>30</v>
      </c>
      <c r="H335" s="11" t="s">
        <v>31</v>
      </c>
      <c r="I335" s="11" t="s">
        <v>32</v>
      </c>
      <c r="J335" s="11" t="s">
        <v>33</v>
      </c>
      <c r="K335" s="11" t="s">
        <v>34</v>
      </c>
      <c r="L335" s="11" t="s">
        <v>35</v>
      </c>
      <c r="M335" s="11" t="s">
        <v>36</v>
      </c>
      <c r="N335" s="11" t="s">
        <v>37</v>
      </c>
      <c r="O335" s="11" t="s">
        <v>38</v>
      </c>
      <c r="P335" s="11" t="s">
        <v>39</v>
      </c>
      <c r="Q335" s="11" t="s">
        <v>40</v>
      </c>
      <c r="R335" s="11" t="s">
        <v>41</v>
      </c>
      <c r="S335" s="11" t="s">
        <v>42</v>
      </c>
      <c r="T335" s="11" t="s">
        <v>43</v>
      </c>
      <c r="U335" s="11" t="s">
        <v>44</v>
      </c>
      <c r="V335" s="11" t="s">
        <v>45</v>
      </c>
      <c r="W335" s="11" t="s">
        <v>46</v>
      </c>
      <c r="X335" s="11" t="s">
        <v>47</v>
      </c>
      <c r="Y335" s="11" t="s">
        <v>48</v>
      </c>
      <c r="AA335" s="10" t="s">
        <v>24</v>
      </c>
      <c r="AB335" s="12" t="s">
        <v>49</v>
      </c>
      <c r="AC335" s="11" t="s">
        <v>50</v>
      </c>
      <c r="AD335" s="11" t="s">
        <v>51</v>
      </c>
      <c r="AE335" s="11" t="s">
        <v>52</v>
      </c>
      <c r="AF335" s="11" t="s">
        <v>53</v>
      </c>
      <c r="AG335" s="11" t="s">
        <v>54</v>
      </c>
      <c r="AH335" s="11" t="s">
        <v>55</v>
      </c>
      <c r="AI335" s="11" t="s">
        <v>56</v>
      </c>
      <c r="AJ335" s="11" t="s">
        <v>57</v>
      </c>
      <c r="AK335" s="11" t="s">
        <v>58</v>
      </c>
      <c r="AL335" s="11" t="s">
        <v>59</v>
      </c>
      <c r="AM335" s="11" t="s">
        <v>60</v>
      </c>
    </row>
    <row r="336" spans="1:39">
      <c r="A336" s="13" t="s">
        <v>378</v>
      </c>
      <c r="B336" s="13" t="s">
        <v>66</v>
      </c>
      <c r="C336" s="13" t="s">
        <v>63</v>
      </c>
      <c r="D336" s="14">
        <v>1</v>
      </c>
      <c r="E336" s="14" t="s">
        <v>3</v>
      </c>
      <c r="F336" s="15">
        <v>207</v>
      </c>
      <c r="G336" s="15">
        <v>0</v>
      </c>
      <c r="H336" s="15" t="s">
        <v>3</v>
      </c>
      <c r="I336" s="15" t="s">
        <v>3</v>
      </c>
      <c r="J336" s="16">
        <v>11.505688572353513</v>
      </c>
      <c r="K336" s="16">
        <v>11.505688572353513</v>
      </c>
      <c r="L336" s="16">
        <v>5.1868020336619463</v>
      </c>
      <c r="M336" s="17">
        <v>0</v>
      </c>
      <c r="N336" s="16">
        <v>16.692490606015461</v>
      </c>
      <c r="O336" s="16">
        <v>0</v>
      </c>
      <c r="P336" s="16">
        <f>N336+O336</f>
        <v>16.692490606015461</v>
      </c>
      <c r="Q336" s="16">
        <v>32.363817495256676</v>
      </c>
      <c r="R336" s="16">
        <v>0</v>
      </c>
      <c r="S336" s="16">
        <f>SUM(R336,Q336)</f>
        <v>32.363817495256676</v>
      </c>
      <c r="T336" s="18">
        <v>1</v>
      </c>
      <c r="U336" s="19">
        <f>MAX(Q336/(L336+(J336*T336)),0)</f>
        <v>1.9388249638189852</v>
      </c>
      <c r="V336" s="19">
        <f>MAX(Q336/N336,0)</f>
        <v>1.9388249638189852</v>
      </c>
      <c r="W336" s="16">
        <v>7.3664686804807367E-2</v>
      </c>
      <c r="X336" s="16">
        <v>7.3664686804807367E-2</v>
      </c>
      <c r="Y336" s="16" t="s">
        <v>3</v>
      </c>
      <c r="AA336" s="13" t="s">
        <v>378</v>
      </c>
      <c r="AB336" s="15">
        <v>131379.48708487084</v>
      </c>
      <c r="AC336" s="19">
        <v>0</v>
      </c>
      <c r="AD336" s="19">
        <v>29770.972773944282</v>
      </c>
      <c r="AE336" s="19">
        <v>0</v>
      </c>
      <c r="AF336" s="19">
        <v>8655.1681669009704</v>
      </c>
      <c r="AG336" s="19">
        <v>29770.972773944282</v>
      </c>
      <c r="AH336" s="17">
        <f>AB336*Q336</f>
        <v>4251941.7426351914</v>
      </c>
      <c r="AI336" s="17">
        <f>AB336*(L336+(J336*T336))</f>
        <v>2193050.8539873362</v>
      </c>
      <c r="AJ336" s="17">
        <f>AH336-AI336</f>
        <v>2058890.8886478553</v>
      </c>
      <c r="AK336" s="19">
        <f>IF(AB336=0,"N/A",MAX(AH336/AI336,0))</f>
        <v>1.9388249638189852</v>
      </c>
      <c r="AL336" s="17">
        <f t="shared" ref="AL336" si="130">AB336*N336</f>
        <v>2193050.8539873362</v>
      </c>
      <c r="AM336" s="19">
        <f>IF(AB336=0,"N/A",MAX(AH336/AL336,0))</f>
        <v>1.9388249638189852</v>
      </c>
    </row>
    <row r="338" spans="1:39">
      <c r="A338" s="7" t="s">
        <v>379</v>
      </c>
      <c r="AA338" s="8" t="s">
        <v>380</v>
      </c>
    </row>
    <row r="339" spans="1:39" ht="57" thickBot="1">
      <c r="A339" s="10" t="s">
        <v>24</v>
      </c>
      <c r="B339" s="10" t="s">
        <v>25</v>
      </c>
      <c r="C339" s="10" t="s">
        <v>26</v>
      </c>
      <c r="D339" s="11" t="s">
        <v>27</v>
      </c>
      <c r="E339" s="11" t="s">
        <v>28</v>
      </c>
      <c r="F339" s="11" t="s">
        <v>29</v>
      </c>
      <c r="G339" s="11" t="s">
        <v>30</v>
      </c>
      <c r="H339" s="11" t="s">
        <v>31</v>
      </c>
      <c r="I339" s="11" t="s">
        <v>32</v>
      </c>
      <c r="J339" s="11" t="s">
        <v>33</v>
      </c>
      <c r="K339" s="11" t="s">
        <v>34</v>
      </c>
      <c r="L339" s="11" t="s">
        <v>35</v>
      </c>
      <c r="M339" s="11" t="s">
        <v>36</v>
      </c>
      <c r="N339" s="11" t="s">
        <v>37</v>
      </c>
      <c r="O339" s="11" t="s">
        <v>38</v>
      </c>
      <c r="P339" s="11" t="s">
        <v>39</v>
      </c>
      <c r="Q339" s="11" t="s">
        <v>40</v>
      </c>
      <c r="R339" s="11" t="s">
        <v>41</v>
      </c>
      <c r="S339" s="11" t="s">
        <v>42</v>
      </c>
      <c r="T339" s="11" t="s">
        <v>43</v>
      </c>
      <c r="U339" s="11" t="s">
        <v>44</v>
      </c>
      <c r="V339" s="11" t="s">
        <v>45</v>
      </c>
      <c r="W339" s="11" t="s">
        <v>46</v>
      </c>
      <c r="X339" s="11" t="s">
        <v>47</v>
      </c>
      <c r="Y339" s="11" t="s">
        <v>48</v>
      </c>
      <c r="AA339" s="10" t="s">
        <v>24</v>
      </c>
      <c r="AB339" s="12" t="s">
        <v>49</v>
      </c>
      <c r="AC339" s="11" t="s">
        <v>50</v>
      </c>
      <c r="AD339" s="11" t="s">
        <v>51</v>
      </c>
      <c r="AE339" s="11" t="s">
        <v>52</v>
      </c>
      <c r="AF339" s="11" t="s">
        <v>53</v>
      </c>
      <c r="AG339" s="11" t="s">
        <v>54</v>
      </c>
      <c r="AH339" s="11" t="s">
        <v>55</v>
      </c>
      <c r="AI339" s="11" t="s">
        <v>56</v>
      </c>
      <c r="AJ339" s="11" t="s">
        <v>57</v>
      </c>
      <c r="AK339" s="11" t="s">
        <v>58</v>
      </c>
      <c r="AL339" s="11" t="s">
        <v>59</v>
      </c>
      <c r="AM339" s="11" t="s">
        <v>60</v>
      </c>
    </row>
    <row r="340" spans="1:39">
      <c r="A340" s="13" t="s">
        <v>381</v>
      </c>
      <c r="B340" s="13" t="s">
        <v>382</v>
      </c>
      <c r="C340" s="13" t="s">
        <v>63</v>
      </c>
      <c r="D340" s="14">
        <v>1.88</v>
      </c>
      <c r="E340" s="14" t="s">
        <v>3</v>
      </c>
      <c r="F340" s="15">
        <v>1000000</v>
      </c>
      <c r="G340" s="15">
        <v>108018.86792452831</v>
      </c>
      <c r="H340" s="15" t="s">
        <v>3</v>
      </c>
      <c r="I340" s="15" t="s">
        <v>3</v>
      </c>
      <c r="J340" s="16">
        <v>162016.79999999999</v>
      </c>
      <c r="K340" s="16">
        <v>212845.6</v>
      </c>
      <c r="L340" s="16">
        <v>154824.66972265922</v>
      </c>
      <c r="M340" s="17">
        <v>0</v>
      </c>
      <c r="N340" s="16">
        <v>367670.26972265926</v>
      </c>
      <c r="O340" s="16">
        <v>-50828.800000000017</v>
      </c>
      <c r="P340" s="16">
        <f>N340+O340</f>
        <v>316841.46972265921</v>
      </c>
      <c r="Q340" s="16">
        <v>287862.24207912298</v>
      </c>
      <c r="R340" s="16">
        <v>0</v>
      </c>
      <c r="S340" s="16">
        <f>SUM(R340,Q340)</f>
        <v>287862.24207912298</v>
      </c>
      <c r="T340" s="18">
        <v>1</v>
      </c>
      <c r="U340" s="19">
        <f>MAX(Q340/(L340+(J340*T340)),0)</f>
        <v>0.90853713792925339</v>
      </c>
      <c r="V340" s="19">
        <f>MAX(Q340/N340,0)</f>
        <v>0.78293586885951638</v>
      </c>
      <c r="W340" s="16">
        <v>0.34597772380902242</v>
      </c>
      <c r="X340" s="16">
        <v>0.18403070415373532</v>
      </c>
      <c r="Y340" s="16">
        <v>3.1842172014417516</v>
      </c>
      <c r="AA340" s="13" t="s">
        <v>381</v>
      </c>
      <c r="AB340" s="15">
        <v>2.5</v>
      </c>
      <c r="AC340" s="19">
        <v>288.6804245283019</v>
      </c>
      <c r="AD340" s="19">
        <v>2656.75</v>
      </c>
      <c r="AE340" s="19">
        <v>542.71919811320754</v>
      </c>
      <c r="AF340" s="19">
        <v>4994.6899999999996</v>
      </c>
      <c r="AG340" s="19">
        <v>4994.6899999999996</v>
      </c>
      <c r="AH340" s="17">
        <f>AB340*Q340</f>
        <v>719655.60519780742</v>
      </c>
      <c r="AI340" s="17">
        <f>AB340*(L340+(J340*T340))</f>
        <v>792103.67430664808</v>
      </c>
      <c r="AJ340" s="17">
        <f>AH340-AI340</f>
        <v>-72448.06910884066</v>
      </c>
      <c r="AK340" s="19">
        <f>IF(AB340=0,"N/A",MAX(AH340/AI340,0))</f>
        <v>0.90853713792925328</v>
      </c>
      <c r="AL340" s="17">
        <f t="shared" ref="AL340" si="131">AB340*N340</f>
        <v>919175.67430664808</v>
      </c>
      <c r="AM340" s="19">
        <f>IF(AB340=0,"N/A",MAX(AH340/AL340,0))</f>
        <v>0.78293586885951649</v>
      </c>
    </row>
    <row r="342" spans="1:39">
      <c r="A342" s="7" t="s">
        <v>383</v>
      </c>
      <c r="AA342" s="8" t="s">
        <v>384</v>
      </c>
    </row>
    <row r="343" spans="1:39" ht="57" thickBot="1">
      <c r="A343" s="10" t="s">
        <v>24</v>
      </c>
      <c r="B343" s="10" t="s">
        <v>25</v>
      </c>
      <c r="C343" s="10" t="s">
        <v>26</v>
      </c>
      <c r="D343" s="11" t="s">
        <v>27</v>
      </c>
      <c r="E343" s="11" t="s">
        <v>28</v>
      </c>
      <c r="F343" s="11" t="s">
        <v>29</v>
      </c>
      <c r="G343" s="11" t="s">
        <v>30</v>
      </c>
      <c r="H343" s="11" t="s">
        <v>31</v>
      </c>
      <c r="I343" s="11" t="s">
        <v>32</v>
      </c>
      <c r="J343" s="11" t="s">
        <v>33</v>
      </c>
      <c r="K343" s="11" t="s">
        <v>34</v>
      </c>
      <c r="L343" s="11" t="s">
        <v>35</v>
      </c>
      <c r="M343" s="11" t="s">
        <v>36</v>
      </c>
      <c r="N343" s="11" t="s">
        <v>37</v>
      </c>
      <c r="O343" s="11" t="s">
        <v>38</v>
      </c>
      <c r="P343" s="11" t="s">
        <v>39</v>
      </c>
      <c r="Q343" s="11" t="s">
        <v>40</v>
      </c>
      <c r="R343" s="11" t="s">
        <v>41</v>
      </c>
      <c r="S343" s="11" t="s">
        <v>42</v>
      </c>
      <c r="T343" s="11" t="s">
        <v>43</v>
      </c>
      <c r="U343" s="11" t="s">
        <v>44</v>
      </c>
      <c r="V343" s="11" t="s">
        <v>45</v>
      </c>
      <c r="W343" s="11" t="s">
        <v>46</v>
      </c>
      <c r="X343" s="11" t="s">
        <v>47</v>
      </c>
      <c r="Y343" s="11" t="s">
        <v>48</v>
      </c>
      <c r="AA343" s="10" t="s">
        <v>24</v>
      </c>
      <c r="AB343" s="12" t="s">
        <v>49</v>
      </c>
      <c r="AC343" s="11" t="s">
        <v>50</v>
      </c>
      <c r="AD343" s="11" t="s">
        <v>51</v>
      </c>
      <c r="AE343" s="11" t="s">
        <v>52</v>
      </c>
      <c r="AF343" s="11" t="s">
        <v>53</v>
      </c>
      <c r="AG343" s="11" t="s">
        <v>54</v>
      </c>
      <c r="AH343" s="11" t="s">
        <v>55</v>
      </c>
      <c r="AI343" s="11" t="s">
        <v>56</v>
      </c>
      <c r="AJ343" s="11" t="s">
        <v>57</v>
      </c>
      <c r="AK343" s="11" t="s">
        <v>58</v>
      </c>
      <c r="AL343" s="11" t="s">
        <v>59</v>
      </c>
      <c r="AM343" s="11" t="s">
        <v>60</v>
      </c>
    </row>
    <row r="344" spans="1:39">
      <c r="A344" s="13" t="s">
        <v>105</v>
      </c>
      <c r="B344" s="13" t="s">
        <v>103</v>
      </c>
      <c r="C344" s="13" t="s">
        <v>63</v>
      </c>
      <c r="D344" s="14">
        <v>18</v>
      </c>
      <c r="E344" s="14" t="s">
        <v>3</v>
      </c>
      <c r="F344" s="15">
        <v>9688.7569999999996</v>
      </c>
      <c r="G344" s="15">
        <v>3510.8929269245796</v>
      </c>
      <c r="H344" s="15" t="s">
        <v>3</v>
      </c>
      <c r="I344" s="15" t="s">
        <v>3</v>
      </c>
      <c r="J344" s="16">
        <v>7021.7615999999998</v>
      </c>
      <c r="K344" s="16">
        <v>1479.3798239999999</v>
      </c>
      <c r="L344" s="16">
        <v>2084.9373171000643</v>
      </c>
      <c r="M344" s="17">
        <v>0</v>
      </c>
      <c r="N344" s="16">
        <v>3564.317141100064</v>
      </c>
      <c r="O344" s="16">
        <v>5542.3817760000002</v>
      </c>
      <c r="P344" s="16">
        <f t="shared" ref="P344:P400" si="132">N344+O344</f>
        <v>9106.6989171000641</v>
      </c>
      <c r="Q344" s="16">
        <v>20860.942683112356</v>
      </c>
      <c r="R344" s="16">
        <v>0</v>
      </c>
      <c r="S344" s="16">
        <f t="shared" ref="S344:S400" si="133">SUM(R344,Q344)</f>
        <v>20860.942683112356</v>
      </c>
      <c r="T344" s="18">
        <v>0.93</v>
      </c>
      <c r="U344" s="19">
        <f t="shared" ref="U344:U400" si="134">MAX(Q344/(L344+(J344*T344)),0)</f>
        <v>2.421418162476336</v>
      </c>
      <c r="V344" s="19">
        <f t="shared" ref="V344:V400" si="135">MAX(Q344/N344,0)</f>
        <v>5.8527178860055065</v>
      </c>
      <c r="W344" s="16">
        <v>0.37223306673302187</v>
      </c>
      <c r="X344" s="16">
        <v>2.067961481850121E-2</v>
      </c>
      <c r="Y344" s="16">
        <v>1.0212206725316544</v>
      </c>
      <c r="AA344" s="13" t="s">
        <v>105</v>
      </c>
      <c r="AB344" s="15">
        <v>172.59431524547804</v>
      </c>
      <c r="AC344" s="19">
        <v>602.42741288630953</v>
      </c>
      <c r="AD344" s="19">
        <v>1652.6777492170725</v>
      </c>
      <c r="AE344" s="19">
        <v>1181.6845406616069</v>
      </c>
      <c r="AF344" s="19">
        <v>3241.7909696181041</v>
      </c>
      <c r="AG344" s="19">
        <v>29748.199485907309</v>
      </c>
      <c r="AH344" s="17">
        <f t="shared" ref="AH344:AH400" si="136">AB344*Q344</f>
        <v>3600480.1177669428</v>
      </c>
      <c r="AI344" s="17">
        <f t="shared" ref="AI344:AI400" si="137">AB344*(L344+(J344*T344))</f>
        <v>1486930.3342817926</v>
      </c>
      <c r="AJ344" s="17">
        <f t="shared" ref="AJ344:AJ400" si="138">AH344-AI344</f>
        <v>2113549.78348515</v>
      </c>
      <c r="AK344" s="19">
        <f t="shared" ref="AK344:AK400" si="139">IF(AB344=0,"N/A",MAX(AH344/AI344,0))</f>
        <v>2.4214181624763365</v>
      </c>
      <c r="AL344" s="17">
        <f t="shared" ref="AL344:AL400" si="140">AB344*N344</f>
        <v>615180.87628588546</v>
      </c>
      <c r="AM344" s="19">
        <f t="shared" ref="AM344:AM400" si="141">IF(AB344=0,"N/A",MAX(AH344/AL344,0))</f>
        <v>5.8527178860055065</v>
      </c>
    </row>
    <row r="345" spans="1:39">
      <c r="A345" s="13" t="s">
        <v>385</v>
      </c>
      <c r="B345" s="13" t="s">
        <v>100</v>
      </c>
      <c r="C345" s="13" t="s">
        <v>68</v>
      </c>
      <c r="D345" s="14">
        <v>11.6</v>
      </c>
      <c r="E345" s="14">
        <v>1</v>
      </c>
      <c r="F345" s="15">
        <v>243.18644839999999</v>
      </c>
      <c r="G345" s="15">
        <v>52.549205239999999</v>
      </c>
      <c r="H345" s="15">
        <v>243.18644839999999</v>
      </c>
      <c r="I345" s="15">
        <v>52.549205239999999</v>
      </c>
      <c r="J345" s="16">
        <v>64.329420107059079</v>
      </c>
      <c r="K345" s="16">
        <v>19.725064320000001</v>
      </c>
      <c r="L345" s="16">
        <v>32.997471692605508</v>
      </c>
      <c r="M345" s="17">
        <v>0</v>
      </c>
      <c r="N345" s="16">
        <v>52.722536012605509</v>
      </c>
      <c r="O345" s="16">
        <v>44.604355787059077</v>
      </c>
      <c r="P345" s="16">
        <f t="shared" si="132"/>
        <v>97.326891799664594</v>
      </c>
      <c r="Q345" s="16">
        <v>333.78179137691313</v>
      </c>
      <c r="R345" s="16">
        <v>0</v>
      </c>
      <c r="S345" s="16">
        <f t="shared" si="133"/>
        <v>333.78179137691313</v>
      </c>
      <c r="T345" s="18">
        <v>0.93</v>
      </c>
      <c r="U345" s="19">
        <f t="shared" si="134"/>
        <v>3.5958630749775753</v>
      </c>
      <c r="V345" s="19">
        <f t="shared" si="135"/>
        <v>6.3309130520032033</v>
      </c>
      <c r="W345" s="16">
        <v>0.21936311111045717</v>
      </c>
      <c r="X345" s="16">
        <v>1.8910613026763549E-2</v>
      </c>
      <c r="Y345" s="16">
        <v>1.009231932520205</v>
      </c>
      <c r="AA345" s="13" t="s">
        <v>385</v>
      </c>
      <c r="AB345" s="15">
        <v>97.392506459948322</v>
      </c>
      <c r="AC345" s="19">
        <v>5.0880614607348758</v>
      </c>
      <c r="AD345" s="19">
        <v>23.407689185046905</v>
      </c>
      <c r="AE345" s="19">
        <v>9.9804282499030244</v>
      </c>
      <c r="AF345" s="19">
        <v>45.915082632207394</v>
      </c>
      <c r="AG345" s="19">
        <v>271.52919454654403</v>
      </c>
      <c r="AH345" s="17">
        <f t="shared" si="136"/>
        <v>32507.845272889135</v>
      </c>
      <c r="AI345" s="17">
        <f t="shared" si="137"/>
        <v>9040.3456958916213</v>
      </c>
      <c r="AJ345" s="17">
        <f t="shared" si="138"/>
        <v>23467.499576997514</v>
      </c>
      <c r="AK345" s="19">
        <f t="shared" si="139"/>
        <v>3.5958630749775757</v>
      </c>
      <c r="AL345" s="17">
        <f t="shared" si="140"/>
        <v>5134.7799291925403</v>
      </c>
      <c r="AM345" s="19">
        <f t="shared" si="141"/>
        <v>6.3309130520032033</v>
      </c>
    </row>
    <row r="346" spans="1:39">
      <c r="A346" s="13" t="s">
        <v>386</v>
      </c>
      <c r="B346" s="13" t="s">
        <v>100</v>
      </c>
      <c r="C346" s="13" t="s">
        <v>68</v>
      </c>
      <c r="D346" s="14">
        <v>11.6</v>
      </c>
      <c r="E346" s="14">
        <v>1</v>
      </c>
      <c r="F346" s="15">
        <v>458.73684840000004</v>
      </c>
      <c r="G346" s="15">
        <v>99.126645240000002</v>
      </c>
      <c r="H346" s="15">
        <v>458.73684840000004</v>
      </c>
      <c r="I346" s="15">
        <v>99.126645240000002</v>
      </c>
      <c r="J346" s="16">
        <v>160.13450124428266</v>
      </c>
      <c r="K346" s="16">
        <v>29.587596480000002</v>
      </c>
      <c r="L346" s="16">
        <v>61.545461464912172</v>
      </c>
      <c r="M346" s="17">
        <v>0</v>
      </c>
      <c r="N346" s="16">
        <v>91.133057944912167</v>
      </c>
      <c r="O346" s="16">
        <v>130.54690476428266</v>
      </c>
      <c r="P346" s="16">
        <f t="shared" si="132"/>
        <v>221.67996270919483</v>
      </c>
      <c r="Q346" s="16">
        <v>629.63215276576011</v>
      </c>
      <c r="R346" s="16">
        <v>0</v>
      </c>
      <c r="S346" s="16">
        <f t="shared" si="133"/>
        <v>629.63215276576011</v>
      </c>
      <c r="T346" s="18">
        <v>0.93</v>
      </c>
      <c r="U346" s="19">
        <f t="shared" si="134"/>
        <v>2.9915451823514987</v>
      </c>
      <c r="V346" s="19">
        <f t="shared" si="135"/>
        <v>6.9089325757768192</v>
      </c>
      <c r="W346" s="16">
        <v>0.20101061459571026</v>
      </c>
      <c r="X346" s="16">
        <v>1.7328501258250886E-2</v>
      </c>
      <c r="Y346" s="16">
        <v>0.92479692687870563</v>
      </c>
      <c r="AA346" s="13" t="s">
        <v>386</v>
      </c>
      <c r="AB346" s="15">
        <v>23.423514211886303</v>
      </c>
      <c r="AC346" s="19">
        <v>2.3083577392996224</v>
      </c>
      <c r="AD346" s="19">
        <v>10.619628105203544</v>
      </c>
      <c r="AE346" s="19">
        <v>4.527932488626182</v>
      </c>
      <c r="AF346" s="19">
        <v>20.830808975591573</v>
      </c>
      <c r="AG346" s="19">
        <v>123.18768602036113</v>
      </c>
      <c r="AH346" s="17">
        <f t="shared" si="136"/>
        <v>14748.19767856935</v>
      </c>
      <c r="AI346" s="17">
        <f t="shared" si="137"/>
        <v>4929.9598634096365</v>
      </c>
      <c r="AJ346" s="17">
        <f t="shared" si="138"/>
        <v>9818.2378151597131</v>
      </c>
      <c r="AK346" s="19">
        <f t="shared" si="139"/>
        <v>2.9915451823514987</v>
      </c>
      <c r="AL346" s="17">
        <f t="shared" si="140"/>
        <v>2134.6564779453083</v>
      </c>
      <c r="AM346" s="19">
        <f t="shared" si="141"/>
        <v>6.9089325757768183</v>
      </c>
    </row>
    <row r="347" spans="1:39">
      <c r="A347" s="13" t="s">
        <v>387</v>
      </c>
      <c r="B347" s="13" t="s">
        <v>100</v>
      </c>
      <c r="C347" s="13" t="s">
        <v>68</v>
      </c>
      <c r="D347" s="14">
        <v>11.6</v>
      </c>
      <c r="E347" s="14">
        <v>1</v>
      </c>
      <c r="F347" s="15">
        <v>141.39691720000002</v>
      </c>
      <c r="G347" s="15">
        <v>30.553904920000004</v>
      </c>
      <c r="H347" s="15">
        <v>141.39691720000002</v>
      </c>
      <c r="I347" s="15">
        <v>30.553904920000004</v>
      </c>
      <c r="J347" s="16">
        <v>42.702533665142042</v>
      </c>
      <c r="K347" s="16">
        <v>36.984495599999995</v>
      </c>
      <c r="L347" s="16">
        <v>21.528196821371473</v>
      </c>
      <c r="M347" s="17">
        <v>0</v>
      </c>
      <c r="N347" s="16">
        <v>58.512692421371469</v>
      </c>
      <c r="O347" s="16">
        <v>5.7180380651420464</v>
      </c>
      <c r="P347" s="16">
        <f t="shared" si="132"/>
        <v>64.230730486513522</v>
      </c>
      <c r="Q347" s="16">
        <v>194.07214764105692</v>
      </c>
      <c r="R347" s="16">
        <v>0</v>
      </c>
      <c r="S347" s="16">
        <f t="shared" si="133"/>
        <v>194.07214764105692</v>
      </c>
      <c r="T347" s="18">
        <v>0.93</v>
      </c>
      <c r="U347" s="19">
        <f t="shared" si="134"/>
        <v>3.1689618849025432</v>
      </c>
      <c r="V347" s="19">
        <f t="shared" si="135"/>
        <v>3.3167529917008745</v>
      </c>
      <c r="W347" s="16">
        <v>0.41871335813434907</v>
      </c>
      <c r="X347" s="16">
        <v>3.6095979149512847E-2</v>
      </c>
      <c r="Y347" s="16">
        <v>1.9263899452500481</v>
      </c>
      <c r="AA347" s="13" t="s">
        <v>387</v>
      </c>
      <c r="AB347" s="15">
        <v>542.43927648578813</v>
      </c>
      <c r="AC347" s="19">
        <v>16.477013768622008</v>
      </c>
      <c r="AD347" s="19">
        <v>75.802704029824511</v>
      </c>
      <c r="AE347" s="19">
        <v>32.320296238450858</v>
      </c>
      <c r="AF347" s="19">
        <v>148.6899194431173</v>
      </c>
      <c r="AG347" s="19">
        <v>879.31136674596462</v>
      </c>
      <c r="AH347" s="17">
        <f t="shared" si="136"/>
        <v>105272.35535245796</v>
      </c>
      <c r="AI347" s="17">
        <f t="shared" si="137"/>
        <v>33219.823770677969</v>
      </c>
      <c r="AJ347" s="17">
        <f t="shared" si="138"/>
        <v>72052.53158178</v>
      </c>
      <c r="AK347" s="19">
        <f t="shared" si="139"/>
        <v>3.1689618849025432</v>
      </c>
      <c r="AL347" s="17">
        <f t="shared" si="140"/>
        <v>31739.582542284199</v>
      </c>
      <c r="AM347" s="19">
        <f t="shared" si="141"/>
        <v>3.3167529917008745</v>
      </c>
    </row>
    <row r="348" spans="1:39">
      <c r="A348" s="13" t="s">
        <v>140</v>
      </c>
      <c r="B348" s="13" t="s">
        <v>100</v>
      </c>
      <c r="C348" s="13" t="s">
        <v>63</v>
      </c>
      <c r="D348" s="14">
        <v>17.100000000000001</v>
      </c>
      <c r="E348" s="14" t="s">
        <v>3</v>
      </c>
      <c r="F348" s="15">
        <v>874.94879999999989</v>
      </c>
      <c r="G348" s="15">
        <v>195.76479999999998</v>
      </c>
      <c r="H348" s="15" t="s">
        <v>3</v>
      </c>
      <c r="I348" s="15" t="s">
        <v>3</v>
      </c>
      <c r="J348" s="16">
        <v>285.69996000000003</v>
      </c>
      <c r="K348" s="16">
        <v>147.93798239999998</v>
      </c>
      <c r="L348" s="16">
        <v>164.03682625167275</v>
      </c>
      <c r="M348" s="17">
        <v>0</v>
      </c>
      <c r="N348" s="16">
        <v>311.97480865167273</v>
      </c>
      <c r="O348" s="16">
        <v>137.76197760000005</v>
      </c>
      <c r="P348" s="16">
        <f t="shared" si="132"/>
        <v>449.73678625167281</v>
      </c>
      <c r="Q348" s="16">
        <v>1610.285657271294</v>
      </c>
      <c r="R348" s="16">
        <v>0</v>
      </c>
      <c r="S348" s="16">
        <f t="shared" si="133"/>
        <v>1610.285657271294</v>
      </c>
      <c r="T348" s="18">
        <v>0.93</v>
      </c>
      <c r="U348" s="19">
        <f t="shared" si="134"/>
        <v>3.7471353422858256</v>
      </c>
      <c r="V348" s="19">
        <f t="shared" si="135"/>
        <v>5.1615887328557228</v>
      </c>
      <c r="W348" s="16">
        <v>0.3607809202894311</v>
      </c>
      <c r="X348" s="16">
        <v>2.1098299432130471E-2</v>
      </c>
      <c r="Y348" s="16">
        <v>1.6030451897425027</v>
      </c>
      <c r="AA348" s="13" t="s">
        <v>140</v>
      </c>
      <c r="AB348" s="15">
        <v>98.625322997416021</v>
      </c>
      <c r="AC348" s="19">
        <v>19.19480468406276</v>
      </c>
      <c r="AD348" s="19">
        <v>85.283439555717052</v>
      </c>
      <c r="AE348" s="19">
        <v>37.65134764950772</v>
      </c>
      <c r="AF348" s="19">
        <v>167.28674682082959</v>
      </c>
      <c r="AG348" s="19">
        <v>1458.346816402762</v>
      </c>
      <c r="AH348" s="17">
        <f t="shared" si="136"/>
        <v>158814.94306648773</v>
      </c>
      <c r="AI348" s="17">
        <f t="shared" si="137"/>
        <v>42383.028249416668</v>
      </c>
      <c r="AJ348" s="17">
        <f t="shared" si="138"/>
        <v>116431.91481707105</v>
      </c>
      <c r="AK348" s="19">
        <f t="shared" si="139"/>
        <v>3.7471353422858251</v>
      </c>
      <c r="AL348" s="17">
        <f t="shared" si="140"/>
        <v>30768.616270328283</v>
      </c>
      <c r="AM348" s="19">
        <f t="shared" si="141"/>
        <v>5.1615887328557228</v>
      </c>
    </row>
    <row r="349" spans="1:39">
      <c r="A349" s="13" t="s">
        <v>143</v>
      </c>
      <c r="B349" s="13" t="s">
        <v>100</v>
      </c>
      <c r="C349" s="13" t="s">
        <v>63</v>
      </c>
      <c r="D349" s="14">
        <v>17.100000000000001</v>
      </c>
      <c r="E349" s="14" t="s">
        <v>3</v>
      </c>
      <c r="F349" s="15">
        <v>2728.1268000000005</v>
      </c>
      <c r="G349" s="15">
        <v>622.86</v>
      </c>
      <c r="H349" s="15" t="s">
        <v>3</v>
      </c>
      <c r="I349" s="15" t="s">
        <v>3</v>
      </c>
      <c r="J349" s="16">
        <v>1799.6655599999999</v>
      </c>
      <c r="K349" s="16">
        <v>493.12660799999998</v>
      </c>
      <c r="L349" s="16">
        <v>516.44443517918126</v>
      </c>
      <c r="M349" s="17">
        <v>0</v>
      </c>
      <c r="N349" s="16">
        <v>1009.5710431791813</v>
      </c>
      <c r="O349" s="16">
        <v>1306.5389519999999</v>
      </c>
      <c r="P349" s="16">
        <f t="shared" si="132"/>
        <v>2316.1099951791812</v>
      </c>
      <c r="Q349" s="16">
        <v>5042.8457918362492</v>
      </c>
      <c r="R349" s="16">
        <v>0</v>
      </c>
      <c r="S349" s="16">
        <f t="shared" si="133"/>
        <v>5042.8457918362492</v>
      </c>
      <c r="T349" s="18">
        <v>0.93</v>
      </c>
      <c r="U349" s="19">
        <f t="shared" si="134"/>
        <v>2.3025290505450533</v>
      </c>
      <c r="V349" s="19">
        <f t="shared" si="135"/>
        <v>4.9950380668170888</v>
      </c>
      <c r="W349" s="16">
        <v>0.37443721679486963</v>
      </c>
      <c r="X349" s="16">
        <v>2.1896913262857875E-2</v>
      </c>
      <c r="Y349" s="16">
        <v>1.6304492576459197</v>
      </c>
      <c r="AA349" s="13" t="s">
        <v>143</v>
      </c>
      <c r="AB349" s="15">
        <v>3.6984496124031012</v>
      </c>
      <c r="AC349" s="19">
        <v>2.290186242403256</v>
      </c>
      <c r="AD349" s="19">
        <v>9.9718993720603368</v>
      </c>
      <c r="AE349" s="19">
        <v>4.4922883985602331</v>
      </c>
      <c r="AF349" s="19">
        <v>19.560264152887587</v>
      </c>
      <c r="AG349" s="19">
        <v>170.51947926223173</v>
      </c>
      <c r="AH349" s="17">
        <f t="shared" si="136"/>
        <v>18650.711064225387</v>
      </c>
      <c r="AI349" s="17">
        <f t="shared" si="137"/>
        <v>8100.0980464547883</v>
      </c>
      <c r="AJ349" s="17">
        <f t="shared" si="138"/>
        <v>10550.613017770598</v>
      </c>
      <c r="AK349" s="19">
        <f t="shared" si="139"/>
        <v>2.3025290505450533</v>
      </c>
      <c r="AL349" s="17">
        <f t="shared" si="140"/>
        <v>3733.8476333394374</v>
      </c>
      <c r="AM349" s="19">
        <f t="shared" si="141"/>
        <v>4.9950380668170888</v>
      </c>
    </row>
    <row r="350" spans="1:39">
      <c r="A350" s="13" t="s">
        <v>146</v>
      </c>
      <c r="B350" s="13" t="s">
        <v>100</v>
      </c>
      <c r="C350" s="13" t="s">
        <v>63</v>
      </c>
      <c r="D350" s="14">
        <v>11.6</v>
      </c>
      <c r="E350" s="14" t="s">
        <v>3</v>
      </c>
      <c r="F350" s="15">
        <v>27.358319999999999</v>
      </c>
      <c r="G350" s="15">
        <v>5.9117519999999999</v>
      </c>
      <c r="H350" s="15" t="s">
        <v>3</v>
      </c>
      <c r="I350" s="15" t="s">
        <v>3</v>
      </c>
      <c r="J350" s="16">
        <v>22.105440000000002</v>
      </c>
      <c r="K350" s="16">
        <v>12.328165199999999</v>
      </c>
      <c r="L350" s="16">
        <v>4.6402105944392913</v>
      </c>
      <c r="M350" s="17">
        <v>0</v>
      </c>
      <c r="N350" s="16">
        <v>16.968375794439289</v>
      </c>
      <c r="O350" s="16">
        <v>9.7772748000000025</v>
      </c>
      <c r="P350" s="16">
        <f t="shared" si="132"/>
        <v>26.74565059443929</v>
      </c>
      <c r="Q350" s="16">
        <v>37.550238176276729</v>
      </c>
      <c r="R350" s="16">
        <v>0</v>
      </c>
      <c r="S350" s="16">
        <f t="shared" si="133"/>
        <v>37.550238176276729</v>
      </c>
      <c r="T350" s="18">
        <v>0.93</v>
      </c>
      <c r="U350" s="19">
        <f t="shared" si="134"/>
        <v>1.4901911314785288</v>
      </c>
      <c r="V350" s="19">
        <f t="shared" si="135"/>
        <v>2.2129541820132439</v>
      </c>
      <c r="W350" s="16">
        <v>0.62756327923327537</v>
      </c>
      <c r="X350" s="16">
        <v>5.4100282692523746E-2</v>
      </c>
      <c r="Y350" s="16">
        <v>2.8872534578541682</v>
      </c>
      <c r="AA350" s="13" t="s">
        <v>146</v>
      </c>
      <c r="AB350" s="15">
        <v>57.942377260981914</v>
      </c>
      <c r="AC350" s="19">
        <v>0.34054395083341199</v>
      </c>
      <c r="AD350" s="19">
        <v>1.5666766245793522</v>
      </c>
      <c r="AE350" s="19">
        <v>0.66799005740400041</v>
      </c>
      <c r="AF350" s="19">
        <v>3.0730964559056519</v>
      </c>
      <c r="AG350" s="19">
        <v>18.173448845120483</v>
      </c>
      <c r="AH350" s="17">
        <f t="shared" si="136"/>
        <v>2175.7500666495516</v>
      </c>
      <c r="AI350" s="17">
        <f t="shared" si="137"/>
        <v>1460.0476547534067</v>
      </c>
      <c r="AJ350" s="17">
        <f t="shared" si="138"/>
        <v>715.70241189614489</v>
      </c>
      <c r="AK350" s="19">
        <f t="shared" si="139"/>
        <v>1.4901911314785288</v>
      </c>
      <c r="AL350" s="17">
        <f t="shared" si="140"/>
        <v>983.188031787515</v>
      </c>
      <c r="AM350" s="19">
        <f t="shared" si="141"/>
        <v>2.2129541820132439</v>
      </c>
    </row>
    <row r="351" spans="1:39">
      <c r="A351" s="13" t="s">
        <v>388</v>
      </c>
      <c r="B351" s="13" t="s">
        <v>100</v>
      </c>
      <c r="C351" s="13" t="s">
        <v>63</v>
      </c>
      <c r="D351" s="14">
        <v>11.4</v>
      </c>
      <c r="E351" s="14" t="s">
        <v>3</v>
      </c>
      <c r="F351" s="15">
        <v>1083.5244</v>
      </c>
      <c r="G351" s="15">
        <v>242.4324</v>
      </c>
      <c r="H351" s="15" t="s">
        <v>3</v>
      </c>
      <c r="I351" s="15" t="s">
        <v>3</v>
      </c>
      <c r="J351" s="16">
        <v>361.12691999999998</v>
      </c>
      <c r="K351" s="16">
        <v>197.25064319999998</v>
      </c>
      <c r="L351" s="16">
        <v>156.12156406889687</v>
      </c>
      <c r="M351" s="17">
        <v>0</v>
      </c>
      <c r="N351" s="16">
        <v>353.37220726889689</v>
      </c>
      <c r="O351" s="16">
        <v>163.8762768</v>
      </c>
      <c r="P351" s="16">
        <f t="shared" si="132"/>
        <v>517.24848406889691</v>
      </c>
      <c r="Q351" s="16">
        <v>1477.1209909163363</v>
      </c>
      <c r="R351" s="16">
        <v>0</v>
      </c>
      <c r="S351" s="16">
        <f t="shared" si="133"/>
        <v>1477.1209909163363</v>
      </c>
      <c r="T351" s="18">
        <v>0.93</v>
      </c>
      <c r="U351" s="19">
        <f t="shared" si="134"/>
        <v>3.0024639569405536</v>
      </c>
      <c r="V351" s="19">
        <f t="shared" si="135"/>
        <v>4.1800712125397235</v>
      </c>
      <c r="W351" s="16">
        <v>0.32998968785351651</v>
      </c>
      <c r="X351" s="16">
        <v>2.8946463846799698E-2</v>
      </c>
      <c r="Y351" s="16">
        <v>1.4662315882830956</v>
      </c>
      <c r="AA351" s="13" t="s">
        <v>388</v>
      </c>
      <c r="AB351" s="15">
        <v>57.942377260981914</v>
      </c>
      <c r="AC351" s="19">
        <v>13.965214932227545</v>
      </c>
      <c r="AD351" s="19">
        <v>62.048120997245732</v>
      </c>
      <c r="AE351" s="19">
        <v>27.393306213215567</v>
      </c>
      <c r="AF351" s="19">
        <v>121.70977580228968</v>
      </c>
      <c r="AG351" s="19">
        <v>707.34857936860135</v>
      </c>
      <c r="AH351" s="17">
        <f t="shared" si="136"/>
        <v>85587.901715789791</v>
      </c>
      <c r="AI351" s="17">
        <f t="shared" si="137"/>
        <v>28505.888144949466</v>
      </c>
      <c r="AJ351" s="17">
        <f t="shared" si="138"/>
        <v>57082.013570840325</v>
      </c>
      <c r="AK351" s="19">
        <f t="shared" si="139"/>
        <v>3.0024639569405536</v>
      </c>
      <c r="AL351" s="17">
        <f t="shared" si="140"/>
        <v>20475.225747120319</v>
      </c>
      <c r="AM351" s="19">
        <f t="shared" si="141"/>
        <v>4.1800712125397235</v>
      </c>
    </row>
    <row r="352" spans="1:39">
      <c r="A352" s="13" t="s">
        <v>389</v>
      </c>
      <c r="B352" s="13" t="s">
        <v>100</v>
      </c>
      <c r="C352" s="13" t="s">
        <v>68</v>
      </c>
      <c r="D352" s="14">
        <v>11.6</v>
      </c>
      <c r="E352" s="14">
        <v>3.8666666666666667</v>
      </c>
      <c r="F352" s="15">
        <v>136.8475</v>
      </c>
      <c r="G352" s="15">
        <v>20.978369999999998</v>
      </c>
      <c r="H352" s="15">
        <v>42.892499999999998</v>
      </c>
      <c r="I352" s="15">
        <v>6.5753099999999991</v>
      </c>
      <c r="J352" s="16">
        <v>8.6923253357401133</v>
      </c>
      <c r="K352" s="16">
        <v>3.6984495599999998</v>
      </c>
      <c r="L352" s="16">
        <v>10.046696594933183</v>
      </c>
      <c r="M352" s="17">
        <v>0</v>
      </c>
      <c r="N352" s="16">
        <v>13.745146154933183</v>
      </c>
      <c r="O352" s="16">
        <v>4.9938757757401131</v>
      </c>
      <c r="P352" s="16">
        <f t="shared" si="132"/>
        <v>18.739021930673296</v>
      </c>
      <c r="Q352" s="16">
        <v>103.89295597517479</v>
      </c>
      <c r="R352" s="16">
        <v>0</v>
      </c>
      <c r="S352" s="16">
        <f t="shared" si="133"/>
        <v>103.89295597517479</v>
      </c>
      <c r="T352" s="18">
        <v>0.93</v>
      </c>
      <c r="U352" s="19">
        <f t="shared" si="134"/>
        <v>5.7302676147238527</v>
      </c>
      <c r="V352" s="19">
        <f t="shared" si="135"/>
        <v>7.5585195533106226</v>
      </c>
      <c r="W352" s="16">
        <v>0.10162935495690205</v>
      </c>
      <c r="X352" s="16">
        <v>1.6155884487770725E-2</v>
      </c>
      <c r="Y352" s="16">
        <v>0.65908050309432598</v>
      </c>
      <c r="AA352" s="13" t="s">
        <v>389</v>
      </c>
      <c r="AB352" s="15">
        <v>785.20930232558135</v>
      </c>
      <c r="AC352" s="19">
        <v>16.376377113914316</v>
      </c>
      <c r="AD352" s="19">
        <v>106.19790101222998</v>
      </c>
      <c r="AE352" s="19">
        <v>32.752754227828632</v>
      </c>
      <c r="AF352" s="19">
        <v>212.39580202445995</v>
      </c>
      <c r="AG352" s="19">
        <v>668.04291562121205</v>
      </c>
      <c r="AH352" s="17">
        <f t="shared" si="136"/>
        <v>81577.715477809325</v>
      </c>
      <c r="AI352" s="17">
        <f t="shared" si="137"/>
        <v>14236.283706575306</v>
      </c>
      <c r="AJ352" s="17">
        <f t="shared" si="138"/>
        <v>67341.431771234013</v>
      </c>
      <c r="AK352" s="19">
        <f t="shared" si="139"/>
        <v>5.7302676147238527</v>
      </c>
      <c r="AL352" s="17">
        <f t="shared" si="140"/>
        <v>10792.816622678232</v>
      </c>
      <c r="AM352" s="19">
        <f t="shared" si="141"/>
        <v>7.5585195533106218</v>
      </c>
    </row>
    <row r="353" spans="1:39">
      <c r="A353" s="13" t="s">
        <v>151</v>
      </c>
      <c r="B353" s="13" t="s">
        <v>96</v>
      </c>
      <c r="C353" s="13" t="s">
        <v>63</v>
      </c>
      <c r="D353" s="14">
        <v>12</v>
      </c>
      <c r="E353" s="14" t="s">
        <v>3</v>
      </c>
      <c r="F353" s="15">
        <v>949</v>
      </c>
      <c r="G353" s="15">
        <v>108</v>
      </c>
      <c r="H353" s="15" t="s">
        <v>3</v>
      </c>
      <c r="I353" s="15" t="s">
        <v>3</v>
      </c>
      <c r="J353" s="16">
        <v>0</v>
      </c>
      <c r="K353" s="16">
        <v>281.08216656000002</v>
      </c>
      <c r="L353" s="16">
        <v>139.2491259366748</v>
      </c>
      <c r="M353" s="17">
        <v>0</v>
      </c>
      <c r="N353" s="16">
        <v>420.33129249667479</v>
      </c>
      <c r="O353" s="16">
        <v>-281.08216656000002</v>
      </c>
      <c r="P353" s="16">
        <f t="shared" si="132"/>
        <v>139.24912593667477</v>
      </c>
      <c r="Q353" s="16">
        <v>1214.1753885741809</v>
      </c>
      <c r="R353" s="16">
        <v>0</v>
      </c>
      <c r="S353" s="16">
        <f t="shared" si="133"/>
        <v>1214.1753885741809</v>
      </c>
      <c r="T353" s="18">
        <v>0.93</v>
      </c>
      <c r="U353" s="19">
        <f t="shared" si="134"/>
        <v>8.7194471089631236</v>
      </c>
      <c r="V353" s="19">
        <f t="shared" si="135"/>
        <v>2.8886152666917755</v>
      </c>
      <c r="W353" s="16">
        <v>0.4481590652745629</v>
      </c>
      <c r="X353" s="16">
        <v>3.7346588772880246E-2</v>
      </c>
      <c r="Y353" s="16">
        <v>3.9149733585288651</v>
      </c>
      <c r="AA353" s="13" t="s">
        <v>151</v>
      </c>
      <c r="AB353" s="15">
        <v>2.4656330749354005</v>
      </c>
      <c r="AC353" s="19">
        <v>0.26473591088372095</v>
      </c>
      <c r="AD353" s="19">
        <v>2.3125348631364342</v>
      </c>
      <c r="AE353" s="19">
        <v>0.51928967134883719</v>
      </c>
      <c r="AF353" s="19">
        <v>4.5361260776906978</v>
      </c>
      <c r="AG353" s="19">
        <v>27.750418357637205</v>
      </c>
      <c r="AH353" s="17">
        <f t="shared" si="136"/>
        <v>2993.7109968410427</v>
      </c>
      <c r="AI353" s="17">
        <f t="shared" si="137"/>
        <v>343.33725056531034</v>
      </c>
      <c r="AJ353" s="17">
        <f t="shared" si="138"/>
        <v>2650.3737462757326</v>
      </c>
      <c r="AK353" s="19">
        <f t="shared" si="139"/>
        <v>8.7194471089631236</v>
      </c>
      <c r="AL353" s="17">
        <f t="shared" si="140"/>
        <v>1036.3827372101475</v>
      </c>
      <c r="AM353" s="19">
        <f t="shared" si="141"/>
        <v>2.8886152666917755</v>
      </c>
    </row>
    <row r="354" spans="1:39">
      <c r="A354" s="13" t="s">
        <v>152</v>
      </c>
      <c r="B354" s="13" t="s">
        <v>103</v>
      </c>
      <c r="C354" s="13" t="s">
        <v>63</v>
      </c>
      <c r="D354" s="14">
        <v>25</v>
      </c>
      <c r="E354" s="14" t="s">
        <v>3</v>
      </c>
      <c r="F354" s="15">
        <v>29037.098999999998</v>
      </c>
      <c r="G354" s="15">
        <v>54081</v>
      </c>
      <c r="H354" s="15" t="s">
        <v>3</v>
      </c>
      <c r="I354" s="15" t="s">
        <v>3</v>
      </c>
      <c r="J354" s="16">
        <v>11971.179</v>
      </c>
      <c r="K354" s="16">
        <v>7396.89912</v>
      </c>
      <c r="L354" s="16">
        <v>17167.551096011568</v>
      </c>
      <c r="M354" s="17">
        <v>0</v>
      </c>
      <c r="N354" s="16">
        <v>24564.450216011566</v>
      </c>
      <c r="O354" s="16">
        <v>4574.27988</v>
      </c>
      <c r="P354" s="16">
        <f t="shared" si="132"/>
        <v>29138.730096011568</v>
      </c>
      <c r="Q354" s="16">
        <v>176471.52224088134</v>
      </c>
      <c r="R354" s="16">
        <v>0</v>
      </c>
      <c r="S354" s="16">
        <f t="shared" si="133"/>
        <v>176471.52224088134</v>
      </c>
      <c r="T354" s="18">
        <v>0.93</v>
      </c>
      <c r="U354" s="19">
        <f t="shared" si="134"/>
        <v>6.2355781178310243</v>
      </c>
      <c r="V354" s="19">
        <f t="shared" si="135"/>
        <v>7.1840208386122937</v>
      </c>
      <c r="W354" s="16">
        <v>0.85597385181732721</v>
      </c>
      <c r="X354" s="16">
        <v>3.4238954072693083E-2</v>
      </c>
      <c r="Y354" s="16">
        <v>0.45690212544740877</v>
      </c>
      <c r="AA354" s="13" t="s">
        <v>152</v>
      </c>
      <c r="AB354" s="15">
        <v>2.4656330749354005</v>
      </c>
      <c r="AC354" s="19">
        <v>132.56650737502326</v>
      </c>
      <c r="AD354" s="19">
        <v>70.757959706895747</v>
      </c>
      <c r="AE354" s="19">
        <v>260.03430292793024</v>
      </c>
      <c r="AF354" s="19">
        <v>138.79445942506476</v>
      </c>
      <c r="AG354" s="19">
        <v>1768.9489926723945</v>
      </c>
      <c r="AH354" s="17">
        <f t="shared" si="136"/>
        <v>435114.02202131518</v>
      </c>
      <c r="AI354" s="17">
        <f t="shared" si="137"/>
        <v>69779.259244155648</v>
      </c>
      <c r="AJ354" s="17">
        <f t="shared" si="138"/>
        <v>365334.76277715951</v>
      </c>
      <c r="AK354" s="19">
        <f t="shared" si="139"/>
        <v>6.2355781178310243</v>
      </c>
      <c r="AL354" s="17">
        <f t="shared" si="140"/>
        <v>60566.920920202159</v>
      </c>
      <c r="AM354" s="19">
        <f t="shared" si="141"/>
        <v>7.1840208386122937</v>
      </c>
    </row>
    <row r="355" spans="1:39">
      <c r="A355" s="13" t="s">
        <v>154</v>
      </c>
      <c r="B355" s="13" t="s">
        <v>133</v>
      </c>
      <c r="C355" s="13" t="s">
        <v>63</v>
      </c>
      <c r="D355" s="14">
        <v>10</v>
      </c>
      <c r="E355" s="14" t="s">
        <v>3</v>
      </c>
      <c r="F355" s="15">
        <v>4925.5010000000002</v>
      </c>
      <c r="G355" s="15">
        <v>1214.6285466000002</v>
      </c>
      <c r="H355" s="15" t="s">
        <v>3</v>
      </c>
      <c r="I355" s="15" t="s">
        <v>3</v>
      </c>
      <c r="J355" s="16">
        <v>1032.3726000000001</v>
      </c>
      <c r="K355" s="16">
        <v>1479.3798239999999</v>
      </c>
      <c r="L355" s="16">
        <v>707.93370581581905</v>
      </c>
      <c r="M355" s="17">
        <v>0</v>
      </c>
      <c r="N355" s="16">
        <v>2187.313529815819</v>
      </c>
      <c r="O355" s="16">
        <v>-447.00722399999972</v>
      </c>
      <c r="P355" s="16">
        <f t="shared" si="132"/>
        <v>1740.3063058158193</v>
      </c>
      <c r="Q355" s="16">
        <v>6123.2957657801571</v>
      </c>
      <c r="R355" s="16">
        <v>0</v>
      </c>
      <c r="S355" s="16">
        <f t="shared" si="133"/>
        <v>6123.2957657801571</v>
      </c>
      <c r="T355" s="18">
        <v>0.93</v>
      </c>
      <c r="U355" s="19">
        <f t="shared" si="134"/>
        <v>3.6709521019657831</v>
      </c>
      <c r="V355" s="19">
        <f t="shared" si="135"/>
        <v>2.7994595572660148</v>
      </c>
      <c r="W355" s="16">
        <v>0.4493319522559186</v>
      </c>
      <c r="X355" s="16">
        <v>4.4933195225591867E-2</v>
      </c>
      <c r="Y355" s="16">
        <v>1.8114585410915194</v>
      </c>
      <c r="AA355" s="13" t="s">
        <v>154</v>
      </c>
      <c r="AB355" s="15">
        <v>3.6984496124031012</v>
      </c>
      <c r="AC355" s="19">
        <v>4.4660527037433502</v>
      </c>
      <c r="AD355" s="19">
        <v>18.003782056238204</v>
      </c>
      <c r="AE355" s="19">
        <v>8.7603341496504168</v>
      </c>
      <c r="AF355" s="19">
        <v>35.315110956467251</v>
      </c>
      <c r="AG355" s="19">
        <v>180.03782056238202</v>
      </c>
      <c r="AH355" s="17">
        <f t="shared" si="136"/>
        <v>22646.700851579171</v>
      </c>
      <c r="AI355" s="17">
        <f t="shared" si="137"/>
        <v>6169.1627192443984</v>
      </c>
      <c r="AJ355" s="17">
        <f t="shared" si="138"/>
        <v>16477.538132334772</v>
      </c>
      <c r="AK355" s="19">
        <f t="shared" si="139"/>
        <v>3.6709521019657831</v>
      </c>
      <c r="AL355" s="17">
        <f t="shared" si="140"/>
        <v>8089.6688765513754</v>
      </c>
      <c r="AM355" s="19">
        <f t="shared" si="141"/>
        <v>2.7994595572660148</v>
      </c>
    </row>
    <row r="356" spans="1:39">
      <c r="A356" s="13" t="s">
        <v>155</v>
      </c>
      <c r="B356" s="13" t="s">
        <v>133</v>
      </c>
      <c r="C356" s="13" t="s">
        <v>63</v>
      </c>
      <c r="D356" s="14">
        <v>10</v>
      </c>
      <c r="E356" s="14" t="s">
        <v>3</v>
      </c>
      <c r="F356" s="15">
        <v>7541.2709999999997</v>
      </c>
      <c r="G356" s="15">
        <v>1859.6774286</v>
      </c>
      <c r="H356" s="15" t="s">
        <v>3</v>
      </c>
      <c r="I356" s="15" t="s">
        <v>3</v>
      </c>
      <c r="J356" s="16">
        <v>1134.3726000000001</v>
      </c>
      <c r="K356" s="16">
        <v>1725.9431279999999</v>
      </c>
      <c r="L356" s="16">
        <v>1034.4056736192495</v>
      </c>
      <c r="M356" s="17">
        <v>0</v>
      </c>
      <c r="N356" s="16">
        <v>2760.3488016192496</v>
      </c>
      <c r="O356" s="16">
        <v>-591.57052799999974</v>
      </c>
      <c r="P356" s="16">
        <f t="shared" si="132"/>
        <v>2168.7782736192498</v>
      </c>
      <c r="Q356" s="16">
        <v>9375.1747858544149</v>
      </c>
      <c r="R356" s="16">
        <v>0</v>
      </c>
      <c r="S356" s="16">
        <f t="shared" si="133"/>
        <v>9375.1747858544149</v>
      </c>
      <c r="T356" s="18">
        <v>0.93</v>
      </c>
      <c r="U356" s="19">
        <f t="shared" si="134"/>
        <v>4.4870774213706346</v>
      </c>
      <c r="V356" s="19">
        <f t="shared" si="135"/>
        <v>3.3963732338300288</v>
      </c>
      <c r="W356" s="16">
        <v>0.37036171867051626</v>
      </c>
      <c r="X356" s="16">
        <v>3.7036171867051632E-2</v>
      </c>
      <c r="Y356" s="16">
        <v>1.4930941260926192</v>
      </c>
      <c r="AA356" s="13" t="s">
        <v>155</v>
      </c>
      <c r="AB356" s="15">
        <v>3.6984496124031012</v>
      </c>
      <c r="AC356" s="19">
        <v>6.8378249723655138</v>
      </c>
      <c r="AD356" s="19">
        <v>27.564992781653991</v>
      </c>
      <c r="AE356" s="19">
        <v>13.412656676563122</v>
      </c>
      <c r="AF356" s="19">
        <v>54.069793533244365</v>
      </c>
      <c r="AG356" s="19">
        <v>275.64992781653996</v>
      </c>
      <c r="AH356" s="17">
        <f t="shared" si="136"/>
        <v>34673.611552954586</v>
      </c>
      <c r="AI356" s="17">
        <f t="shared" si="137"/>
        <v>7727.4377722600329</v>
      </c>
      <c r="AJ356" s="17">
        <f t="shared" si="138"/>
        <v>26946.173780694553</v>
      </c>
      <c r="AK356" s="19">
        <f t="shared" si="139"/>
        <v>4.4870774213706337</v>
      </c>
      <c r="AL356" s="17">
        <f t="shared" si="140"/>
        <v>10209.010955446078</v>
      </c>
      <c r="AM356" s="19">
        <f t="shared" si="141"/>
        <v>3.3963732338300288</v>
      </c>
    </row>
    <row r="357" spans="1:39">
      <c r="A357" s="13" t="s">
        <v>156</v>
      </c>
      <c r="B357" s="13" t="s">
        <v>98</v>
      </c>
      <c r="C357" s="13" t="s">
        <v>63</v>
      </c>
      <c r="D357" s="14">
        <v>15</v>
      </c>
      <c r="E357" s="14" t="s">
        <v>3</v>
      </c>
      <c r="F357" s="15">
        <v>9800.8510000000006</v>
      </c>
      <c r="G357" s="15">
        <v>2819</v>
      </c>
      <c r="H357" s="15" t="s">
        <v>3</v>
      </c>
      <c r="I357" s="15" t="s">
        <v>3</v>
      </c>
      <c r="J357" s="16">
        <v>4718.2548000000006</v>
      </c>
      <c r="K357" s="16">
        <v>3082.0412999999999</v>
      </c>
      <c r="L357" s="16">
        <v>1918.4816511836677</v>
      </c>
      <c r="M357" s="17">
        <v>0</v>
      </c>
      <c r="N357" s="16">
        <v>5000.5229511836678</v>
      </c>
      <c r="O357" s="16">
        <v>1636.2135000000007</v>
      </c>
      <c r="P357" s="16">
        <f t="shared" si="132"/>
        <v>6636.7364511836686</v>
      </c>
      <c r="Q357" s="16">
        <v>17504.792324143913</v>
      </c>
      <c r="R357" s="16">
        <v>0</v>
      </c>
      <c r="S357" s="16">
        <f t="shared" si="133"/>
        <v>17504.792324143913</v>
      </c>
      <c r="T357" s="18">
        <v>0.93</v>
      </c>
      <c r="U357" s="19">
        <f t="shared" si="134"/>
        <v>2.7756928876055276</v>
      </c>
      <c r="V357" s="19">
        <f t="shared" si="135"/>
        <v>3.5005923370475429</v>
      </c>
      <c r="W357" s="16">
        <v>0.51624791781591339</v>
      </c>
      <c r="X357" s="16">
        <v>3.4416527854394231E-2</v>
      </c>
      <c r="Y357" s="16">
        <v>1.7843547131531889</v>
      </c>
      <c r="AA357" s="13" t="s">
        <v>156</v>
      </c>
      <c r="AB357" s="15">
        <v>2.4656330749354005</v>
      </c>
      <c r="AC357" s="19">
        <v>6.9100975257519375</v>
      </c>
      <c r="AD357" s="19">
        <v>23.882834168499034</v>
      </c>
      <c r="AE357" s="19">
        <v>13.554422069744186</v>
      </c>
      <c r="AF357" s="19">
        <v>46.847097792055798</v>
      </c>
      <c r="AG357" s="19">
        <v>358.24251252748542</v>
      </c>
      <c r="AH357" s="17">
        <f t="shared" si="136"/>
        <v>43160.394924284556</v>
      </c>
      <c r="AI357" s="17">
        <f t="shared" si="137"/>
        <v>15549.412947308156</v>
      </c>
      <c r="AJ357" s="17">
        <f t="shared" si="138"/>
        <v>27610.9819769764</v>
      </c>
      <c r="AK357" s="19">
        <f t="shared" si="139"/>
        <v>2.775692887605528</v>
      </c>
      <c r="AL357" s="17">
        <f t="shared" si="140"/>
        <v>12329.45478041203</v>
      </c>
      <c r="AM357" s="19">
        <f t="shared" si="141"/>
        <v>3.5005923370475434</v>
      </c>
    </row>
    <row r="358" spans="1:39">
      <c r="A358" s="13" t="s">
        <v>157</v>
      </c>
      <c r="B358" s="13" t="s">
        <v>100</v>
      </c>
      <c r="C358" s="13" t="s">
        <v>63</v>
      </c>
      <c r="D358" s="14">
        <v>22.3</v>
      </c>
      <c r="E358" s="14" t="s">
        <v>3</v>
      </c>
      <c r="F358" s="15">
        <v>255.3125</v>
      </c>
      <c r="G358" s="15">
        <v>39.138749999999995</v>
      </c>
      <c r="H358" s="15" t="s">
        <v>3</v>
      </c>
      <c r="I358" s="15" t="s">
        <v>3</v>
      </c>
      <c r="J358" s="16">
        <v>176.07240000000002</v>
      </c>
      <c r="K358" s="16">
        <v>160.26614759999998</v>
      </c>
      <c r="L358" s="16">
        <v>62.439101604759685</v>
      </c>
      <c r="M358" s="17">
        <v>0</v>
      </c>
      <c r="N358" s="16">
        <v>222.70524920475967</v>
      </c>
      <c r="O358" s="16">
        <v>15.806252400000034</v>
      </c>
      <c r="P358" s="16">
        <f t="shared" si="132"/>
        <v>238.5115016047597</v>
      </c>
      <c r="Q358" s="16">
        <v>510.80388915295657</v>
      </c>
      <c r="R358" s="16">
        <v>0</v>
      </c>
      <c r="S358" s="16">
        <f t="shared" si="133"/>
        <v>510.80388915295657</v>
      </c>
      <c r="T358" s="18">
        <v>0.93</v>
      </c>
      <c r="U358" s="19">
        <f t="shared" si="134"/>
        <v>2.258331240349897</v>
      </c>
      <c r="V358" s="19">
        <f t="shared" si="135"/>
        <v>2.2936320135108859</v>
      </c>
      <c r="W358" s="16">
        <v>0.88260229057971373</v>
      </c>
      <c r="X358" s="16">
        <v>3.957857805290195E-2</v>
      </c>
      <c r="Y358" s="16">
        <v>5.7237986205281572</v>
      </c>
      <c r="AA358" s="13" t="s">
        <v>157</v>
      </c>
      <c r="AB358" s="15">
        <v>3797.0749354005166</v>
      </c>
      <c r="AC358" s="19">
        <v>147.74635419846626</v>
      </c>
      <c r="AD358" s="19">
        <v>958.10890216708322</v>
      </c>
      <c r="AE358" s="19">
        <v>289.81015631237614</v>
      </c>
      <c r="AF358" s="19">
        <v>1879.3674619431249</v>
      </c>
      <c r="AG358" s="19">
        <v>21365.828518325965</v>
      </c>
      <c r="AH358" s="17">
        <f t="shared" si="136"/>
        <v>1939560.6444077953</v>
      </c>
      <c r="AI358" s="17">
        <f t="shared" si="137"/>
        <v>858846.83776826621</v>
      </c>
      <c r="AJ358" s="17">
        <f t="shared" si="138"/>
        <v>1080713.8066395291</v>
      </c>
      <c r="AK358" s="19">
        <f t="shared" si="139"/>
        <v>2.258331240349897</v>
      </c>
      <c r="AL358" s="17">
        <f t="shared" si="140"/>
        <v>845628.51973751874</v>
      </c>
      <c r="AM358" s="19">
        <f t="shared" si="141"/>
        <v>2.2936320135108863</v>
      </c>
    </row>
    <row r="359" spans="1:39">
      <c r="A359" s="13" t="s">
        <v>159</v>
      </c>
      <c r="B359" s="13" t="s">
        <v>100</v>
      </c>
      <c r="C359" s="13" t="s">
        <v>63</v>
      </c>
      <c r="D359" s="14">
        <v>22.3</v>
      </c>
      <c r="E359" s="14" t="s">
        <v>3</v>
      </c>
      <c r="F359" s="15">
        <v>595.71554999999978</v>
      </c>
      <c r="G359" s="15">
        <v>91.321662599999982</v>
      </c>
      <c r="H359" s="15" t="s">
        <v>3</v>
      </c>
      <c r="I359" s="15" t="s">
        <v>3</v>
      </c>
      <c r="J359" s="16">
        <v>350.00280000000004</v>
      </c>
      <c r="K359" s="16">
        <v>431.48578199999997</v>
      </c>
      <c r="L359" s="16">
        <v>150.97007762709228</v>
      </c>
      <c r="M359" s="17">
        <v>0</v>
      </c>
      <c r="N359" s="16">
        <v>582.4558596270922</v>
      </c>
      <c r="O359" s="16">
        <v>-81.482981999999936</v>
      </c>
      <c r="P359" s="16">
        <f t="shared" si="132"/>
        <v>500.97287762709226</v>
      </c>
      <c r="Q359" s="16">
        <v>1191.8484984828103</v>
      </c>
      <c r="R359" s="16">
        <v>0</v>
      </c>
      <c r="S359" s="16">
        <f t="shared" si="133"/>
        <v>1191.8484984828103</v>
      </c>
      <c r="T359" s="18">
        <v>0.93</v>
      </c>
      <c r="U359" s="19">
        <f t="shared" si="134"/>
        <v>2.5013994389201968</v>
      </c>
      <c r="V359" s="19">
        <f t="shared" si="135"/>
        <v>2.0462469022903673</v>
      </c>
      <c r="W359" s="16">
        <v>0.98930625947718975</v>
      </c>
      <c r="X359" s="16">
        <v>4.436350939359595E-2</v>
      </c>
      <c r="Y359" s="16">
        <v>6.4157887008837102</v>
      </c>
      <c r="AA359" s="13" t="s">
        <v>159</v>
      </c>
      <c r="AB359" s="15">
        <v>113.41912144702843</v>
      </c>
      <c r="AC359" s="19">
        <v>10.297237800592908</v>
      </c>
      <c r="AD359" s="19">
        <v>66.775760782744754</v>
      </c>
      <c r="AE359" s="19">
        <v>20.198427993470705</v>
      </c>
      <c r="AF359" s="19">
        <v>130.98322307384549</v>
      </c>
      <c r="AG359" s="19">
        <v>1489.099465455208</v>
      </c>
      <c r="AH359" s="17">
        <f t="shared" si="136"/>
        <v>135178.40959588034</v>
      </c>
      <c r="AI359" s="17">
        <f t="shared" si="137"/>
        <v>54041.112943654502</v>
      </c>
      <c r="AJ359" s="17">
        <f t="shared" si="138"/>
        <v>81137.296652225836</v>
      </c>
      <c r="AK359" s="19">
        <f t="shared" si="139"/>
        <v>2.5013994389201963</v>
      </c>
      <c r="AL359" s="17">
        <f t="shared" si="140"/>
        <v>66061.631880578512</v>
      </c>
      <c r="AM359" s="19">
        <f t="shared" si="141"/>
        <v>2.0462469022903669</v>
      </c>
    </row>
    <row r="360" spans="1:39">
      <c r="A360" s="13" t="s">
        <v>165</v>
      </c>
      <c r="B360" s="13" t="s">
        <v>98</v>
      </c>
      <c r="C360" s="13" t="s">
        <v>63</v>
      </c>
      <c r="D360" s="14">
        <v>15</v>
      </c>
      <c r="E360" s="14" t="s">
        <v>3</v>
      </c>
      <c r="F360" s="15">
        <v>16086.432000000001</v>
      </c>
      <c r="G360" s="15">
        <v>4615</v>
      </c>
      <c r="H360" s="15" t="s">
        <v>3</v>
      </c>
      <c r="I360" s="15" t="s">
        <v>3</v>
      </c>
      <c r="J360" s="16">
        <v>4514.7647999999999</v>
      </c>
      <c r="K360" s="16">
        <v>4931.2660799999994</v>
      </c>
      <c r="L360" s="16">
        <v>3135.4203536984592</v>
      </c>
      <c r="M360" s="17">
        <v>0</v>
      </c>
      <c r="N360" s="16">
        <v>8066.6864336984581</v>
      </c>
      <c r="O360" s="16">
        <v>-416.5012799999995</v>
      </c>
      <c r="P360" s="16">
        <f t="shared" si="132"/>
        <v>7650.1851536984586</v>
      </c>
      <c r="Q360" s="16">
        <v>28712.436968493777</v>
      </c>
      <c r="R360" s="16">
        <v>0</v>
      </c>
      <c r="S360" s="16">
        <f t="shared" si="133"/>
        <v>28712.436968493777</v>
      </c>
      <c r="T360" s="18">
        <v>0.93</v>
      </c>
      <c r="U360" s="19">
        <f t="shared" si="134"/>
        <v>3.9148954732823031</v>
      </c>
      <c r="V360" s="19">
        <f t="shared" si="135"/>
        <v>3.5593842904997541</v>
      </c>
      <c r="W360" s="16">
        <v>0.50739025620361233</v>
      </c>
      <c r="X360" s="16">
        <v>3.3826017080240828E-2</v>
      </c>
      <c r="Y360" s="16">
        <v>1.7582649282319012</v>
      </c>
      <c r="AA360" s="13" t="s">
        <v>165</v>
      </c>
      <c r="AB360" s="15">
        <v>2.4656330749354005</v>
      </c>
      <c r="AC360" s="19">
        <v>11.312557673410854</v>
      </c>
      <c r="AD360" s="19">
        <v>39.199615198602267</v>
      </c>
      <c r="AE360" s="19">
        <v>22.190016974767449</v>
      </c>
      <c r="AF360" s="19">
        <v>76.891552889566</v>
      </c>
      <c r="AG360" s="19">
        <v>587.99422797903401</v>
      </c>
      <c r="AH360" s="17">
        <f t="shared" si="136"/>
        <v>70794.334251516178</v>
      </c>
      <c r="AI360" s="17">
        <f t="shared" si="137"/>
        <v>18083.326805188291</v>
      </c>
      <c r="AJ360" s="17">
        <f t="shared" si="138"/>
        <v>52711.007446327887</v>
      </c>
      <c r="AK360" s="19">
        <f t="shared" si="139"/>
        <v>3.9148954732823031</v>
      </c>
      <c r="AL360" s="17">
        <f t="shared" si="140"/>
        <v>19889.488876059608</v>
      </c>
      <c r="AM360" s="19">
        <f t="shared" si="141"/>
        <v>3.5593842904997541</v>
      </c>
    </row>
    <row r="361" spans="1:39">
      <c r="A361" s="13" t="s">
        <v>166</v>
      </c>
      <c r="B361" s="13" t="s">
        <v>100</v>
      </c>
      <c r="C361" s="13" t="s">
        <v>63</v>
      </c>
      <c r="D361" s="14">
        <v>9.5</v>
      </c>
      <c r="E361" s="14" t="s">
        <v>3</v>
      </c>
      <c r="F361" s="15">
        <v>2112.6</v>
      </c>
      <c r="G361" s="15">
        <v>379.99999999999994</v>
      </c>
      <c r="H361" s="15" t="s">
        <v>3</v>
      </c>
      <c r="I361" s="15" t="s">
        <v>3</v>
      </c>
      <c r="J361" s="16">
        <v>1326</v>
      </c>
      <c r="K361" s="16">
        <v>500.85541925999996</v>
      </c>
      <c r="L361" s="16">
        <v>267.0522807852517</v>
      </c>
      <c r="M361" s="17">
        <v>0</v>
      </c>
      <c r="N361" s="16">
        <v>767.90770004525166</v>
      </c>
      <c r="O361" s="16">
        <v>825.14458074000004</v>
      </c>
      <c r="P361" s="16">
        <f t="shared" si="132"/>
        <v>1593.0522807852517</v>
      </c>
      <c r="Q361" s="16">
        <v>2366.0845128391966</v>
      </c>
      <c r="R361" s="16">
        <v>0</v>
      </c>
      <c r="S361" s="16">
        <f t="shared" si="133"/>
        <v>2366.0845128391966</v>
      </c>
      <c r="T361" s="18">
        <v>0.93</v>
      </c>
      <c r="U361" s="19">
        <f t="shared" si="134"/>
        <v>1.5771454481706928</v>
      </c>
      <c r="V361" s="19">
        <f t="shared" si="135"/>
        <v>3.081209516065234</v>
      </c>
      <c r="W361" s="16">
        <v>0.36778873392648809</v>
      </c>
      <c r="X361" s="16">
        <v>3.8714603571209261E-2</v>
      </c>
      <c r="Y361" s="16">
        <v>2.0327607622873032</v>
      </c>
      <c r="AA361" s="13" t="s">
        <v>166</v>
      </c>
      <c r="AB361" s="15">
        <v>47.416020671834623</v>
      </c>
      <c r="AC361" s="19">
        <v>17.913042403100771</v>
      </c>
      <c r="AD361" s="19">
        <v>99.000185455581388</v>
      </c>
      <c r="AE361" s="19">
        <v>35.826084806201543</v>
      </c>
      <c r="AF361" s="19">
        <v>198.00037091116278</v>
      </c>
      <c r="AG361" s="19">
        <v>940.50176182802329</v>
      </c>
      <c r="AH361" s="17">
        <f t="shared" si="136"/>
        <v>112190.3121720911</v>
      </c>
      <c r="AI361" s="17">
        <f t="shared" si="137"/>
        <v>71135.044838267102</v>
      </c>
      <c r="AJ361" s="17">
        <f t="shared" si="138"/>
        <v>41055.267333823998</v>
      </c>
      <c r="AK361" s="19">
        <f t="shared" si="139"/>
        <v>1.5771454481706928</v>
      </c>
      <c r="AL361" s="17">
        <f t="shared" si="140"/>
        <v>36411.127379406636</v>
      </c>
      <c r="AM361" s="19">
        <f t="shared" si="141"/>
        <v>3.0812095160652335</v>
      </c>
    </row>
    <row r="362" spans="1:39">
      <c r="A362" s="13" t="s">
        <v>176</v>
      </c>
      <c r="B362" s="13" t="s">
        <v>100</v>
      </c>
      <c r="C362" s="13" t="s">
        <v>63</v>
      </c>
      <c r="D362" s="14">
        <v>11.4</v>
      </c>
      <c r="E362" s="14" t="s">
        <v>3</v>
      </c>
      <c r="F362" s="15">
        <v>172.73048399999999</v>
      </c>
      <c r="G362" s="15">
        <v>37.324652400000005</v>
      </c>
      <c r="H362" s="15" t="s">
        <v>3</v>
      </c>
      <c r="I362" s="15" t="s">
        <v>3</v>
      </c>
      <c r="J362" s="16">
        <v>101.745</v>
      </c>
      <c r="K362" s="16">
        <v>147.93798239999998</v>
      </c>
      <c r="L362" s="16">
        <v>35.432788837488815</v>
      </c>
      <c r="M362" s="17">
        <v>0</v>
      </c>
      <c r="N362" s="16">
        <v>183.37077123748878</v>
      </c>
      <c r="O362" s="16">
        <v>-46.192982399999977</v>
      </c>
      <c r="P362" s="16">
        <f t="shared" si="132"/>
        <v>137.17778883748881</v>
      </c>
      <c r="Q362" s="16">
        <v>233.87612571895832</v>
      </c>
      <c r="R362" s="16">
        <v>0</v>
      </c>
      <c r="S362" s="16">
        <f t="shared" si="133"/>
        <v>233.87612571895832</v>
      </c>
      <c r="T362" s="18">
        <v>0.93</v>
      </c>
      <c r="U362" s="19">
        <f t="shared" si="134"/>
        <v>1.7982774742369956</v>
      </c>
      <c r="V362" s="19">
        <f t="shared" si="135"/>
        <v>1.2754275075609438</v>
      </c>
      <c r="W362" s="16">
        <v>1.0741570829661482</v>
      </c>
      <c r="X362" s="16">
        <v>9.4224305523346333E-2</v>
      </c>
      <c r="Y362" s="16">
        <v>4.9419139944925465</v>
      </c>
      <c r="AA362" s="13" t="s">
        <v>176</v>
      </c>
      <c r="AB362" s="15">
        <v>115.88475452196383</v>
      </c>
      <c r="AC362" s="19">
        <v>4.3001413427964481</v>
      </c>
      <c r="AD362" s="19">
        <v>19.782853014006541</v>
      </c>
      <c r="AE362" s="19">
        <v>8.4348926339468786</v>
      </c>
      <c r="AF362" s="19">
        <v>38.80482706593591</v>
      </c>
      <c r="AG362" s="19">
        <v>225.52452435967459</v>
      </c>
      <c r="AH362" s="17">
        <f t="shared" si="136"/>
        <v>27102.677417489434</v>
      </c>
      <c r="AI362" s="17">
        <f t="shared" si="137"/>
        <v>15071.465780879578</v>
      </c>
      <c r="AJ362" s="17">
        <f t="shared" si="138"/>
        <v>12031.211636609856</v>
      </c>
      <c r="AK362" s="19">
        <f t="shared" si="139"/>
        <v>1.7982774742369954</v>
      </c>
      <c r="AL362" s="17">
        <f t="shared" si="140"/>
        <v>21249.876811359572</v>
      </c>
      <c r="AM362" s="19">
        <f t="shared" si="141"/>
        <v>1.2754275075609438</v>
      </c>
    </row>
    <row r="363" spans="1:39">
      <c r="A363" s="13" t="s">
        <v>177</v>
      </c>
      <c r="B363" s="13" t="s">
        <v>100</v>
      </c>
      <c r="C363" s="13" t="s">
        <v>63</v>
      </c>
      <c r="D363" s="14">
        <v>11.4</v>
      </c>
      <c r="E363" s="14" t="s">
        <v>3</v>
      </c>
      <c r="F363" s="15">
        <v>69.100484000000009</v>
      </c>
      <c r="G363" s="15">
        <v>14.931652400000001</v>
      </c>
      <c r="H363" s="15" t="s">
        <v>3</v>
      </c>
      <c r="I363" s="15" t="s">
        <v>3</v>
      </c>
      <c r="J363" s="16">
        <v>102.816</v>
      </c>
      <c r="K363" s="16">
        <v>49.312660799999996</v>
      </c>
      <c r="L363" s="16">
        <v>4.5269022614399992</v>
      </c>
      <c r="M363" s="17">
        <v>0</v>
      </c>
      <c r="N363" s="16">
        <v>53.839563061439996</v>
      </c>
      <c r="O363" s="16">
        <v>53.503339200000006</v>
      </c>
      <c r="P363" s="16">
        <f t="shared" si="132"/>
        <v>107.34290226144</v>
      </c>
      <c r="Q363" s="16">
        <v>93.561675443605367</v>
      </c>
      <c r="R363" s="16">
        <v>0</v>
      </c>
      <c r="S363" s="16">
        <f t="shared" si="133"/>
        <v>93.561675443605367</v>
      </c>
      <c r="T363" s="18">
        <v>0.93</v>
      </c>
      <c r="U363" s="19">
        <f t="shared" si="134"/>
        <v>0.93425477669497647</v>
      </c>
      <c r="V363" s="19">
        <f t="shared" si="135"/>
        <v>1.737786678113189</v>
      </c>
      <c r="W363" s="16">
        <v>0.78836459521253954</v>
      </c>
      <c r="X363" s="16">
        <v>6.9154789053731541E-2</v>
      </c>
      <c r="Y363" s="16">
        <v>3.6270579858626553</v>
      </c>
      <c r="AA363" s="13" t="s">
        <v>177</v>
      </c>
      <c r="AB363" s="15">
        <v>38.21731266149871</v>
      </c>
      <c r="AC363" s="19">
        <v>0.56732075265049098</v>
      </c>
      <c r="AD363" s="19">
        <v>2.6099660840872727</v>
      </c>
      <c r="AE363" s="19">
        <v>1.1128214763528861</v>
      </c>
      <c r="AF363" s="19">
        <v>5.1195488572481116</v>
      </c>
      <c r="AG363" s="19">
        <v>29.753613358594908</v>
      </c>
      <c r="AH363" s="17">
        <f t="shared" si="136"/>
        <v>3575.6758035619323</v>
      </c>
      <c r="AI363" s="17">
        <f t="shared" si="137"/>
        <v>3827.302672415824</v>
      </c>
      <c r="AJ363" s="17">
        <f t="shared" si="138"/>
        <v>-251.62686885389166</v>
      </c>
      <c r="AK363" s="19">
        <f t="shared" si="139"/>
        <v>0.93425477669497647</v>
      </c>
      <c r="AL363" s="17">
        <f t="shared" si="140"/>
        <v>2057.603415077529</v>
      </c>
      <c r="AM363" s="19">
        <f t="shared" si="141"/>
        <v>1.737786678113189</v>
      </c>
    </row>
    <row r="364" spans="1:39">
      <c r="A364" s="13" t="s">
        <v>178</v>
      </c>
      <c r="B364" s="13" t="s">
        <v>100</v>
      </c>
      <c r="C364" s="13" t="s">
        <v>68</v>
      </c>
      <c r="D364" s="14">
        <v>20.9</v>
      </c>
      <c r="E364" s="14">
        <v>6.9666666666666659</v>
      </c>
      <c r="F364" s="15">
        <v>179.90168</v>
      </c>
      <c r="G364" s="15">
        <v>38.874247999999994</v>
      </c>
      <c r="H364" s="15">
        <v>179.90168</v>
      </c>
      <c r="I364" s="15">
        <v>38.874247999999994</v>
      </c>
      <c r="J364" s="16">
        <v>141.60178069101556</v>
      </c>
      <c r="K364" s="16">
        <v>36.984495599999995</v>
      </c>
      <c r="L364" s="16">
        <v>38.006168848697577</v>
      </c>
      <c r="M364" s="17">
        <v>0</v>
      </c>
      <c r="N364" s="16">
        <v>74.990664448697572</v>
      </c>
      <c r="O364" s="16">
        <v>104.61728509101556</v>
      </c>
      <c r="P364" s="16">
        <f t="shared" si="132"/>
        <v>179.60794953971313</v>
      </c>
      <c r="Q364" s="16">
        <v>370.43082358230663</v>
      </c>
      <c r="R364" s="16">
        <v>0</v>
      </c>
      <c r="S364" s="16">
        <f t="shared" si="133"/>
        <v>370.43082358230663</v>
      </c>
      <c r="T364" s="18">
        <v>0.93</v>
      </c>
      <c r="U364" s="19">
        <f t="shared" si="134"/>
        <v>2.1829106509809373</v>
      </c>
      <c r="V364" s="19">
        <f t="shared" si="135"/>
        <v>4.939692511135501</v>
      </c>
      <c r="W364" s="16">
        <v>0.42177288618089531</v>
      </c>
      <c r="X364" s="16">
        <v>2.0180520869899299E-2</v>
      </c>
      <c r="Y364" s="16">
        <v>1.9404660284501121</v>
      </c>
      <c r="AA364" s="13" t="s">
        <v>178</v>
      </c>
      <c r="AB364" s="15">
        <v>135.60981912144703</v>
      </c>
      <c r="AC364" s="19">
        <v>5.2409955553794596</v>
      </c>
      <c r="AD364" s="19">
        <v>24.111264364093572</v>
      </c>
      <c r="AE364" s="19">
        <v>10.28041435862894</v>
      </c>
      <c r="AF364" s="19">
        <v>47.29517240649124</v>
      </c>
      <c r="AG364" s="19">
        <v>503.92542520955567</v>
      </c>
      <c r="AH364" s="17">
        <f t="shared" si="136"/>
        <v>50234.056983005255</v>
      </c>
      <c r="AI364" s="17">
        <f t="shared" si="137"/>
        <v>23012.420119179646</v>
      </c>
      <c r="AJ364" s="17">
        <f t="shared" si="138"/>
        <v>27221.63686382561</v>
      </c>
      <c r="AK364" s="19">
        <f t="shared" si="139"/>
        <v>2.1829106509809373</v>
      </c>
      <c r="AL364" s="17">
        <f t="shared" si="140"/>
        <v>10169.470441685005</v>
      </c>
      <c r="AM364" s="19">
        <f t="shared" si="141"/>
        <v>4.939692511135501</v>
      </c>
    </row>
    <row r="365" spans="1:39">
      <c r="A365" s="13" t="s">
        <v>180</v>
      </c>
      <c r="B365" s="13" t="s">
        <v>100</v>
      </c>
      <c r="C365" s="13" t="s">
        <v>68</v>
      </c>
      <c r="D365" s="14">
        <v>20.9</v>
      </c>
      <c r="E365" s="14">
        <v>6.9666666666666659</v>
      </c>
      <c r="F365" s="15">
        <v>230.02634999999998</v>
      </c>
      <c r="G365" s="15">
        <v>35.262448200000001</v>
      </c>
      <c r="H365" s="15">
        <v>230.02634999999998</v>
      </c>
      <c r="I365" s="15">
        <v>35.262448200000001</v>
      </c>
      <c r="J365" s="16">
        <v>331.82017275261308</v>
      </c>
      <c r="K365" s="16">
        <v>18.966407999999998</v>
      </c>
      <c r="L365" s="16">
        <v>43.22530564136251</v>
      </c>
      <c r="M365" s="17">
        <v>0</v>
      </c>
      <c r="N365" s="16">
        <v>62.191713641362512</v>
      </c>
      <c r="O365" s="16">
        <v>312.85376475261307</v>
      </c>
      <c r="P365" s="16">
        <f t="shared" si="132"/>
        <v>375.0454783939756</v>
      </c>
      <c r="Q365" s="16">
        <v>443.99254353922714</v>
      </c>
      <c r="R365" s="16">
        <v>0</v>
      </c>
      <c r="S365" s="16">
        <f t="shared" si="133"/>
        <v>443.99254353922714</v>
      </c>
      <c r="T365" s="18">
        <v>0.93</v>
      </c>
      <c r="U365" s="19">
        <f t="shared" si="134"/>
        <v>1.2619947241680232</v>
      </c>
      <c r="V365" s="19">
        <f t="shared" si="135"/>
        <v>7.1390948655889144</v>
      </c>
      <c r="W365" s="16">
        <v>0.2735656786946371</v>
      </c>
      <c r="X365" s="16">
        <v>1.3089266923188377E-2</v>
      </c>
      <c r="Y365" s="16">
        <v>1.7741114781242364</v>
      </c>
      <c r="AA365" s="13" t="s">
        <v>180</v>
      </c>
      <c r="AB365" s="15">
        <v>4267.4418604651164</v>
      </c>
      <c r="AC365" s="19">
        <v>149.60314654193954</v>
      </c>
      <c r="AD365" s="19">
        <v>970.14987118732483</v>
      </c>
      <c r="AE365" s="19">
        <v>299.20629308387907</v>
      </c>
      <c r="AF365" s="19">
        <v>1940.2997423746497</v>
      </c>
      <c r="AG365" s="19">
        <v>20276.132307815093</v>
      </c>
      <c r="AH365" s="17">
        <f t="shared" si="136"/>
        <v>1894712.3660336786</v>
      </c>
      <c r="AI365" s="17">
        <f t="shared" si="137"/>
        <v>1501363.1434020281</v>
      </c>
      <c r="AJ365" s="17">
        <f t="shared" si="138"/>
        <v>393349.22263165051</v>
      </c>
      <c r="AK365" s="19">
        <f t="shared" si="139"/>
        <v>1.2619947241680232</v>
      </c>
      <c r="AL365" s="17">
        <f t="shared" si="140"/>
        <v>265399.52216720977</v>
      </c>
      <c r="AM365" s="19">
        <f t="shared" si="141"/>
        <v>7.1390948655889144</v>
      </c>
    </row>
    <row r="366" spans="1:39">
      <c r="A366" s="13" t="s">
        <v>390</v>
      </c>
      <c r="B366" s="13" t="s">
        <v>100</v>
      </c>
      <c r="C366" s="13" t="s">
        <v>68</v>
      </c>
      <c r="D366" s="14">
        <v>11.6</v>
      </c>
      <c r="E366" s="14">
        <v>1</v>
      </c>
      <c r="F366" s="15">
        <v>243.18644839999999</v>
      </c>
      <c r="G366" s="15">
        <v>52.549205239999999</v>
      </c>
      <c r="H366" s="15">
        <v>243.18644839999999</v>
      </c>
      <c r="I366" s="15">
        <v>52.549205239999999</v>
      </c>
      <c r="J366" s="16">
        <v>11.85963276053905</v>
      </c>
      <c r="K366" s="16">
        <v>44.381394720000003</v>
      </c>
      <c r="L366" s="16">
        <v>35.260922823325508</v>
      </c>
      <c r="M366" s="17">
        <v>0</v>
      </c>
      <c r="N366" s="16">
        <v>79.642317543325504</v>
      </c>
      <c r="O366" s="16">
        <v>-32.521761959460953</v>
      </c>
      <c r="P366" s="16">
        <f t="shared" si="132"/>
        <v>47.120555583864551</v>
      </c>
      <c r="Q366" s="16">
        <v>333.78179137691313</v>
      </c>
      <c r="R366" s="16">
        <v>0</v>
      </c>
      <c r="S366" s="16">
        <f t="shared" si="133"/>
        <v>333.78179137691313</v>
      </c>
      <c r="T366" s="18">
        <v>0.93</v>
      </c>
      <c r="U366" s="19">
        <f t="shared" si="134"/>
        <v>7.2106079507385568</v>
      </c>
      <c r="V366" s="19">
        <f t="shared" si="135"/>
        <v>4.1910105289858688</v>
      </c>
      <c r="W366" s="16">
        <v>0.33136847871228642</v>
      </c>
      <c r="X366" s="16">
        <v>2.8566248164852284E-2</v>
      </c>
      <c r="Y366" s="16">
        <v>1.524539146322943</v>
      </c>
      <c r="AA366" s="13" t="s">
        <v>390</v>
      </c>
      <c r="AB366" s="15">
        <v>29.58759689922481</v>
      </c>
      <c r="AC366" s="19">
        <v>1.5457401906030004</v>
      </c>
      <c r="AD366" s="19">
        <v>7.1111967144446302</v>
      </c>
      <c r="AE366" s="19">
        <v>3.0320288354135778</v>
      </c>
      <c r="AF366" s="19">
        <v>13.948885862949082</v>
      </c>
      <c r="AG366" s="19">
        <v>82.489881887557701</v>
      </c>
      <c r="AH366" s="17">
        <f t="shared" si="136"/>
        <v>9875.8010955612572</v>
      </c>
      <c r="AI366" s="17">
        <f t="shared" si="137"/>
        <v>1369.6211419384845</v>
      </c>
      <c r="AJ366" s="17">
        <f t="shared" si="138"/>
        <v>8506.1799536227736</v>
      </c>
      <c r="AK366" s="19">
        <f t="shared" si="139"/>
        <v>7.2106079507385568</v>
      </c>
      <c r="AL366" s="17">
        <f t="shared" si="140"/>
        <v>2356.4247875919755</v>
      </c>
      <c r="AM366" s="19">
        <f t="shared" si="141"/>
        <v>4.1910105289858679</v>
      </c>
    </row>
    <row r="367" spans="1:39">
      <c r="A367" s="13" t="s">
        <v>181</v>
      </c>
      <c r="B367" s="13" t="s">
        <v>100</v>
      </c>
      <c r="C367" s="13" t="s">
        <v>63</v>
      </c>
      <c r="D367" s="14">
        <v>11.6</v>
      </c>
      <c r="E367" s="14" t="s">
        <v>3</v>
      </c>
      <c r="F367" s="15">
        <v>468.57340799999997</v>
      </c>
      <c r="G367" s="15">
        <v>101.2521888</v>
      </c>
      <c r="H367" s="15" t="s">
        <v>3</v>
      </c>
      <c r="I367" s="15" t="s">
        <v>3</v>
      </c>
      <c r="J367" s="16">
        <v>222.33959999999999</v>
      </c>
      <c r="K367" s="16">
        <v>123.28165199999999</v>
      </c>
      <c r="L367" s="16">
        <v>71.408035606194403</v>
      </c>
      <c r="M367" s="17">
        <v>0</v>
      </c>
      <c r="N367" s="16">
        <v>194.68968760619441</v>
      </c>
      <c r="O367" s="16">
        <v>99.057947999999996</v>
      </c>
      <c r="P367" s="16">
        <f t="shared" si="132"/>
        <v>293.74763560619442</v>
      </c>
      <c r="Q367" s="16">
        <v>643.13317021913963</v>
      </c>
      <c r="R367" s="16">
        <v>0</v>
      </c>
      <c r="S367" s="16">
        <f t="shared" si="133"/>
        <v>643.13317021913963</v>
      </c>
      <c r="T367" s="18">
        <v>0.93</v>
      </c>
      <c r="U367" s="19">
        <f t="shared" si="134"/>
        <v>2.311899625959537</v>
      </c>
      <c r="V367" s="19">
        <f t="shared" si="135"/>
        <v>3.3033756339474305</v>
      </c>
      <c r="W367" s="16">
        <v>0.42040898073637695</v>
      </c>
      <c r="X367" s="16">
        <v>3.6242153511756629E-2</v>
      </c>
      <c r="Y367" s="16">
        <v>1.9341910585129241</v>
      </c>
      <c r="AA367" s="13" t="s">
        <v>181</v>
      </c>
      <c r="AB367" s="15">
        <v>97.392506459948322</v>
      </c>
      <c r="AC367" s="19">
        <v>9.8037136298339842</v>
      </c>
      <c r="AD367" s="19">
        <v>45.102104854137799</v>
      </c>
      <c r="AE367" s="19">
        <v>19.230361350828201</v>
      </c>
      <c r="AF367" s="19">
        <v>88.469513367731821</v>
      </c>
      <c r="AG367" s="19">
        <v>523.1844163079985</v>
      </c>
      <c r="AH367" s="17">
        <f t="shared" si="136"/>
        <v>62636.351435174598</v>
      </c>
      <c r="AI367" s="17">
        <f t="shared" si="137"/>
        <v>27093.023733319671</v>
      </c>
      <c r="AJ367" s="17">
        <f t="shared" si="138"/>
        <v>35543.327701854927</v>
      </c>
      <c r="AK367" s="19">
        <f t="shared" si="139"/>
        <v>2.3118996259595366</v>
      </c>
      <c r="AL367" s="17">
        <f t="shared" si="140"/>
        <v>18961.316657871608</v>
      </c>
      <c r="AM367" s="19">
        <f t="shared" si="141"/>
        <v>3.3033756339474305</v>
      </c>
    </row>
    <row r="368" spans="1:39">
      <c r="A368" s="13" t="s">
        <v>182</v>
      </c>
      <c r="B368" s="13" t="s">
        <v>100</v>
      </c>
      <c r="C368" s="13" t="s">
        <v>63</v>
      </c>
      <c r="D368" s="14">
        <v>11.6</v>
      </c>
      <c r="E368" s="14" t="s">
        <v>3</v>
      </c>
      <c r="F368" s="15">
        <v>50.198371999999999</v>
      </c>
      <c r="G368" s="15">
        <v>10.8471692</v>
      </c>
      <c r="H368" s="15" t="s">
        <v>3</v>
      </c>
      <c r="I368" s="15" t="s">
        <v>3</v>
      </c>
      <c r="J368" s="16">
        <v>12.852</v>
      </c>
      <c r="K368" s="16">
        <v>24.656330399999998</v>
      </c>
      <c r="L368" s="16">
        <v>8.7009895704397309</v>
      </c>
      <c r="M368" s="17">
        <v>0</v>
      </c>
      <c r="N368" s="16">
        <v>33.357319970439733</v>
      </c>
      <c r="O368" s="16">
        <v>-11.804330399999998</v>
      </c>
      <c r="P368" s="16">
        <f t="shared" si="132"/>
        <v>21.552989570439735</v>
      </c>
      <c r="Q368" s="16">
        <v>68.898997623441105</v>
      </c>
      <c r="R368" s="16">
        <v>0</v>
      </c>
      <c r="S368" s="16">
        <f t="shared" si="133"/>
        <v>68.898997623441105</v>
      </c>
      <c r="T368" s="18">
        <v>0.93</v>
      </c>
      <c r="U368" s="19">
        <f t="shared" si="134"/>
        <v>3.3359720847437426</v>
      </c>
      <c r="V368" s="19">
        <f t="shared" si="135"/>
        <v>2.0654836085302222</v>
      </c>
      <c r="W368" s="16">
        <v>0.67236979152086152</v>
      </c>
      <c r="X368" s="16">
        <v>5.7962913062143226E-2</v>
      </c>
      <c r="Y368" s="16">
        <v>3.093396426727002</v>
      </c>
      <c r="AA368" s="13" t="s">
        <v>182</v>
      </c>
      <c r="AB368" s="15">
        <v>193.55219638242892</v>
      </c>
      <c r="AC368" s="19">
        <v>2.0872533765346262</v>
      </c>
      <c r="AD368" s="19">
        <v>9.6024347711604907</v>
      </c>
      <c r="AE368" s="19">
        <v>4.0942277770486895</v>
      </c>
      <c r="AF368" s="19">
        <v>18.835545128045581</v>
      </c>
      <c r="AG368" s="19">
        <v>111.38824334546172</v>
      </c>
      <c r="AH368" s="17">
        <f t="shared" si="136"/>
        <v>13335.552318564776</v>
      </c>
      <c r="AI368" s="17">
        <f t="shared" si="137"/>
        <v>3997.5011720127045</v>
      </c>
      <c r="AJ368" s="17">
        <f t="shared" si="138"/>
        <v>9338.0511465520722</v>
      </c>
      <c r="AK368" s="19">
        <f t="shared" si="139"/>
        <v>3.3359720847437426</v>
      </c>
      <c r="AL368" s="17">
        <f t="shared" si="140"/>
        <v>6456.3825457100693</v>
      </c>
      <c r="AM368" s="19">
        <f t="shared" si="141"/>
        <v>2.0654836085302222</v>
      </c>
    </row>
    <row r="369" spans="1:39">
      <c r="A369" s="13" t="s">
        <v>183</v>
      </c>
      <c r="B369" s="13" t="s">
        <v>100</v>
      </c>
      <c r="C369" s="13" t="s">
        <v>63</v>
      </c>
      <c r="D369" s="14">
        <v>11.6</v>
      </c>
      <c r="E369" s="14" t="s">
        <v>3</v>
      </c>
      <c r="F369" s="15">
        <v>96.251543999999996</v>
      </c>
      <c r="G369" s="15">
        <v>20.798618399999995</v>
      </c>
      <c r="H369" s="15" t="s">
        <v>3</v>
      </c>
      <c r="I369" s="15" t="s">
        <v>3</v>
      </c>
      <c r="J369" s="16">
        <v>66.830399999999997</v>
      </c>
      <c r="K369" s="16">
        <v>36.984495599999995</v>
      </c>
      <c r="L369" s="16">
        <v>15.738664934749867</v>
      </c>
      <c r="M369" s="17">
        <v>0</v>
      </c>
      <c r="N369" s="16">
        <v>52.723160534749866</v>
      </c>
      <c r="O369" s="16">
        <v>29.845904400000002</v>
      </c>
      <c r="P369" s="16">
        <f t="shared" si="132"/>
        <v>82.569064934749861</v>
      </c>
      <c r="Q369" s="16">
        <v>132.10856522017355</v>
      </c>
      <c r="R369" s="16">
        <v>0</v>
      </c>
      <c r="S369" s="16">
        <f t="shared" si="133"/>
        <v>132.10856522017355</v>
      </c>
      <c r="T369" s="18">
        <v>0.93</v>
      </c>
      <c r="U369" s="19">
        <f t="shared" si="134"/>
        <v>1.6960710760334337</v>
      </c>
      <c r="V369" s="19">
        <f t="shared" si="135"/>
        <v>2.5057026908146129</v>
      </c>
      <c r="W369" s="16">
        <v>0.55424324216442777</v>
      </c>
      <c r="X369" s="16">
        <v>4.7779589841761005E-2</v>
      </c>
      <c r="Y369" s="16">
        <v>2.5499272669150455</v>
      </c>
      <c r="AA369" s="13" t="s">
        <v>183</v>
      </c>
      <c r="AB369" s="15">
        <v>251.49457364341083</v>
      </c>
      <c r="AC369" s="19">
        <v>5.2002444546220881</v>
      </c>
      <c r="AD369" s="19">
        <v>23.923788425007864</v>
      </c>
      <c r="AE369" s="19">
        <v>10.200479507143328</v>
      </c>
      <c r="AF369" s="19">
        <v>46.927431141361581</v>
      </c>
      <c r="AG369" s="19">
        <v>277.51594573009123</v>
      </c>
      <c r="AH369" s="17">
        <f t="shared" si="136"/>
        <v>33224.587284690278</v>
      </c>
      <c r="AI369" s="17">
        <f t="shared" si="137"/>
        <v>19589.14797509072</v>
      </c>
      <c r="AJ369" s="17">
        <f t="shared" si="138"/>
        <v>13635.439309599558</v>
      </c>
      <c r="AK369" s="19">
        <f t="shared" si="139"/>
        <v>1.6960710760334339</v>
      </c>
      <c r="AL369" s="17">
        <f t="shared" si="140"/>
        <v>13259.588779820022</v>
      </c>
      <c r="AM369" s="19">
        <f t="shared" si="141"/>
        <v>2.5057026908146129</v>
      </c>
    </row>
    <row r="370" spans="1:39">
      <c r="A370" s="13" t="s">
        <v>184</v>
      </c>
      <c r="B370" s="13" t="s">
        <v>100</v>
      </c>
      <c r="C370" s="13" t="s">
        <v>63</v>
      </c>
      <c r="D370" s="14">
        <v>11.6</v>
      </c>
      <c r="E370" s="14" t="s">
        <v>3</v>
      </c>
      <c r="F370" s="15">
        <v>175.92228800000001</v>
      </c>
      <c r="G370" s="15">
        <v>38.014356799999995</v>
      </c>
      <c r="H370" s="15" t="s">
        <v>3</v>
      </c>
      <c r="I370" s="15" t="s">
        <v>3</v>
      </c>
      <c r="J370" s="16">
        <v>222.33959999999999</v>
      </c>
      <c r="K370" s="16">
        <v>73.968991199999991</v>
      </c>
      <c r="L370" s="16">
        <v>29.350975306421383</v>
      </c>
      <c r="M370" s="17">
        <v>0</v>
      </c>
      <c r="N370" s="16">
        <v>103.31996650642137</v>
      </c>
      <c r="O370" s="16">
        <v>148.37060880000001</v>
      </c>
      <c r="P370" s="16">
        <f t="shared" si="132"/>
        <v>251.69057530642138</v>
      </c>
      <c r="Q370" s="16">
        <v>241.45941033351281</v>
      </c>
      <c r="R370" s="16">
        <v>0</v>
      </c>
      <c r="S370" s="16">
        <f t="shared" si="133"/>
        <v>241.45941033351281</v>
      </c>
      <c r="T370" s="18">
        <v>0.93</v>
      </c>
      <c r="U370" s="19">
        <f t="shared" si="134"/>
        <v>1.0225836582396421</v>
      </c>
      <c r="V370" s="19">
        <f t="shared" si="135"/>
        <v>2.3370062776637277</v>
      </c>
      <c r="W370" s="16">
        <v>0.59425119929312076</v>
      </c>
      <c r="X370" s="16">
        <v>5.1228551663200061E-2</v>
      </c>
      <c r="Y370" s="16">
        <v>2.733993346598083</v>
      </c>
      <c r="AA370" s="13" t="s">
        <v>184</v>
      </c>
      <c r="AB370" s="15">
        <v>193.55219638242892</v>
      </c>
      <c r="AC370" s="19">
        <v>7.3148664987720498</v>
      </c>
      <c r="AD370" s="19">
        <v>33.652133087370046</v>
      </c>
      <c r="AE370" s="19">
        <v>14.34839197836056</v>
      </c>
      <c r="AF370" s="19">
        <v>66.009953363687401</v>
      </c>
      <c r="AG370" s="19">
        <v>390.36474381349251</v>
      </c>
      <c r="AH370" s="17">
        <f t="shared" si="136"/>
        <v>46734.999207257555</v>
      </c>
      <c r="AI370" s="17">
        <f t="shared" si="137"/>
        <v>45702.861404719639</v>
      </c>
      <c r="AJ370" s="17">
        <f t="shared" si="138"/>
        <v>1032.1378025379163</v>
      </c>
      <c r="AK370" s="19">
        <f t="shared" si="139"/>
        <v>1.0225836582396421</v>
      </c>
      <c r="AL370" s="17">
        <f t="shared" si="140"/>
        <v>19997.806447476847</v>
      </c>
      <c r="AM370" s="19">
        <f t="shared" si="141"/>
        <v>2.3370062776637273</v>
      </c>
    </row>
    <row r="371" spans="1:39">
      <c r="A371" s="13" t="s">
        <v>185</v>
      </c>
      <c r="B371" s="13" t="s">
        <v>100</v>
      </c>
      <c r="C371" s="13" t="s">
        <v>63</v>
      </c>
      <c r="D371" s="14">
        <v>11.6</v>
      </c>
      <c r="E371" s="14" t="s">
        <v>3</v>
      </c>
      <c r="F371" s="15">
        <v>37.306799999999996</v>
      </c>
      <c r="G371" s="15">
        <v>8.0614800000000013</v>
      </c>
      <c r="H371" s="15" t="s">
        <v>3</v>
      </c>
      <c r="I371" s="15" t="s">
        <v>3</v>
      </c>
      <c r="J371" s="16">
        <v>12.941964</v>
      </c>
      <c r="K371" s="16">
        <v>6.1640825999999995</v>
      </c>
      <c r="L371" s="16">
        <v>5.350160549606306</v>
      </c>
      <c r="M371" s="17">
        <v>0</v>
      </c>
      <c r="N371" s="16">
        <v>11.514243149606305</v>
      </c>
      <c r="O371" s="16">
        <v>6.7778814000000009</v>
      </c>
      <c r="P371" s="16">
        <f t="shared" si="132"/>
        <v>18.292124549606307</v>
      </c>
      <c r="Q371" s="16">
        <v>51.204870240377353</v>
      </c>
      <c r="R371" s="16">
        <v>0</v>
      </c>
      <c r="S371" s="16">
        <f t="shared" si="133"/>
        <v>51.204870240377353</v>
      </c>
      <c r="T371" s="18">
        <v>0.93</v>
      </c>
      <c r="U371" s="19">
        <f t="shared" si="134"/>
        <v>2.9451466290668891</v>
      </c>
      <c r="V371" s="19">
        <f t="shared" si="135"/>
        <v>4.4470895372856658</v>
      </c>
      <c r="W371" s="16">
        <v>0.31228711983723034</v>
      </c>
      <c r="X371" s="16">
        <v>2.6921303434243989E-2</v>
      </c>
      <c r="Y371" s="16">
        <v>1.4367508368159372</v>
      </c>
      <c r="AA371" s="13" t="s">
        <v>185</v>
      </c>
      <c r="AB371" s="15">
        <v>388.33720930232556</v>
      </c>
      <c r="AC371" s="19">
        <v>3.1123214075200609</v>
      </c>
      <c r="AD371" s="19">
        <v>14.318272826184598</v>
      </c>
      <c r="AE371" s="19">
        <v>6.1049381455201193</v>
      </c>
      <c r="AF371" s="19">
        <v>28.085842851362095</v>
      </c>
      <c r="AG371" s="19">
        <v>166.09196478374136</v>
      </c>
      <c r="AH371" s="17">
        <f t="shared" si="136"/>
        <v>19884.756411835842</v>
      </c>
      <c r="AI371" s="17">
        <f t="shared" si="137"/>
        <v>6751.7033670190913</v>
      </c>
      <c r="AJ371" s="17">
        <f t="shared" si="138"/>
        <v>13133.053044816752</v>
      </c>
      <c r="AK371" s="19">
        <f t="shared" si="139"/>
        <v>2.9451466290668891</v>
      </c>
      <c r="AL371" s="17">
        <f t="shared" si="140"/>
        <v>4471.4090519465317</v>
      </c>
      <c r="AM371" s="19">
        <f t="shared" si="141"/>
        <v>4.4470895372856667</v>
      </c>
    </row>
    <row r="372" spans="1:39">
      <c r="A372" s="13" t="s">
        <v>186</v>
      </c>
      <c r="B372" s="13" t="s">
        <v>100</v>
      </c>
      <c r="C372" s="13" t="s">
        <v>63</v>
      </c>
      <c r="D372" s="14">
        <v>11.6</v>
      </c>
      <c r="E372" s="14" t="s">
        <v>3</v>
      </c>
      <c r="F372" s="15">
        <v>49.6736</v>
      </c>
      <c r="G372" s="15">
        <v>7.6148351999999999</v>
      </c>
      <c r="H372" s="15" t="s">
        <v>3</v>
      </c>
      <c r="I372" s="15" t="s">
        <v>3</v>
      </c>
      <c r="J372" s="16">
        <v>8.829323999999998</v>
      </c>
      <c r="K372" s="16">
        <v>9.8625321600000007</v>
      </c>
      <c r="L372" s="16">
        <v>6.9170325221388476</v>
      </c>
      <c r="M372" s="17">
        <v>0</v>
      </c>
      <c r="N372" s="16">
        <v>16.779564682138847</v>
      </c>
      <c r="O372" s="16">
        <v>-1.0332081600000027</v>
      </c>
      <c r="P372" s="16">
        <f t="shared" si="132"/>
        <v>15.746356522138845</v>
      </c>
      <c r="Q372" s="16">
        <v>64.340866552035862</v>
      </c>
      <c r="R372" s="16">
        <v>0</v>
      </c>
      <c r="S372" s="16">
        <f t="shared" si="133"/>
        <v>64.340866552035862</v>
      </c>
      <c r="T372" s="18">
        <v>0.93</v>
      </c>
      <c r="U372" s="19">
        <f t="shared" si="134"/>
        <v>4.2530125798252962</v>
      </c>
      <c r="V372" s="19">
        <f t="shared" si="135"/>
        <v>3.8344776977750832</v>
      </c>
      <c r="W372" s="16">
        <v>0.34179187035965741</v>
      </c>
      <c r="X372" s="16">
        <v>2.9464816410315287E-2</v>
      </c>
      <c r="Y372" s="16">
        <v>2.2165678210367785</v>
      </c>
      <c r="AA372" s="13" t="s">
        <v>186</v>
      </c>
      <c r="AB372" s="15">
        <v>96652.816537467705</v>
      </c>
      <c r="AC372" s="19">
        <v>731.70441712718264</v>
      </c>
      <c r="AD372" s="19">
        <v>4744.9733674159788</v>
      </c>
      <c r="AE372" s="19">
        <v>1435.2663566725503</v>
      </c>
      <c r="AF372" s="19">
        <v>9307.4477591621126</v>
      </c>
      <c r="AG372" s="19">
        <v>55041.691062025362</v>
      </c>
      <c r="AH372" s="17">
        <f t="shared" si="136"/>
        <v>6218725.970715614</v>
      </c>
      <c r="AI372" s="17">
        <f t="shared" si="137"/>
        <v>1462193.1757773135</v>
      </c>
      <c r="AJ372" s="17">
        <f t="shared" si="138"/>
        <v>4756532.7949383007</v>
      </c>
      <c r="AK372" s="19">
        <f t="shared" si="139"/>
        <v>4.2530125798252953</v>
      </c>
      <c r="AL372" s="17">
        <f t="shared" si="140"/>
        <v>1621792.1868013386</v>
      </c>
      <c r="AM372" s="19">
        <f t="shared" si="141"/>
        <v>3.8344776977750832</v>
      </c>
    </row>
    <row r="373" spans="1:39">
      <c r="A373" s="13" t="s">
        <v>187</v>
      </c>
      <c r="B373" s="13" t="s">
        <v>100</v>
      </c>
      <c r="C373" s="13" t="s">
        <v>63</v>
      </c>
      <c r="D373" s="14">
        <v>11.6</v>
      </c>
      <c r="E373" s="14" t="s">
        <v>3</v>
      </c>
      <c r="F373" s="15">
        <v>468.57340799999997</v>
      </c>
      <c r="G373" s="15">
        <v>101.25218880000001</v>
      </c>
      <c r="H373" s="15" t="s">
        <v>3</v>
      </c>
      <c r="I373" s="15" t="s">
        <v>3</v>
      </c>
      <c r="J373" s="16">
        <v>169.6464</v>
      </c>
      <c r="K373" s="16">
        <v>123.28165199999999</v>
      </c>
      <c r="L373" s="16">
        <v>71.408035606194403</v>
      </c>
      <c r="M373" s="17">
        <v>0</v>
      </c>
      <c r="N373" s="16">
        <v>194.68968760619441</v>
      </c>
      <c r="O373" s="16">
        <v>46.364748000000006</v>
      </c>
      <c r="P373" s="16">
        <f t="shared" si="132"/>
        <v>241.05443560619443</v>
      </c>
      <c r="Q373" s="16">
        <v>643.13317021913963</v>
      </c>
      <c r="R373" s="16">
        <v>0</v>
      </c>
      <c r="S373" s="16">
        <f t="shared" si="133"/>
        <v>643.13317021913963</v>
      </c>
      <c r="T373" s="18">
        <v>0.93</v>
      </c>
      <c r="U373" s="19">
        <f t="shared" si="134"/>
        <v>2.8062459638536419</v>
      </c>
      <c r="V373" s="19">
        <f t="shared" si="135"/>
        <v>3.3033756339474305</v>
      </c>
      <c r="W373" s="16">
        <v>0.42040898073637695</v>
      </c>
      <c r="X373" s="16">
        <v>3.6242153511756629E-2</v>
      </c>
      <c r="Y373" s="16">
        <v>1.9341910585129236</v>
      </c>
      <c r="AA373" s="13" t="s">
        <v>187</v>
      </c>
      <c r="AB373" s="15">
        <v>44.381395348837209</v>
      </c>
      <c r="AC373" s="19">
        <v>4.4675150718230814</v>
      </c>
      <c r="AD373" s="19">
        <v>20.55285790821469</v>
      </c>
      <c r="AE373" s="19">
        <v>8.7632026408837369</v>
      </c>
      <c r="AF373" s="19">
        <v>40.315221281498047</v>
      </c>
      <c r="AG373" s="19">
        <v>238.41315173529046</v>
      </c>
      <c r="AH373" s="17">
        <f t="shared" si="136"/>
        <v>28543.147489446652</v>
      </c>
      <c r="AI373" s="17">
        <f t="shared" si="137"/>
        <v>10171.292130875847</v>
      </c>
      <c r="AJ373" s="17">
        <f t="shared" si="138"/>
        <v>18371.855358570807</v>
      </c>
      <c r="AK373" s="19">
        <f t="shared" si="139"/>
        <v>2.8062459638536419</v>
      </c>
      <c r="AL373" s="17">
        <f t="shared" si="140"/>
        <v>8640.5999959921264</v>
      </c>
      <c r="AM373" s="19">
        <f t="shared" si="141"/>
        <v>3.3033756339474301</v>
      </c>
    </row>
    <row r="374" spans="1:39">
      <c r="A374" s="13" t="s">
        <v>191</v>
      </c>
      <c r="B374" s="13" t="s">
        <v>96</v>
      </c>
      <c r="C374" s="13" t="s">
        <v>63</v>
      </c>
      <c r="D374" s="14">
        <v>20</v>
      </c>
      <c r="E374" s="14" t="s">
        <v>3</v>
      </c>
      <c r="F374" s="15">
        <v>27407.597102386215</v>
      </c>
      <c r="G374" s="15">
        <v>2837</v>
      </c>
      <c r="H374" s="15" t="s">
        <v>3</v>
      </c>
      <c r="I374" s="15" t="s">
        <v>3</v>
      </c>
      <c r="J374" s="16">
        <v>1246.644</v>
      </c>
      <c r="K374" s="16">
        <v>3698.44956</v>
      </c>
      <c r="L374" s="16">
        <v>4910.8260145600361</v>
      </c>
      <c r="M374" s="17">
        <v>0</v>
      </c>
      <c r="N374" s="16">
        <v>8609.2755745600371</v>
      </c>
      <c r="O374" s="16">
        <v>-2451.8055599999998</v>
      </c>
      <c r="P374" s="16">
        <f t="shared" si="132"/>
        <v>6157.4700145600373</v>
      </c>
      <c r="Q374" s="16">
        <v>48925.30984383203</v>
      </c>
      <c r="R374" s="16">
        <v>0</v>
      </c>
      <c r="S374" s="16">
        <f t="shared" si="133"/>
        <v>48925.30984383203</v>
      </c>
      <c r="T374" s="18">
        <v>0.93</v>
      </c>
      <c r="U374" s="19">
        <f t="shared" si="134"/>
        <v>8.0599107231588221</v>
      </c>
      <c r="V374" s="19">
        <f t="shared" si="135"/>
        <v>5.6828602383693916</v>
      </c>
      <c r="W374" s="16">
        <v>0.31783544114511542</v>
      </c>
      <c r="X374" s="16">
        <v>1.5891772057255765E-2</v>
      </c>
      <c r="Y374" s="16">
        <v>3.0525874674523341</v>
      </c>
      <c r="AA374" s="13" t="s">
        <v>191</v>
      </c>
      <c r="AB374" s="15">
        <v>2.4656330749354005</v>
      </c>
      <c r="AC374" s="19">
        <v>6.9542201775658929</v>
      </c>
      <c r="AD374" s="19">
        <v>66.787169456338489</v>
      </c>
      <c r="AE374" s="19">
        <v>13.640970348302327</v>
      </c>
      <c r="AF374" s="19">
        <v>131.00560162589474</v>
      </c>
      <c r="AG374" s="19">
        <v>1335.7433891267704</v>
      </c>
      <c r="AH374" s="17">
        <f t="shared" si="136"/>
        <v>120631.86215241479</v>
      </c>
      <c r="AI374" s="17">
        <f t="shared" si="137"/>
        <v>14966.898058287305</v>
      </c>
      <c r="AJ374" s="17">
        <f t="shared" si="138"/>
        <v>105664.96409412748</v>
      </c>
      <c r="AK374" s="19">
        <f t="shared" si="139"/>
        <v>8.0599107231588221</v>
      </c>
      <c r="AL374" s="17">
        <f t="shared" si="140"/>
        <v>21227.314607868702</v>
      </c>
      <c r="AM374" s="19">
        <f t="shared" si="141"/>
        <v>5.6828602383693907</v>
      </c>
    </row>
    <row r="375" spans="1:39">
      <c r="A375" s="13" t="s">
        <v>192</v>
      </c>
      <c r="B375" s="13" t="s">
        <v>96</v>
      </c>
      <c r="C375" s="13" t="s">
        <v>63</v>
      </c>
      <c r="D375" s="14">
        <v>20</v>
      </c>
      <c r="E375" s="14" t="s">
        <v>3</v>
      </c>
      <c r="F375" s="15">
        <v>18811.202929884093</v>
      </c>
      <c r="G375" s="15">
        <v>1947</v>
      </c>
      <c r="H375" s="15" t="s">
        <v>3</v>
      </c>
      <c r="I375" s="15" t="s">
        <v>3</v>
      </c>
      <c r="J375" s="16">
        <v>1246.644</v>
      </c>
      <c r="K375" s="16">
        <v>2712.196344</v>
      </c>
      <c r="L375" s="16">
        <v>3387.2317602543176</v>
      </c>
      <c r="M375" s="17">
        <v>0</v>
      </c>
      <c r="N375" s="16">
        <v>6099.4281042543171</v>
      </c>
      <c r="O375" s="16">
        <v>-1465.5523439999999</v>
      </c>
      <c r="P375" s="16">
        <f t="shared" si="132"/>
        <v>4633.8757602543174</v>
      </c>
      <c r="Q375" s="16">
        <v>33587.749180233601</v>
      </c>
      <c r="R375" s="16">
        <v>0</v>
      </c>
      <c r="S375" s="16">
        <f t="shared" si="133"/>
        <v>33587.749180233601</v>
      </c>
      <c r="T375" s="18">
        <v>0.93</v>
      </c>
      <c r="U375" s="19">
        <f t="shared" si="134"/>
        <v>7.3874258304330658</v>
      </c>
      <c r="V375" s="19">
        <f t="shared" si="135"/>
        <v>5.5067046624922646</v>
      </c>
      <c r="W375" s="16">
        <v>0.32807959706426226</v>
      </c>
      <c r="X375" s="16">
        <v>1.6403979853213121E-2</v>
      </c>
      <c r="Y375" s="16">
        <v>3.1512583414958297</v>
      </c>
      <c r="AA375" s="13" t="s">
        <v>192</v>
      </c>
      <c r="AB375" s="15">
        <v>2.4656330749354005</v>
      </c>
      <c r="AC375" s="19">
        <v>4.7726001712093034</v>
      </c>
      <c r="AD375" s="19">
        <v>45.83937048776734</v>
      </c>
      <c r="AE375" s="19">
        <v>9.3616387973720947</v>
      </c>
      <c r="AF375" s="19">
        <v>89.915688264466695</v>
      </c>
      <c r="AG375" s="19">
        <v>916.78740975534629</v>
      </c>
      <c r="AH375" s="17">
        <f t="shared" si="136"/>
        <v>82815.065291418345</v>
      </c>
      <c r="AI375" s="17">
        <f t="shared" si="137"/>
        <v>11210.273672089588</v>
      </c>
      <c r="AJ375" s="17">
        <f t="shared" si="138"/>
        <v>71604.791619328753</v>
      </c>
      <c r="AK375" s="19">
        <f t="shared" si="139"/>
        <v>7.387425830433064</v>
      </c>
      <c r="AL375" s="17">
        <f t="shared" si="140"/>
        <v>15038.951672039973</v>
      </c>
      <c r="AM375" s="19">
        <f t="shared" si="141"/>
        <v>5.5067046624922638</v>
      </c>
    </row>
    <row r="376" spans="1:39">
      <c r="A376" s="13" t="s">
        <v>195</v>
      </c>
      <c r="B376" s="13" t="s">
        <v>100</v>
      </c>
      <c r="C376" s="13" t="s">
        <v>63</v>
      </c>
      <c r="D376" s="14">
        <v>10</v>
      </c>
      <c r="E376" s="14" t="s">
        <v>3</v>
      </c>
      <c r="F376" s="15">
        <v>187.74961919999998</v>
      </c>
      <c r="G376" s="15">
        <v>43.982399999999998</v>
      </c>
      <c r="H376" s="15" t="s">
        <v>3</v>
      </c>
      <c r="I376" s="15" t="s">
        <v>3</v>
      </c>
      <c r="J376" s="16">
        <v>118.02420000000001</v>
      </c>
      <c r="K376" s="16">
        <v>98.625321599999992</v>
      </c>
      <c r="L376" s="16">
        <v>30.632933187857944</v>
      </c>
      <c r="M376" s="17">
        <v>0</v>
      </c>
      <c r="N376" s="16">
        <v>129.25825478785794</v>
      </c>
      <c r="O376" s="16">
        <v>19.398878400000015</v>
      </c>
      <c r="P376" s="16">
        <f t="shared" si="132"/>
        <v>148.65713318785794</v>
      </c>
      <c r="Q376" s="16">
        <v>230.95478940067889</v>
      </c>
      <c r="R376" s="16">
        <v>0</v>
      </c>
      <c r="S376" s="16">
        <f t="shared" si="133"/>
        <v>230.95478940067889</v>
      </c>
      <c r="T376" s="18">
        <v>0.93</v>
      </c>
      <c r="U376" s="19">
        <f t="shared" si="134"/>
        <v>1.6450305703424368</v>
      </c>
      <c r="V376" s="19">
        <f t="shared" si="135"/>
        <v>1.7867701353366405</v>
      </c>
      <c r="W376" s="16">
        <v>0.69660389418245972</v>
      </c>
      <c r="X376" s="16">
        <v>6.9660389418245969E-2</v>
      </c>
      <c r="Y376" s="16">
        <v>2.9562435275684344</v>
      </c>
      <c r="AA376" s="13" t="s">
        <v>195</v>
      </c>
      <c r="AB376" s="15">
        <v>9.8625322997416021</v>
      </c>
      <c r="AC376" s="19">
        <v>0.43124891580933961</v>
      </c>
      <c r="AD376" s="19">
        <v>1.8300423179793026</v>
      </c>
      <c r="AE376" s="19">
        <v>0.84591133485678149</v>
      </c>
      <c r="AF376" s="19">
        <v>3.5896983929594017</v>
      </c>
      <c r="AG376" s="19">
        <v>18.300423179793025</v>
      </c>
      <c r="AH376" s="17">
        <f t="shared" si="136"/>
        <v>2277.7990702442148</v>
      </c>
      <c r="AI376" s="17">
        <f t="shared" si="137"/>
        <v>1384.654553726657</v>
      </c>
      <c r="AJ376" s="17">
        <f t="shared" si="138"/>
        <v>893.1445165175578</v>
      </c>
      <c r="AK376" s="19">
        <f t="shared" si="139"/>
        <v>1.6450305703424368</v>
      </c>
      <c r="AL376" s="17">
        <f t="shared" si="140"/>
        <v>1274.8137128534784</v>
      </c>
      <c r="AM376" s="19">
        <f t="shared" si="141"/>
        <v>1.7867701353366405</v>
      </c>
    </row>
    <row r="377" spans="1:39">
      <c r="A377" s="13" t="s">
        <v>196</v>
      </c>
      <c r="B377" s="13" t="s">
        <v>100</v>
      </c>
      <c r="C377" s="13" t="s">
        <v>63</v>
      </c>
      <c r="D377" s="14">
        <v>10</v>
      </c>
      <c r="E377" s="14" t="s">
        <v>3</v>
      </c>
      <c r="F377" s="15">
        <v>109.23614207999999</v>
      </c>
      <c r="G377" s="15">
        <v>25.589759999999998</v>
      </c>
      <c r="H377" s="15" t="s">
        <v>3</v>
      </c>
      <c r="I377" s="15" t="s">
        <v>3</v>
      </c>
      <c r="J377" s="16">
        <v>75.820374000000001</v>
      </c>
      <c r="K377" s="16">
        <v>49.312660799999996</v>
      </c>
      <c r="L377" s="16">
        <v>17.08203166651808</v>
      </c>
      <c r="M377" s="17">
        <v>0</v>
      </c>
      <c r="N377" s="16">
        <v>66.39469246651808</v>
      </c>
      <c r="O377" s="16">
        <v>26.507713200000005</v>
      </c>
      <c r="P377" s="16">
        <f t="shared" si="132"/>
        <v>92.902405666518092</v>
      </c>
      <c r="Q377" s="16">
        <v>134.3736956513041</v>
      </c>
      <c r="R377" s="16">
        <v>0</v>
      </c>
      <c r="S377" s="16">
        <f t="shared" si="133"/>
        <v>134.3736956513041</v>
      </c>
      <c r="T377" s="18">
        <v>0.93</v>
      </c>
      <c r="U377" s="19">
        <f t="shared" si="134"/>
        <v>1.5340342156480078</v>
      </c>
      <c r="V377" s="19">
        <f t="shared" si="135"/>
        <v>2.0238620085342949</v>
      </c>
      <c r="W377" s="16">
        <v>0.61499797369378462</v>
      </c>
      <c r="X377" s="16">
        <v>6.149979736937846E-2</v>
      </c>
      <c r="Y377" s="16">
        <v>2.6099247999950848</v>
      </c>
      <c r="AA377" s="13" t="s">
        <v>196</v>
      </c>
      <c r="AB377" s="15">
        <v>193.55219638242892</v>
      </c>
      <c r="AC377" s="19">
        <v>4.924078529604822</v>
      </c>
      <c r="AD377" s="19">
        <v>20.895755921654587</v>
      </c>
      <c r="AE377" s="19">
        <v>9.6587694234556114</v>
      </c>
      <c r="AF377" s="19">
        <v>40.987828923245537</v>
      </c>
      <c r="AG377" s="19">
        <v>208.9575592165458</v>
      </c>
      <c r="AH377" s="17">
        <f t="shared" si="136"/>
        <v>26008.323929333947</v>
      </c>
      <c r="AI377" s="17">
        <f t="shared" si="137"/>
        <v>16954.200671689381</v>
      </c>
      <c r="AJ377" s="17">
        <f t="shared" si="138"/>
        <v>9054.1232576445655</v>
      </c>
      <c r="AK377" s="19">
        <f t="shared" si="139"/>
        <v>1.5340342156480078</v>
      </c>
      <c r="AL377" s="17">
        <f t="shared" si="140"/>
        <v>12850.838555030481</v>
      </c>
      <c r="AM377" s="19">
        <f t="shared" si="141"/>
        <v>2.0238620085342949</v>
      </c>
    </row>
    <row r="378" spans="1:39">
      <c r="A378" s="13" t="s">
        <v>198</v>
      </c>
      <c r="B378" s="13" t="s">
        <v>120</v>
      </c>
      <c r="C378" s="13" t="s">
        <v>68</v>
      </c>
      <c r="D378" s="14">
        <v>12</v>
      </c>
      <c r="E378" s="14">
        <v>4</v>
      </c>
      <c r="F378" s="15">
        <v>54750</v>
      </c>
      <c r="G378" s="15">
        <v>6250</v>
      </c>
      <c r="H378" s="15">
        <v>54750</v>
      </c>
      <c r="I378" s="15">
        <v>6250</v>
      </c>
      <c r="J378" s="16">
        <v>50656.106500655653</v>
      </c>
      <c r="K378" s="16">
        <v>6164.0825999999997</v>
      </c>
      <c r="L378" s="16">
        <v>7113.0988580746052</v>
      </c>
      <c r="M378" s="17">
        <v>0</v>
      </c>
      <c r="N378" s="16">
        <v>13277.181458074605</v>
      </c>
      <c r="O378" s="16">
        <v>44492.023900655651</v>
      </c>
      <c r="P378" s="16">
        <f t="shared" si="132"/>
        <v>57769.205358730258</v>
      </c>
      <c r="Q378" s="16">
        <v>70073.057741362398</v>
      </c>
      <c r="R378" s="16">
        <v>0</v>
      </c>
      <c r="S378" s="16">
        <f t="shared" si="133"/>
        <v>70073.057741362398</v>
      </c>
      <c r="T378" s="18">
        <v>0.93</v>
      </c>
      <c r="U378" s="19">
        <f t="shared" si="134"/>
        <v>1.2923058223413135</v>
      </c>
      <c r="V378" s="19">
        <f t="shared" si="135"/>
        <v>5.2777058114805691</v>
      </c>
      <c r="W378" s="16">
        <v>0.24537394318354602</v>
      </c>
      <c r="X378" s="16">
        <v>2.0447828598628832E-2</v>
      </c>
      <c r="Y378" s="16">
        <v>2.1369123877898999</v>
      </c>
      <c r="AA378" s="13" t="s">
        <v>198</v>
      </c>
      <c r="AB378" s="15">
        <v>1.2328165374677003</v>
      </c>
      <c r="AC378" s="19">
        <v>7.6601826065891476</v>
      </c>
      <c r="AD378" s="19">
        <v>66.707736436627911</v>
      </c>
      <c r="AE378" s="19">
        <v>15.025742805232559</v>
      </c>
      <c r="AF378" s="19">
        <v>130.84979070261627</v>
      </c>
      <c r="AG378" s="19">
        <v>800.49283723953488</v>
      </c>
      <c r="AH378" s="17">
        <f t="shared" si="136"/>
        <v>86387.224414480617</v>
      </c>
      <c r="AI378" s="17">
        <f t="shared" si="137"/>
        <v>66847.353715369012</v>
      </c>
      <c r="AJ378" s="17">
        <f t="shared" si="138"/>
        <v>19539.870699111605</v>
      </c>
      <c r="AK378" s="19">
        <f t="shared" si="139"/>
        <v>1.2923058223413135</v>
      </c>
      <c r="AL378" s="17">
        <f t="shared" si="140"/>
        <v>16368.328872473887</v>
      </c>
      <c r="AM378" s="19">
        <f t="shared" si="141"/>
        <v>5.2777058114805691</v>
      </c>
    </row>
    <row r="379" spans="1:39">
      <c r="A379" s="13" t="s">
        <v>391</v>
      </c>
      <c r="B379" s="13" t="s">
        <v>100</v>
      </c>
      <c r="C379" s="13" t="s">
        <v>63</v>
      </c>
      <c r="D379" s="14">
        <v>22.8</v>
      </c>
      <c r="E379" s="14" t="s">
        <v>3</v>
      </c>
      <c r="F379" s="15">
        <v>1083.5244</v>
      </c>
      <c r="G379" s="15">
        <v>242.4324</v>
      </c>
      <c r="H379" s="15" t="s">
        <v>3</v>
      </c>
      <c r="I379" s="15" t="s">
        <v>3</v>
      </c>
      <c r="J379" s="16">
        <v>919.77480000000014</v>
      </c>
      <c r="K379" s="16">
        <v>154.10206499999998</v>
      </c>
      <c r="L379" s="16">
        <v>234.69159838473297</v>
      </c>
      <c r="M379" s="17">
        <v>0</v>
      </c>
      <c r="N379" s="16">
        <v>388.79366338473295</v>
      </c>
      <c r="O379" s="16">
        <v>765.6727350000001</v>
      </c>
      <c r="P379" s="16">
        <f t="shared" si="132"/>
        <v>1154.4663983847331</v>
      </c>
      <c r="Q379" s="16">
        <v>2360.4257370517989</v>
      </c>
      <c r="R379" s="16">
        <v>0</v>
      </c>
      <c r="S379" s="16">
        <f t="shared" si="133"/>
        <v>2360.4257370517989</v>
      </c>
      <c r="T379" s="18">
        <v>0.93</v>
      </c>
      <c r="U379" s="19">
        <f t="shared" si="134"/>
        <v>2.1653649775242454</v>
      </c>
      <c r="V379" s="19">
        <f t="shared" si="135"/>
        <v>6.0711527973541752</v>
      </c>
      <c r="W379" s="16">
        <v>0.36306731820062327</v>
      </c>
      <c r="X379" s="16">
        <v>1.5924005184237863E-2</v>
      </c>
      <c r="Y379" s="16">
        <v>1.6132042612655575</v>
      </c>
      <c r="AA379" s="13" t="s">
        <v>391</v>
      </c>
      <c r="AB379" s="15">
        <v>46.847028423772606</v>
      </c>
      <c r="AC379" s="19">
        <v>11.29102483882227</v>
      </c>
      <c r="AD379" s="19">
        <v>50.166565912666755</v>
      </c>
      <c r="AE379" s="19">
        <v>22.147779491535989</v>
      </c>
      <c r="AF379" s="19">
        <v>98.403648521000164</v>
      </c>
      <c r="AG379" s="19">
        <v>1143.7977028088023</v>
      </c>
      <c r="AH379" s="17">
        <f t="shared" si="136"/>
        <v>110578.93159587003</v>
      </c>
      <c r="AI379" s="17">
        <f t="shared" si="137"/>
        <v>51067.110045485104</v>
      </c>
      <c r="AJ379" s="17">
        <f t="shared" si="138"/>
        <v>59511.821550384928</v>
      </c>
      <c r="AK379" s="19">
        <f t="shared" si="139"/>
        <v>2.1653649775242458</v>
      </c>
      <c r="AL379" s="17">
        <f t="shared" si="140"/>
        <v>18213.827799567265</v>
      </c>
      <c r="AM379" s="19">
        <f t="shared" si="141"/>
        <v>6.0711527973541743</v>
      </c>
    </row>
    <row r="380" spans="1:39">
      <c r="A380" s="13" t="s">
        <v>202</v>
      </c>
      <c r="B380" s="13" t="s">
        <v>100</v>
      </c>
      <c r="C380" s="13" t="s">
        <v>63</v>
      </c>
      <c r="D380" s="14">
        <v>13.7</v>
      </c>
      <c r="E380" s="14" t="s">
        <v>3</v>
      </c>
      <c r="F380" s="15">
        <v>1202.3975999999998</v>
      </c>
      <c r="G380" s="15">
        <v>274.52</v>
      </c>
      <c r="H380" s="15" t="s">
        <v>3</v>
      </c>
      <c r="I380" s="15" t="s">
        <v>3</v>
      </c>
      <c r="J380" s="16">
        <v>493.51680000000005</v>
      </c>
      <c r="K380" s="16">
        <v>385.25516249999998</v>
      </c>
      <c r="L380" s="16">
        <v>213.47584649546707</v>
      </c>
      <c r="M380" s="17">
        <v>0</v>
      </c>
      <c r="N380" s="16">
        <v>598.73100899546705</v>
      </c>
      <c r="O380" s="16">
        <v>108.26163750000006</v>
      </c>
      <c r="P380" s="16">
        <f t="shared" si="132"/>
        <v>706.99264649546717</v>
      </c>
      <c r="Q380" s="16">
        <v>1906.2504710179385</v>
      </c>
      <c r="R380" s="16">
        <v>0</v>
      </c>
      <c r="S380" s="16">
        <f t="shared" si="133"/>
        <v>1906.2504710179385</v>
      </c>
      <c r="T380" s="18">
        <v>0.93</v>
      </c>
      <c r="U380" s="19">
        <f t="shared" si="134"/>
        <v>2.8347988347881263</v>
      </c>
      <c r="V380" s="19">
        <f t="shared" si="135"/>
        <v>3.1838178453729804</v>
      </c>
      <c r="W380" s="16">
        <v>0.50383731106748231</v>
      </c>
      <c r="X380" s="16">
        <v>3.6776446063319888E-2</v>
      </c>
      <c r="Y380" s="16">
        <v>2.1939089731412302</v>
      </c>
      <c r="AA380" s="13" t="s">
        <v>202</v>
      </c>
      <c r="AB380" s="15">
        <v>388.33720930232556</v>
      </c>
      <c r="AC380" s="19">
        <v>105.98481578970699</v>
      </c>
      <c r="AD380" s="19">
        <v>461.47771672589386</v>
      </c>
      <c r="AE380" s="19">
        <v>207.89329251057907</v>
      </c>
      <c r="AF380" s="19">
        <v>905.20629050079174</v>
      </c>
      <c r="AG380" s="19">
        <v>6322.2447191447436</v>
      </c>
      <c r="AH380" s="17">
        <f t="shared" si="136"/>
        <v>740267.9881463499</v>
      </c>
      <c r="AI380" s="17">
        <f t="shared" si="137"/>
        <v>261135.98575740831</v>
      </c>
      <c r="AJ380" s="17">
        <f t="shared" si="138"/>
        <v>479132.00238894159</v>
      </c>
      <c r="AK380" s="19">
        <f t="shared" si="139"/>
        <v>2.8347988347881268</v>
      </c>
      <c r="AL380" s="17">
        <f t="shared" si="140"/>
        <v>232509.52915606525</v>
      </c>
      <c r="AM380" s="19">
        <f t="shared" si="141"/>
        <v>3.1838178453729808</v>
      </c>
    </row>
    <row r="381" spans="1:39">
      <c r="A381" s="13" t="s">
        <v>204</v>
      </c>
      <c r="B381" s="13" t="s">
        <v>100</v>
      </c>
      <c r="C381" s="13" t="s">
        <v>63</v>
      </c>
      <c r="D381" s="14">
        <v>13.7</v>
      </c>
      <c r="E381" s="14" t="s">
        <v>3</v>
      </c>
      <c r="F381" s="15">
        <v>886.42439999999999</v>
      </c>
      <c r="G381" s="15">
        <v>202.38</v>
      </c>
      <c r="H381" s="15" t="s">
        <v>3</v>
      </c>
      <c r="I381" s="15" t="s">
        <v>3</v>
      </c>
      <c r="J381" s="16">
        <v>153.29580000000001</v>
      </c>
      <c r="K381" s="16">
        <v>184.92247799999998</v>
      </c>
      <c r="L381" s="16">
        <v>148.28065158956863</v>
      </c>
      <c r="M381" s="17">
        <v>0</v>
      </c>
      <c r="N381" s="16">
        <v>333.20312958956862</v>
      </c>
      <c r="O381" s="16">
        <v>-31.62667799999997</v>
      </c>
      <c r="P381" s="16">
        <f t="shared" si="132"/>
        <v>301.57645158956865</v>
      </c>
      <c r="Q381" s="16">
        <v>1405.3146230679381</v>
      </c>
      <c r="R381" s="16">
        <v>0</v>
      </c>
      <c r="S381" s="16">
        <f t="shared" si="133"/>
        <v>1405.3146230679381</v>
      </c>
      <c r="T381" s="18">
        <v>0.93</v>
      </c>
      <c r="U381" s="19">
        <f t="shared" si="134"/>
        <v>4.8318211436074057</v>
      </c>
      <c r="V381" s="19">
        <f t="shared" si="135"/>
        <v>4.2175913077376253</v>
      </c>
      <c r="W381" s="16">
        <v>0.38034178873577562</v>
      </c>
      <c r="X381" s="16">
        <v>2.7762174360275595E-2</v>
      </c>
      <c r="Y381" s="16">
        <v>1.6561601231954868</v>
      </c>
      <c r="AA381" s="13" t="s">
        <v>204</v>
      </c>
      <c r="AB381" s="15">
        <v>388.33720930232556</v>
      </c>
      <c r="AC381" s="19">
        <v>78.133494898444184</v>
      </c>
      <c r="AD381" s="19">
        <v>340.20785484112781</v>
      </c>
      <c r="AE381" s="19">
        <v>153.26185537771744</v>
      </c>
      <c r="AF381" s="19">
        <v>667.3307921883661</v>
      </c>
      <c r="AG381" s="19">
        <v>4660.847611323451</v>
      </c>
      <c r="AH381" s="17">
        <f t="shared" si="136"/>
        <v>545735.95891395258</v>
      </c>
      <c r="AI381" s="17">
        <f t="shared" si="137"/>
        <v>112946.22517970725</v>
      </c>
      <c r="AJ381" s="17">
        <f t="shared" si="138"/>
        <v>432789.7337342453</v>
      </c>
      <c r="AK381" s="19">
        <f t="shared" si="139"/>
        <v>4.8318211436074048</v>
      </c>
      <c r="AL381" s="17">
        <f t="shared" si="140"/>
        <v>129395.17347561421</v>
      </c>
      <c r="AM381" s="19">
        <f t="shared" si="141"/>
        <v>4.2175913077376253</v>
      </c>
    </row>
    <row r="382" spans="1:39">
      <c r="A382" s="13" t="s">
        <v>207</v>
      </c>
      <c r="B382" s="13" t="s">
        <v>100</v>
      </c>
      <c r="C382" s="13" t="s">
        <v>63</v>
      </c>
      <c r="D382" s="14">
        <v>22.8</v>
      </c>
      <c r="E382" s="14" t="s">
        <v>3</v>
      </c>
      <c r="F382" s="15">
        <v>874.94879999999989</v>
      </c>
      <c r="G382" s="15">
        <v>195.76479999999998</v>
      </c>
      <c r="H382" s="15" t="s">
        <v>3</v>
      </c>
      <c r="I382" s="15" t="s">
        <v>3</v>
      </c>
      <c r="J382" s="16">
        <v>306.59160000000003</v>
      </c>
      <c r="K382" s="16">
        <v>385.25516249999998</v>
      </c>
      <c r="L382" s="16">
        <v>213.45711417795084</v>
      </c>
      <c r="M382" s="17">
        <v>0</v>
      </c>
      <c r="N382" s="16">
        <v>598.71227667795085</v>
      </c>
      <c r="O382" s="16">
        <v>-78.663562499999955</v>
      </c>
      <c r="P382" s="16">
        <f t="shared" si="132"/>
        <v>520.04871417795084</v>
      </c>
      <c r="Q382" s="16">
        <v>1906.0499847743038</v>
      </c>
      <c r="R382" s="16">
        <v>0</v>
      </c>
      <c r="S382" s="16">
        <f t="shared" si="133"/>
        <v>1906.0499847743038</v>
      </c>
      <c r="T382" s="18">
        <v>0.93</v>
      </c>
      <c r="U382" s="19">
        <f t="shared" si="134"/>
        <v>3.8229011778844204</v>
      </c>
      <c r="V382" s="19">
        <f t="shared" si="135"/>
        <v>3.183582597220691</v>
      </c>
      <c r="W382" s="16">
        <v>0.6923763078884525</v>
      </c>
      <c r="X382" s="16">
        <v>3.0367381924932123E-2</v>
      </c>
      <c r="Y382" s="16">
        <v>3.0764113273003697</v>
      </c>
      <c r="AA382" s="13" t="s">
        <v>207</v>
      </c>
      <c r="AB382" s="15">
        <v>6.1640826873385013</v>
      </c>
      <c r="AC382" s="19">
        <v>1.1996752927539225</v>
      </c>
      <c r="AD382" s="19">
        <v>5.3302149722323158</v>
      </c>
      <c r="AE382" s="19">
        <v>2.3532092280942325</v>
      </c>
      <c r="AF382" s="19">
        <v>10.455421676301849</v>
      </c>
      <c r="AG382" s="19">
        <v>121.5289013668968</v>
      </c>
      <c r="AH382" s="17">
        <f t="shared" si="136"/>
        <v>11749.0497123491</v>
      </c>
      <c r="AI382" s="17">
        <f t="shared" si="137"/>
        <v>3073.3333574819167</v>
      </c>
      <c r="AJ382" s="17">
        <f t="shared" si="138"/>
        <v>8675.7163548671833</v>
      </c>
      <c r="AK382" s="19">
        <f t="shared" si="139"/>
        <v>3.8229011778844209</v>
      </c>
      <c r="AL382" s="17">
        <f t="shared" si="140"/>
        <v>3690.5119793675758</v>
      </c>
      <c r="AM382" s="19">
        <f t="shared" si="141"/>
        <v>3.183582597220691</v>
      </c>
    </row>
    <row r="383" spans="1:39">
      <c r="A383" s="13" t="s">
        <v>208</v>
      </c>
      <c r="B383" s="13" t="s">
        <v>100</v>
      </c>
      <c r="C383" s="13" t="s">
        <v>63</v>
      </c>
      <c r="D383" s="14">
        <v>22.8</v>
      </c>
      <c r="E383" s="14" t="s">
        <v>3</v>
      </c>
      <c r="F383" s="15">
        <v>361.87560000000002</v>
      </c>
      <c r="G383" s="15">
        <v>80.967600000000004</v>
      </c>
      <c r="H383" s="15" t="s">
        <v>3</v>
      </c>
      <c r="I383" s="15" t="s">
        <v>3</v>
      </c>
      <c r="J383" s="16">
        <v>39.856908000000011</v>
      </c>
      <c r="K383" s="16">
        <v>77.051032499999991</v>
      </c>
      <c r="L383" s="16">
        <v>80.730938114088971</v>
      </c>
      <c r="M383" s="17">
        <v>0</v>
      </c>
      <c r="N383" s="16">
        <v>157.78197061408895</v>
      </c>
      <c r="O383" s="16">
        <v>-37.19412449999998</v>
      </c>
      <c r="P383" s="16">
        <f t="shared" si="132"/>
        <v>120.58784611408896</v>
      </c>
      <c r="Q383" s="16">
        <v>788.33525101147893</v>
      </c>
      <c r="R383" s="16">
        <v>0</v>
      </c>
      <c r="S383" s="16">
        <f t="shared" si="133"/>
        <v>788.33525101147893</v>
      </c>
      <c r="T383" s="18">
        <v>0.93</v>
      </c>
      <c r="U383" s="19">
        <f t="shared" si="134"/>
        <v>6.6922712680758591</v>
      </c>
      <c r="V383" s="19">
        <f t="shared" si="135"/>
        <v>4.9963582527412385</v>
      </c>
      <c r="W383" s="16">
        <v>0.44116875792728516</v>
      </c>
      <c r="X383" s="16">
        <v>1.9349506926635302E-2</v>
      </c>
      <c r="Y383" s="16">
        <v>1.9602296448843735</v>
      </c>
      <c r="AA383" s="13" t="s">
        <v>208</v>
      </c>
      <c r="AB383" s="15">
        <v>3.6984496124031012</v>
      </c>
      <c r="AC383" s="19">
        <v>0.29770876858428841</v>
      </c>
      <c r="AD383" s="19">
        <v>1.3227343642546077</v>
      </c>
      <c r="AE383" s="19">
        <v>0.58396719991533497</v>
      </c>
      <c r="AF383" s="19">
        <v>2.5945943298840382</v>
      </c>
      <c r="AG383" s="19">
        <v>30.158343505005067</v>
      </c>
      <c r="AH383" s="17">
        <f t="shared" si="136"/>
        <v>2915.6182035471056</v>
      </c>
      <c r="AI383" s="17">
        <f t="shared" si="137"/>
        <v>435.66945910508423</v>
      </c>
      <c r="AJ383" s="17">
        <f t="shared" si="138"/>
        <v>2479.9487444420215</v>
      </c>
      <c r="AK383" s="19">
        <f t="shared" si="139"/>
        <v>6.6922712680758591</v>
      </c>
      <c r="AL383" s="17">
        <f t="shared" si="140"/>
        <v>583.54866806187476</v>
      </c>
      <c r="AM383" s="19">
        <f t="shared" si="141"/>
        <v>4.9963582527412385</v>
      </c>
    </row>
    <row r="384" spans="1:39">
      <c r="A384" s="13" t="s">
        <v>211</v>
      </c>
      <c r="B384" s="13" t="s">
        <v>100</v>
      </c>
      <c r="C384" s="13" t="s">
        <v>63</v>
      </c>
      <c r="D384" s="14">
        <v>22.3</v>
      </c>
      <c r="E384" s="14" t="s">
        <v>3</v>
      </c>
      <c r="F384" s="15">
        <v>312.05314999999996</v>
      </c>
      <c r="G384" s="15">
        <v>47.836945799999995</v>
      </c>
      <c r="H384" s="15" t="s">
        <v>3</v>
      </c>
      <c r="I384" s="15" t="s">
        <v>3</v>
      </c>
      <c r="J384" s="16">
        <v>242.00316000000001</v>
      </c>
      <c r="K384" s="16">
        <v>231.1530975</v>
      </c>
      <c r="L384" s="16">
        <v>79.553298580828596</v>
      </c>
      <c r="M384" s="17">
        <v>0</v>
      </c>
      <c r="N384" s="16">
        <v>310.7063960808286</v>
      </c>
      <c r="O384" s="16">
        <v>10.850062500000007</v>
      </c>
      <c r="P384" s="16">
        <f t="shared" si="132"/>
        <v>321.55645858082858</v>
      </c>
      <c r="Q384" s="16">
        <v>624.32494547830959</v>
      </c>
      <c r="R384" s="16">
        <v>0</v>
      </c>
      <c r="S384" s="16">
        <f t="shared" si="133"/>
        <v>624.32494547830959</v>
      </c>
      <c r="T384" s="18">
        <v>0.93</v>
      </c>
      <c r="U384" s="19">
        <f t="shared" si="134"/>
        <v>2.0495458510236406</v>
      </c>
      <c r="V384" s="19">
        <f t="shared" si="135"/>
        <v>2.0093726854464071</v>
      </c>
      <c r="W384" s="16">
        <v>1.0074611263176054</v>
      </c>
      <c r="X384" s="16">
        <v>4.5177628982852269E-2</v>
      </c>
      <c r="Y384" s="16">
        <v>6.5335255376063888</v>
      </c>
      <c r="AA384" s="13" t="s">
        <v>211</v>
      </c>
      <c r="AB384" s="15">
        <v>246.56330749354004</v>
      </c>
      <c r="AC384" s="19">
        <v>11.726071685424246</v>
      </c>
      <c r="AD384" s="19">
        <v>76.041495102902317</v>
      </c>
      <c r="AE384" s="19">
        <v>23.001140613716796</v>
      </c>
      <c r="AF384" s="19">
        <v>149.15831731723148</v>
      </c>
      <c r="AG384" s="19">
        <v>1695.7253407947217</v>
      </c>
      <c r="AH384" s="17">
        <f t="shared" si="136"/>
        <v>153935.62350785607</v>
      </c>
      <c r="AI384" s="17">
        <f t="shared" si="137"/>
        <v>75107.187004854422</v>
      </c>
      <c r="AJ384" s="17">
        <f t="shared" si="138"/>
        <v>78828.436503001649</v>
      </c>
      <c r="AK384" s="19">
        <f t="shared" si="139"/>
        <v>2.0495458510236406</v>
      </c>
      <c r="AL384" s="17">
        <f t="shared" si="140"/>
        <v>76608.796677086983</v>
      </c>
      <c r="AM384" s="19">
        <f t="shared" si="141"/>
        <v>2.0093726854464071</v>
      </c>
    </row>
    <row r="385" spans="1:39">
      <c r="A385" s="13" t="s">
        <v>213</v>
      </c>
      <c r="B385" s="13" t="s">
        <v>100</v>
      </c>
      <c r="C385" s="13" t="s">
        <v>63</v>
      </c>
      <c r="D385" s="14">
        <v>22.3</v>
      </c>
      <c r="E385" s="14" t="s">
        <v>3</v>
      </c>
      <c r="F385" s="15">
        <v>728.11040000000003</v>
      </c>
      <c r="G385" s="15">
        <v>111.6174528</v>
      </c>
      <c r="H385" s="15" t="s">
        <v>3</v>
      </c>
      <c r="I385" s="15" t="s">
        <v>3</v>
      </c>
      <c r="J385" s="16">
        <v>813.14604000000008</v>
      </c>
      <c r="K385" s="16">
        <v>616.40825999999993</v>
      </c>
      <c r="L385" s="16">
        <v>192.6951027164065</v>
      </c>
      <c r="M385" s="17">
        <v>0</v>
      </c>
      <c r="N385" s="16">
        <v>809.10336271640642</v>
      </c>
      <c r="O385" s="16">
        <v>196.73778000000016</v>
      </c>
      <c r="P385" s="16">
        <f t="shared" si="132"/>
        <v>1005.8411427164066</v>
      </c>
      <c r="Q385" s="16">
        <v>1456.7309632419685</v>
      </c>
      <c r="R385" s="16">
        <v>0</v>
      </c>
      <c r="S385" s="16">
        <f t="shared" si="133"/>
        <v>1456.7309632419685</v>
      </c>
      <c r="T385" s="18">
        <v>0.93</v>
      </c>
      <c r="U385" s="19">
        <f t="shared" si="134"/>
        <v>1.5351447445908311</v>
      </c>
      <c r="V385" s="19">
        <f t="shared" si="135"/>
        <v>1.80042628713256</v>
      </c>
      <c r="W385" s="16">
        <v>1.1243808665423149</v>
      </c>
      <c r="X385" s="16">
        <v>5.0420666661090345E-2</v>
      </c>
      <c r="Y385" s="16">
        <v>7.2917663159881663</v>
      </c>
      <c r="AA385" s="13" t="s">
        <v>213</v>
      </c>
      <c r="AB385" s="15">
        <v>123.28165374677002</v>
      </c>
      <c r="AC385" s="19">
        <v>13.680161128485521</v>
      </c>
      <c r="AD385" s="19">
        <v>88.71341855701867</v>
      </c>
      <c r="AE385" s="19">
        <v>26.834162213567751</v>
      </c>
      <c r="AF385" s="19">
        <v>174.01478255415199</v>
      </c>
      <c r="AG385" s="19">
        <v>1978.3092338215165</v>
      </c>
      <c r="AH385" s="17">
        <f t="shared" si="136"/>
        <v>179588.20221259512</v>
      </c>
      <c r="AI385" s="17">
        <f t="shared" si="137"/>
        <v>116984.54028220093</v>
      </c>
      <c r="AJ385" s="17">
        <f t="shared" si="138"/>
        <v>62603.661930394184</v>
      </c>
      <c r="AK385" s="19">
        <f t="shared" si="139"/>
        <v>1.5351447445908308</v>
      </c>
      <c r="AL385" s="17">
        <f t="shared" si="140"/>
        <v>99747.600607751287</v>
      </c>
      <c r="AM385" s="19">
        <f t="shared" si="141"/>
        <v>1.8004262871325598</v>
      </c>
    </row>
    <row r="386" spans="1:39">
      <c r="A386" s="13" t="s">
        <v>216</v>
      </c>
      <c r="B386" s="13" t="s">
        <v>100</v>
      </c>
      <c r="C386" s="13" t="s">
        <v>63</v>
      </c>
      <c r="D386" s="14">
        <v>16.3</v>
      </c>
      <c r="E386" s="14" t="s">
        <v>3</v>
      </c>
      <c r="F386" s="15">
        <v>153.09720000000002</v>
      </c>
      <c r="G386" s="15">
        <v>25.278840000000002</v>
      </c>
      <c r="H386" s="15" t="s">
        <v>3</v>
      </c>
      <c r="I386" s="15" t="s">
        <v>3</v>
      </c>
      <c r="J386" s="16">
        <v>177.35759999999999</v>
      </c>
      <c r="K386" s="16">
        <v>73.968991199999991</v>
      </c>
      <c r="L386" s="16">
        <v>30.879977824594796</v>
      </c>
      <c r="M386" s="17">
        <v>0</v>
      </c>
      <c r="N386" s="16">
        <v>104.84896902459479</v>
      </c>
      <c r="O386" s="16">
        <v>103.3886088</v>
      </c>
      <c r="P386" s="16">
        <f t="shared" si="132"/>
        <v>208.23757782459478</v>
      </c>
      <c r="Q386" s="16">
        <v>257.82385488826282</v>
      </c>
      <c r="R386" s="16">
        <v>0</v>
      </c>
      <c r="S386" s="16">
        <f t="shared" si="133"/>
        <v>257.82385488826282</v>
      </c>
      <c r="T386" s="18">
        <v>0.93</v>
      </c>
      <c r="U386" s="19">
        <f t="shared" si="134"/>
        <v>1.3166198703146512</v>
      </c>
      <c r="V386" s="19">
        <f t="shared" si="135"/>
        <v>2.4590022895483519</v>
      </c>
      <c r="W386" s="16">
        <v>0.69295270011851695</v>
      </c>
      <c r="X386" s="16">
        <v>4.2512435590093066E-2</v>
      </c>
      <c r="Y386" s="16">
        <v>4.1722263985447787</v>
      </c>
      <c r="AA386" s="13" t="s">
        <v>216</v>
      </c>
      <c r="AB386" s="15">
        <v>57.942377260981914</v>
      </c>
      <c r="AC386" s="19">
        <v>1.4561767892302804</v>
      </c>
      <c r="AD386" s="19">
        <v>8.7671247550489202</v>
      </c>
      <c r="AE386" s="19">
        <v>2.8563467788747809</v>
      </c>
      <c r="AF386" s="19">
        <v>17.197052404134421</v>
      </c>
      <c r="AG386" s="19">
        <v>142.90413350729744</v>
      </c>
      <c r="AH386" s="17">
        <f t="shared" si="136"/>
        <v>14938.927066816381</v>
      </c>
      <c r="AI386" s="17">
        <f t="shared" si="137"/>
        <v>11346.42382637459</v>
      </c>
      <c r="AJ386" s="17">
        <f t="shared" si="138"/>
        <v>3592.5032404417907</v>
      </c>
      <c r="AK386" s="19">
        <f t="shared" si="139"/>
        <v>1.3166198703146512</v>
      </c>
      <c r="AL386" s="17">
        <f t="shared" si="140"/>
        <v>6075.1985186480788</v>
      </c>
      <c r="AM386" s="19">
        <f t="shared" si="141"/>
        <v>2.4590022895483519</v>
      </c>
    </row>
    <row r="387" spans="1:39">
      <c r="A387" s="13" t="s">
        <v>392</v>
      </c>
      <c r="B387" s="13" t="s">
        <v>100</v>
      </c>
      <c r="C387" s="13" t="s">
        <v>68</v>
      </c>
      <c r="D387" s="14">
        <v>10.8</v>
      </c>
      <c r="E387" s="14">
        <v>3.6</v>
      </c>
      <c r="F387" s="15">
        <v>15239.587159999999</v>
      </c>
      <c r="G387" s="15">
        <v>3104.3603470000003</v>
      </c>
      <c r="H387" s="15">
        <v>15239.587159999999</v>
      </c>
      <c r="I387" s="15">
        <v>3104.3603470000003</v>
      </c>
      <c r="J387" s="16">
        <v>0</v>
      </c>
      <c r="K387" s="16">
        <v>0</v>
      </c>
      <c r="L387" s="16">
        <v>18161.290157786199</v>
      </c>
      <c r="M387" s="17">
        <v>15077.64</v>
      </c>
      <c r="N387" s="16">
        <v>18161.290157786199</v>
      </c>
      <c r="O387" s="16">
        <v>0</v>
      </c>
      <c r="P387" s="16">
        <f t="shared" si="132"/>
        <v>18161.290157786199</v>
      </c>
      <c r="Q387" s="16">
        <v>18479.939277935453</v>
      </c>
      <c r="R387" s="16">
        <v>0</v>
      </c>
      <c r="S387" s="16">
        <f t="shared" si="133"/>
        <v>18479.939277935453</v>
      </c>
      <c r="T387" s="18">
        <v>0.88</v>
      </c>
      <c r="U387" s="19">
        <f t="shared" si="134"/>
        <v>1.0175455112153824</v>
      </c>
      <c r="V387" s="19">
        <f t="shared" si="135"/>
        <v>1.0175455112153824</v>
      </c>
      <c r="W387" s="16">
        <v>1.2743257128361989</v>
      </c>
      <c r="X387" s="16">
        <v>0.1179931215589073</v>
      </c>
      <c r="Y387" s="16">
        <v>6.2192166982701806</v>
      </c>
      <c r="AA387" s="13" t="s">
        <v>392</v>
      </c>
      <c r="AB387" s="15">
        <v>94.832041343669246</v>
      </c>
      <c r="AC387" s="19">
        <v>276.94122188272638</v>
      </c>
      <c r="AD387" s="19">
        <v>1351.5174396465216</v>
      </c>
      <c r="AE387" s="19">
        <v>553.88244376545276</v>
      </c>
      <c r="AF387" s="19">
        <v>2703.0348792930431</v>
      </c>
      <c r="AG387" s="19">
        <v>14596.388348182429</v>
      </c>
      <c r="AH387" s="17">
        <f t="shared" si="136"/>
        <v>1752490.3656336721</v>
      </c>
      <c r="AI387" s="17">
        <f t="shared" si="137"/>
        <v>1722272.2190975542</v>
      </c>
      <c r="AJ387" s="17">
        <f t="shared" si="138"/>
        <v>30218.146536117885</v>
      </c>
      <c r="AK387" s="19">
        <f t="shared" si="139"/>
        <v>1.0175455112153826</v>
      </c>
      <c r="AL387" s="17">
        <f t="shared" si="140"/>
        <v>1722272.2190975542</v>
      </c>
      <c r="AM387" s="19">
        <f t="shared" si="141"/>
        <v>1.0175455112153826</v>
      </c>
    </row>
    <row r="388" spans="1:39">
      <c r="A388" s="13" t="s">
        <v>393</v>
      </c>
      <c r="B388" s="13" t="s">
        <v>100</v>
      </c>
      <c r="C388" s="13" t="s">
        <v>68</v>
      </c>
      <c r="D388" s="14">
        <v>10.8</v>
      </c>
      <c r="E388" s="14">
        <v>3.6</v>
      </c>
      <c r="F388" s="15">
        <v>1398.5944950000001</v>
      </c>
      <c r="G388" s="15">
        <v>284.89887899999997</v>
      </c>
      <c r="H388" s="15">
        <v>1398.5944950000001</v>
      </c>
      <c r="I388" s="15">
        <v>284.89887899999997</v>
      </c>
      <c r="J388" s="16">
        <v>0</v>
      </c>
      <c r="K388" s="16">
        <v>0</v>
      </c>
      <c r="L388" s="16">
        <v>2680.0247470010195</v>
      </c>
      <c r="M388" s="17">
        <v>2313.36</v>
      </c>
      <c r="N388" s="16">
        <v>2680.0247470010195</v>
      </c>
      <c r="O388" s="16">
        <v>0</v>
      </c>
      <c r="P388" s="16">
        <f t="shared" si="132"/>
        <v>2680.0247470010195</v>
      </c>
      <c r="Q388" s="16">
        <v>1695.9738526863771</v>
      </c>
      <c r="R388" s="16">
        <v>0</v>
      </c>
      <c r="S388" s="16">
        <f t="shared" si="133"/>
        <v>1695.9738526863771</v>
      </c>
      <c r="T388" s="18">
        <v>0.88</v>
      </c>
      <c r="U388" s="19">
        <f t="shared" si="134"/>
        <v>0.63282022100138913</v>
      </c>
      <c r="V388" s="19">
        <f t="shared" si="135"/>
        <v>0.63282022100138913</v>
      </c>
      <c r="W388" s="16">
        <v>2.0490565349257026</v>
      </c>
      <c r="X388" s="16">
        <v>0.18972745693756507</v>
      </c>
      <c r="Y388" s="16">
        <v>10.000211461071094</v>
      </c>
      <c r="AA388" s="13" t="s">
        <v>393</v>
      </c>
      <c r="AB388" s="15">
        <v>94.832041343669246</v>
      </c>
      <c r="AC388" s="19">
        <v>25.415942366203346</v>
      </c>
      <c r="AD388" s="19">
        <v>124.03386201612301</v>
      </c>
      <c r="AE388" s="19">
        <v>50.831884732406692</v>
      </c>
      <c r="AF388" s="19">
        <v>248.06772403224602</v>
      </c>
      <c r="AG388" s="19">
        <v>1339.5657097741282</v>
      </c>
      <c r="AH388" s="17">
        <f t="shared" si="136"/>
        <v>160832.66251573653</v>
      </c>
      <c r="AI388" s="17">
        <f t="shared" si="137"/>
        <v>254152.21760965738</v>
      </c>
      <c r="AJ388" s="17">
        <f t="shared" si="138"/>
        <v>-93319.555093920848</v>
      </c>
      <c r="AK388" s="19">
        <f t="shared" si="139"/>
        <v>0.63282022100138913</v>
      </c>
      <c r="AL388" s="17">
        <f t="shared" si="140"/>
        <v>254152.21760965738</v>
      </c>
      <c r="AM388" s="19">
        <f t="shared" si="141"/>
        <v>0.63282022100138913</v>
      </c>
    </row>
    <row r="389" spans="1:39">
      <c r="A389" s="13" t="s">
        <v>394</v>
      </c>
      <c r="B389" s="13" t="s">
        <v>263</v>
      </c>
      <c r="C389" s="13" t="s">
        <v>68</v>
      </c>
      <c r="D389" s="14">
        <v>10.8</v>
      </c>
      <c r="E389" s="14">
        <v>3.6</v>
      </c>
      <c r="F389" s="15">
        <v>1152.998165</v>
      </c>
      <c r="G389" s="15">
        <v>234.86999699999998</v>
      </c>
      <c r="H389" s="15">
        <v>1152.998165</v>
      </c>
      <c r="I389" s="15">
        <v>234.86999699999998</v>
      </c>
      <c r="J389" s="16">
        <v>0</v>
      </c>
      <c r="K389" s="16">
        <v>0</v>
      </c>
      <c r="L389" s="16">
        <v>1730.5162034891205</v>
      </c>
      <c r="M389" s="17">
        <v>1467.78</v>
      </c>
      <c r="N389" s="16">
        <v>1730.5162034891205</v>
      </c>
      <c r="O389" s="16">
        <v>0</v>
      </c>
      <c r="P389" s="16">
        <f t="shared" si="132"/>
        <v>1730.5162034891205</v>
      </c>
      <c r="Q389" s="16">
        <v>1398.1570406474511</v>
      </c>
      <c r="R389" s="16">
        <v>0</v>
      </c>
      <c r="S389" s="16">
        <f t="shared" si="133"/>
        <v>1398.1570406474511</v>
      </c>
      <c r="T389" s="18">
        <v>0.88</v>
      </c>
      <c r="U389" s="19">
        <f t="shared" si="134"/>
        <v>0.80794218385730432</v>
      </c>
      <c r="V389" s="19">
        <f t="shared" si="135"/>
        <v>0.80794218385730432</v>
      </c>
      <c r="W389" s="16">
        <v>1.6049222769768148</v>
      </c>
      <c r="X389" s="16">
        <v>0.14860391453489025</v>
      </c>
      <c r="Y389" s="16">
        <v>7.8326595033340176</v>
      </c>
      <c r="AA389" s="13" t="s">
        <v>394</v>
      </c>
      <c r="AB389" s="15">
        <v>94.832041343669246</v>
      </c>
      <c r="AC389" s="19">
        <v>20.952845894849425</v>
      </c>
      <c r="AD389" s="19">
        <v>102.25323767090404</v>
      </c>
      <c r="AE389" s="19">
        <v>41.905691789698849</v>
      </c>
      <c r="AF389" s="19">
        <v>204.50647534180808</v>
      </c>
      <c r="AG389" s="19">
        <v>1104.3349668457638</v>
      </c>
      <c r="AH389" s="17">
        <f t="shared" si="136"/>
        <v>132590.08628362132</v>
      </c>
      <c r="AI389" s="17">
        <f t="shared" si="137"/>
        <v>164108.38415516983</v>
      </c>
      <c r="AJ389" s="17">
        <f t="shared" si="138"/>
        <v>-31518.297871548508</v>
      </c>
      <c r="AK389" s="19">
        <f t="shared" si="139"/>
        <v>0.8079421838573041</v>
      </c>
      <c r="AL389" s="17">
        <f t="shared" si="140"/>
        <v>164108.38415516983</v>
      </c>
      <c r="AM389" s="19">
        <f t="shared" si="141"/>
        <v>0.8079421838573041</v>
      </c>
    </row>
    <row r="390" spans="1:39">
      <c r="A390" s="13" t="s">
        <v>224</v>
      </c>
      <c r="B390" s="13" t="s">
        <v>103</v>
      </c>
      <c r="C390" s="13" t="s">
        <v>63</v>
      </c>
      <c r="D390" s="14">
        <v>11</v>
      </c>
      <c r="E390" s="14" t="s">
        <v>3</v>
      </c>
      <c r="F390" s="15">
        <v>298</v>
      </c>
      <c r="G390" s="15">
        <v>0</v>
      </c>
      <c r="H390" s="15" t="s">
        <v>3</v>
      </c>
      <c r="I390" s="15" t="s">
        <v>3</v>
      </c>
      <c r="J390" s="16">
        <v>108.12</v>
      </c>
      <c r="K390" s="16">
        <v>113.03979167999999</v>
      </c>
      <c r="L390" s="16">
        <v>40.023137945260089</v>
      </c>
      <c r="M390" s="17">
        <v>0</v>
      </c>
      <c r="N390" s="16">
        <v>153.0629296252601</v>
      </c>
      <c r="O390" s="16">
        <v>-4.9197916799999888</v>
      </c>
      <c r="P390" s="16">
        <f t="shared" si="132"/>
        <v>148.14313794526009</v>
      </c>
      <c r="Q390" s="16">
        <v>317.29294727205962</v>
      </c>
      <c r="R390" s="16">
        <v>0</v>
      </c>
      <c r="S390" s="16">
        <f t="shared" si="133"/>
        <v>317.29294727205962</v>
      </c>
      <c r="T390" s="18">
        <v>0.93</v>
      </c>
      <c r="U390" s="19">
        <f t="shared" si="134"/>
        <v>2.2571121377129204</v>
      </c>
      <c r="V390" s="19">
        <f t="shared" si="135"/>
        <v>2.0729574956449581</v>
      </c>
      <c r="W390" s="16">
        <v>0.51970923279703318</v>
      </c>
      <c r="X390" s="16">
        <v>4.724629389063939E-2</v>
      </c>
      <c r="Y390" s="16" t="s">
        <v>3</v>
      </c>
      <c r="AA390" s="13" t="s">
        <v>224</v>
      </c>
      <c r="AB390" s="15">
        <v>11.974964404366421</v>
      </c>
      <c r="AC390" s="19">
        <v>0</v>
      </c>
      <c r="AD390" s="19">
        <v>3.5268267355422465</v>
      </c>
      <c r="AE390" s="19">
        <v>0</v>
      </c>
      <c r="AF390" s="19">
        <v>5.2368033345930272</v>
      </c>
      <c r="AG390" s="19">
        <v>38.79509409096471</v>
      </c>
      <c r="AH390" s="17">
        <f t="shared" si="136"/>
        <v>3799.5717493394259</v>
      </c>
      <c r="AI390" s="17">
        <f t="shared" si="137"/>
        <v>1683.3774830476273</v>
      </c>
      <c r="AJ390" s="17">
        <f t="shared" si="138"/>
        <v>2116.1942662917986</v>
      </c>
      <c r="AK390" s="19">
        <f t="shared" si="139"/>
        <v>2.2571121377129209</v>
      </c>
      <c r="AL390" s="17">
        <f t="shared" si="140"/>
        <v>1832.9231338905322</v>
      </c>
      <c r="AM390" s="19">
        <f t="shared" si="141"/>
        <v>2.0729574956449581</v>
      </c>
    </row>
    <row r="391" spans="1:39">
      <c r="A391" s="13" t="s">
        <v>225</v>
      </c>
      <c r="B391" s="13" t="s">
        <v>103</v>
      </c>
      <c r="C391" s="13" t="s">
        <v>63</v>
      </c>
      <c r="D391" s="14">
        <v>11</v>
      </c>
      <c r="E391" s="14" t="s">
        <v>3</v>
      </c>
      <c r="F391" s="15">
        <v>146</v>
      </c>
      <c r="G391" s="15">
        <v>0</v>
      </c>
      <c r="H391" s="15" t="s">
        <v>3</v>
      </c>
      <c r="I391" s="15" t="s">
        <v>3</v>
      </c>
      <c r="J391" s="16">
        <v>154.02000000000001</v>
      </c>
      <c r="K391" s="16">
        <v>55.381911360000004</v>
      </c>
      <c r="L391" s="16">
        <v>17.297708797481231</v>
      </c>
      <c r="M391" s="17">
        <v>0</v>
      </c>
      <c r="N391" s="16">
        <v>72.679620157481239</v>
      </c>
      <c r="O391" s="16">
        <v>98.638088640000007</v>
      </c>
      <c r="P391" s="16">
        <f t="shared" si="132"/>
        <v>171.31770879748126</v>
      </c>
      <c r="Q391" s="16">
        <v>155.45224933463325</v>
      </c>
      <c r="R391" s="16">
        <v>0</v>
      </c>
      <c r="S391" s="16">
        <f t="shared" si="133"/>
        <v>155.45224933463325</v>
      </c>
      <c r="T391" s="18">
        <v>0.93</v>
      </c>
      <c r="U391" s="19">
        <f t="shared" si="134"/>
        <v>0.96833078136073503</v>
      </c>
      <c r="V391" s="19">
        <f t="shared" si="135"/>
        <v>2.1388698647268845</v>
      </c>
      <c r="W391" s="16">
        <v>0.50369364094999147</v>
      </c>
      <c r="X391" s="16">
        <v>4.5790330995453779E-2</v>
      </c>
      <c r="Y391" s="16" t="s">
        <v>3</v>
      </c>
      <c r="AA391" s="13" t="s">
        <v>225</v>
      </c>
      <c r="AB391" s="15">
        <v>78.236434108527135</v>
      </c>
      <c r="AC391" s="19">
        <v>0</v>
      </c>
      <c r="AD391" s="19">
        <v>11.289001550813955</v>
      </c>
      <c r="AE391" s="19">
        <v>0</v>
      </c>
      <c r="AF391" s="19">
        <v>16.762456848178296</v>
      </c>
      <c r="AG391" s="19">
        <v>124.17901705895346</v>
      </c>
      <c r="AH391" s="17">
        <f t="shared" si="136"/>
        <v>12162.029662091365</v>
      </c>
      <c r="AI391" s="17">
        <f t="shared" si="137"/>
        <v>12559.788345260306</v>
      </c>
      <c r="AJ391" s="17">
        <f t="shared" si="138"/>
        <v>-397.75868316894048</v>
      </c>
      <c r="AK391" s="19">
        <f t="shared" si="139"/>
        <v>0.96833078136073503</v>
      </c>
      <c r="AL391" s="17">
        <f t="shared" si="140"/>
        <v>5686.194313483561</v>
      </c>
      <c r="AM391" s="19">
        <f t="shared" si="141"/>
        <v>2.1388698647268849</v>
      </c>
    </row>
    <row r="392" spans="1:39">
      <c r="A392" s="13" t="s">
        <v>226</v>
      </c>
      <c r="B392" s="13" t="s">
        <v>103</v>
      </c>
      <c r="C392" s="13" t="s">
        <v>63</v>
      </c>
      <c r="D392" s="14">
        <v>11</v>
      </c>
      <c r="E392" s="14" t="s">
        <v>3</v>
      </c>
      <c r="F392" s="15">
        <v>74</v>
      </c>
      <c r="G392" s="15">
        <v>0</v>
      </c>
      <c r="H392" s="15" t="s">
        <v>3</v>
      </c>
      <c r="I392" s="15" t="s">
        <v>3</v>
      </c>
      <c r="J392" s="16">
        <v>169.32</v>
      </c>
      <c r="K392" s="16">
        <v>28.070283839999998</v>
      </c>
      <c r="L392" s="16">
        <v>2.5768520565119997</v>
      </c>
      <c r="M392" s="17">
        <v>0</v>
      </c>
      <c r="N392" s="16">
        <v>30.647135896511998</v>
      </c>
      <c r="O392" s="16">
        <v>141.24971615999999</v>
      </c>
      <c r="P392" s="16">
        <f t="shared" si="132"/>
        <v>171.89685205651199</v>
      </c>
      <c r="Q392" s="16">
        <v>78.790866101115498</v>
      </c>
      <c r="R392" s="16">
        <v>0</v>
      </c>
      <c r="S392" s="16">
        <f t="shared" si="133"/>
        <v>78.790866101115498</v>
      </c>
      <c r="T392" s="18">
        <v>0.93</v>
      </c>
      <c r="U392" s="19">
        <f t="shared" si="134"/>
        <v>0.49230613800529799</v>
      </c>
      <c r="V392" s="19">
        <f t="shared" si="135"/>
        <v>2.5709047125047277</v>
      </c>
      <c r="W392" s="16">
        <v>0.41904903921269671</v>
      </c>
      <c r="X392" s="16">
        <v>3.8095367201154237E-2</v>
      </c>
      <c r="Y392" s="16" t="s">
        <v>3</v>
      </c>
      <c r="AA392" s="13" t="s">
        <v>226</v>
      </c>
      <c r="AB392" s="15">
        <v>8.3824750830564945</v>
      </c>
      <c r="AC392" s="19">
        <v>0</v>
      </c>
      <c r="AD392" s="19">
        <v>0.613052432553988</v>
      </c>
      <c r="AE392" s="19">
        <v>0</v>
      </c>
      <c r="AF392" s="19">
        <v>0.9102899756104661</v>
      </c>
      <c r="AG392" s="19">
        <v>6.7435767580938686</v>
      </c>
      <c r="AH392" s="17">
        <f t="shared" si="136"/>
        <v>660.46247186504127</v>
      </c>
      <c r="AI392" s="17">
        <f t="shared" si="137"/>
        <v>1341.5686315451417</v>
      </c>
      <c r="AJ392" s="17">
        <f t="shared" si="138"/>
        <v>-681.1061596801004</v>
      </c>
      <c r="AK392" s="19">
        <f t="shared" si="139"/>
        <v>0.49230613800529799</v>
      </c>
      <c r="AL392" s="17">
        <f t="shared" si="140"/>
        <v>256.89885301955809</v>
      </c>
      <c r="AM392" s="19">
        <f t="shared" si="141"/>
        <v>2.5709047125047277</v>
      </c>
    </row>
    <row r="393" spans="1:39">
      <c r="A393" s="13" t="s">
        <v>227</v>
      </c>
      <c r="B393" s="13" t="s">
        <v>96</v>
      </c>
      <c r="C393" s="13" t="s">
        <v>63</v>
      </c>
      <c r="D393" s="14">
        <v>12</v>
      </c>
      <c r="E393" s="14" t="s">
        <v>3</v>
      </c>
      <c r="F393" s="15">
        <v>2128</v>
      </c>
      <c r="G393" s="15">
        <v>165</v>
      </c>
      <c r="H393" s="15" t="s">
        <v>3</v>
      </c>
      <c r="I393" s="15" t="s">
        <v>3</v>
      </c>
      <c r="J393" s="16">
        <v>0</v>
      </c>
      <c r="K393" s="16">
        <v>443.81394719999997</v>
      </c>
      <c r="L393" s="16">
        <v>285.95028452631163</v>
      </c>
      <c r="M393" s="17">
        <v>0</v>
      </c>
      <c r="N393" s="16">
        <v>729.76423172631166</v>
      </c>
      <c r="O393" s="16">
        <v>-443.81394719999997</v>
      </c>
      <c r="P393" s="16">
        <f t="shared" si="132"/>
        <v>285.95028452631169</v>
      </c>
      <c r="Q393" s="16">
        <v>2624.387703285488</v>
      </c>
      <c r="R393" s="16">
        <v>0</v>
      </c>
      <c r="S393" s="16">
        <f t="shared" si="133"/>
        <v>2624.387703285488</v>
      </c>
      <c r="T393" s="18">
        <v>0.93</v>
      </c>
      <c r="U393" s="19">
        <f t="shared" si="134"/>
        <v>9.1777761565542555</v>
      </c>
      <c r="V393" s="19">
        <f t="shared" si="135"/>
        <v>3.5962131181426957</v>
      </c>
      <c r="W393" s="16">
        <v>0.34699053180049888</v>
      </c>
      <c r="X393" s="16">
        <v>2.8915877650041569E-2</v>
      </c>
      <c r="Y393" s="16">
        <v>4.4489699496902215</v>
      </c>
      <c r="AA393" s="13" t="s">
        <v>227</v>
      </c>
      <c r="AB393" s="15">
        <v>2.4656330749354005</v>
      </c>
      <c r="AC393" s="19">
        <v>0.40445764162790698</v>
      </c>
      <c r="AD393" s="19">
        <v>5.185536552955039</v>
      </c>
      <c r="AE393" s="19">
        <v>0.79335922011627913</v>
      </c>
      <c r="AF393" s="19">
        <v>10.171629392334884</v>
      </c>
      <c r="AG393" s="19">
        <v>62.226438635460482</v>
      </c>
      <c r="AH393" s="17">
        <f t="shared" si="136"/>
        <v>6470.7771226744517</v>
      </c>
      <c r="AI393" s="17">
        <f t="shared" si="137"/>
        <v>705.0484793152624</v>
      </c>
      <c r="AJ393" s="17">
        <f t="shared" si="138"/>
        <v>5765.7286433591889</v>
      </c>
      <c r="AK393" s="19">
        <f t="shared" si="139"/>
        <v>9.1777761565542555</v>
      </c>
      <c r="AL393" s="17">
        <f t="shared" si="140"/>
        <v>1799.3308266492161</v>
      </c>
      <c r="AM393" s="19">
        <f t="shared" si="141"/>
        <v>3.5962131181426957</v>
      </c>
    </row>
    <row r="394" spans="1:39">
      <c r="A394" s="13" t="s">
        <v>228</v>
      </c>
      <c r="B394" s="13" t="s">
        <v>96</v>
      </c>
      <c r="C394" s="13" t="s">
        <v>63</v>
      </c>
      <c r="D394" s="14">
        <v>12</v>
      </c>
      <c r="E394" s="14" t="s">
        <v>3</v>
      </c>
      <c r="F394" s="15">
        <v>818</v>
      </c>
      <c r="G394" s="15">
        <v>63</v>
      </c>
      <c r="H394" s="15" t="s">
        <v>3</v>
      </c>
      <c r="I394" s="15" t="s">
        <v>3</v>
      </c>
      <c r="J394" s="16">
        <v>0</v>
      </c>
      <c r="K394" s="16">
        <v>258.89146919999996</v>
      </c>
      <c r="L394" s="16">
        <v>117.97325314610691</v>
      </c>
      <c r="M394" s="17">
        <v>0</v>
      </c>
      <c r="N394" s="16">
        <v>376.86472234610687</v>
      </c>
      <c r="O394" s="16">
        <v>-258.89146919999996</v>
      </c>
      <c r="P394" s="16">
        <f t="shared" si="132"/>
        <v>117.97325314610691</v>
      </c>
      <c r="Q394" s="16">
        <v>1008.2687740230679</v>
      </c>
      <c r="R394" s="16">
        <v>0</v>
      </c>
      <c r="S394" s="16">
        <f t="shared" si="133"/>
        <v>1008.2687740230679</v>
      </c>
      <c r="T394" s="18">
        <v>0.93</v>
      </c>
      <c r="U394" s="19">
        <f t="shared" si="134"/>
        <v>8.546587867457994</v>
      </c>
      <c r="V394" s="19">
        <f t="shared" si="135"/>
        <v>2.6754129910230469</v>
      </c>
      <c r="W394" s="16">
        <v>0.4661641345633023</v>
      </c>
      <c r="X394" s="16">
        <v>3.8847011213608534E-2</v>
      </c>
      <c r="Y394" s="16">
        <v>6.0173570191975241</v>
      </c>
      <c r="AA394" s="13" t="s">
        <v>228</v>
      </c>
      <c r="AB394" s="15">
        <v>11.095348837209302</v>
      </c>
      <c r="AC394" s="19">
        <v>0.69493176606976748</v>
      </c>
      <c r="AD394" s="19">
        <v>8.9699060392046501</v>
      </c>
      <c r="AE394" s="19">
        <v>1.3631353872906975</v>
      </c>
      <c r="AF394" s="19">
        <v>17.594815692286044</v>
      </c>
      <c r="AG394" s="19">
        <v>107.63887247045579</v>
      </c>
      <c r="AH394" s="17">
        <f t="shared" si="136"/>
        <v>11187.093769451294</v>
      </c>
      <c r="AI394" s="17">
        <f t="shared" si="137"/>
        <v>1308.954397116456</v>
      </c>
      <c r="AJ394" s="17">
        <f t="shared" si="138"/>
        <v>9878.1393723348374</v>
      </c>
      <c r="AK394" s="19">
        <f t="shared" si="139"/>
        <v>8.5465878674579923</v>
      </c>
      <c r="AL394" s="17">
        <f t="shared" si="140"/>
        <v>4181.445558868083</v>
      </c>
      <c r="AM394" s="19">
        <f t="shared" si="141"/>
        <v>2.6754129910230469</v>
      </c>
    </row>
    <row r="395" spans="1:39">
      <c r="A395" s="13" t="s">
        <v>229</v>
      </c>
      <c r="B395" s="13" t="s">
        <v>96</v>
      </c>
      <c r="C395" s="13" t="s">
        <v>63</v>
      </c>
      <c r="D395" s="14">
        <v>12</v>
      </c>
      <c r="E395" s="14" t="s">
        <v>3</v>
      </c>
      <c r="F395" s="15">
        <v>952</v>
      </c>
      <c r="G395" s="15">
        <v>148</v>
      </c>
      <c r="H395" s="15" t="s">
        <v>3</v>
      </c>
      <c r="I395" s="15" t="s">
        <v>3</v>
      </c>
      <c r="J395" s="16">
        <v>269.89200000000005</v>
      </c>
      <c r="K395" s="16">
        <v>1232.8165199999999</v>
      </c>
      <c r="L395" s="16">
        <v>231.69343513919191</v>
      </c>
      <c r="M395" s="17">
        <v>0</v>
      </c>
      <c r="N395" s="16">
        <v>1464.5099551391918</v>
      </c>
      <c r="O395" s="16">
        <v>-962.9245199999998</v>
      </c>
      <c r="P395" s="16">
        <f t="shared" si="132"/>
        <v>501.58543513919199</v>
      </c>
      <c r="Q395" s="16">
        <v>1268.4925782850926</v>
      </c>
      <c r="R395" s="16">
        <v>0</v>
      </c>
      <c r="S395" s="16">
        <f t="shared" si="133"/>
        <v>1268.4925782850926</v>
      </c>
      <c r="T395" s="18">
        <v>0.93</v>
      </c>
      <c r="U395" s="19">
        <f t="shared" si="134"/>
        <v>2.6279490091197681</v>
      </c>
      <c r="V395" s="19">
        <f t="shared" si="135"/>
        <v>0.86615497138394726</v>
      </c>
      <c r="W395" s="16">
        <v>1.5565463402299398</v>
      </c>
      <c r="X395" s="16">
        <v>0.12971219501916165</v>
      </c>
      <c r="Y395" s="16">
        <v>9.9538583481016705</v>
      </c>
      <c r="AA395" s="13" t="s">
        <v>229</v>
      </c>
      <c r="AB395" s="15">
        <v>2.4656330749354005</v>
      </c>
      <c r="AC395" s="19">
        <v>0.36278624824806205</v>
      </c>
      <c r="AD395" s="19">
        <v>2.3198453000062011</v>
      </c>
      <c r="AE395" s="19">
        <v>0.71161917925581397</v>
      </c>
      <c r="AF395" s="19">
        <v>4.550465780781396</v>
      </c>
      <c r="AG395" s="19">
        <v>27.838143600074417</v>
      </c>
      <c r="AH395" s="17">
        <f t="shared" si="136"/>
        <v>3127.6372563298069</v>
      </c>
      <c r="AI395" s="17">
        <f t="shared" si="137"/>
        <v>1190.1438138548242</v>
      </c>
      <c r="AJ395" s="17">
        <f t="shared" si="138"/>
        <v>1937.4934424749827</v>
      </c>
      <c r="AK395" s="19">
        <f t="shared" si="139"/>
        <v>2.6279490091197681</v>
      </c>
      <c r="AL395" s="17">
        <f t="shared" si="140"/>
        <v>3610.944183963351</v>
      </c>
      <c r="AM395" s="19">
        <f t="shared" si="141"/>
        <v>0.86615497138394726</v>
      </c>
    </row>
    <row r="396" spans="1:39">
      <c r="A396" s="13" t="s">
        <v>230</v>
      </c>
      <c r="B396" s="13" t="s">
        <v>120</v>
      </c>
      <c r="C396" s="13" t="s">
        <v>63</v>
      </c>
      <c r="D396" s="14">
        <v>4</v>
      </c>
      <c r="E396" s="14" t="s">
        <v>3</v>
      </c>
      <c r="F396" s="15">
        <v>28970.31</v>
      </c>
      <c r="G396" s="15">
        <v>3307</v>
      </c>
      <c r="H396" s="15" t="s">
        <v>3</v>
      </c>
      <c r="I396" s="15" t="s">
        <v>3</v>
      </c>
      <c r="J396" s="16">
        <v>78.397199999999984</v>
      </c>
      <c r="K396" s="16">
        <v>1972.5064319999999</v>
      </c>
      <c r="L396" s="16">
        <v>1573.8946984603731</v>
      </c>
      <c r="M396" s="17">
        <v>0</v>
      </c>
      <c r="N396" s="16">
        <v>3546.4011304603728</v>
      </c>
      <c r="O396" s="16">
        <v>-1894.109232</v>
      </c>
      <c r="P396" s="16">
        <f t="shared" si="132"/>
        <v>1652.2918984603727</v>
      </c>
      <c r="Q396" s="16">
        <v>14906.909972073976</v>
      </c>
      <c r="R396" s="16">
        <v>0</v>
      </c>
      <c r="S396" s="16">
        <f t="shared" si="133"/>
        <v>14906.909972073976</v>
      </c>
      <c r="T396" s="18">
        <v>0.93</v>
      </c>
      <c r="U396" s="19">
        <f t="shared" si="134"/>
        <v>9.0520238698815554</v>
      </c>
      <c r="V396" s="19">
        <f t="shared" si="135"/>
        <v>4.2033908245847105</v>
      </c>
      <c r="W396" s="16">
        <v>0.12386294142168572</v>
      </c>
      <c r="X396" s="16">
        <v>3.096573535542143E-2</v>
      </c>
      <c r="Y396" s="16">
        <v>1.0787343424491154</v>
      </c>
      <c r="AA396" s="13" t="s">
        <v>230</v>
      </c>
      <c r="AB396" s="15">
        <v>2.4656330749354005</v>
      </c>
      <c r="AC396" s="19">
        <v>8.1063116415968999</v>
      </c>
      <c r="AD396" s="19">
        <v>70.595207450864137</v>
      </c>
      <c r="AE396" s="19">
        <v>15.900842066209302</v>
      </c>
      <c r="AF396" s="19">
        <v>138.47521461515657</v>
      </c>
      <c r="AG396" s="19">
        <v>282.38082980345655</v>
      </c>
      <c r="AH396" s="17">
        <f t="shared" si="136"/>
        <v>36754.970272229941</v>
      </c>
      <c r="AI396" s="17">
        <f t="shared" si="137"/>
        <v>4060.4146432405373</v>
      </c>
      <c r="AJ396" s="17">
        <f t="shared" si="138"/>
        <v>32694.555628989405</v>
      </c>
      <c r="AK396" s="19">
        <f t="shared" si="139"/>
        <v>9.0520238698815554</v>
      </c>
      <c r="AL396" s="17">
        <f t="shared" si="140"/>
        <v>8744.1239242513893</v>
      </c>
      <c r="AM396" s="19">
        <f t="shared" si="141"/>
        <v>4.2033908245847105</v>
      </c>
    </row>
    <row r="397" spans="1:39">
      <c r="A397" s="13" t="s">
        <v>253</v>
      </c>
      <c r="B397" s="13" t="s">
        <v>98</v>
      </c>
      <c r="C397" s="13" t="s">
        <v>63</v>
      </c>
      <c r="D397" s="14">
        <v>15</v>
      </c>
      <c r="E397" s="14" t="s">
        <v>3</v>
      </c>
      <c r="F397" s="15">
        <v>6492.6589999999997</v>
      </c>
      <c r="G397" s="15">
        <v>1818</v>
      </c>
      <c r="H397" s="15" t="s">
        <v>3</v>
      </c>
      <c r="I397" s="15" t="s">
        <v>3</v>
      </c>
      <c r="J397" s="16">
        <v>6487.6896000000006</v>
      </c>
      <c r="K397" s="16">
        <v>184.92247799999998</v>
      </c>
      <c r="L397" s="16">
        <v>1093.200300439782</v>
      </c>
      <c r="M397" s="17">
        <v>0</v>
      </c>
      <c r="N397" s="16">
        <v>1278.122778439782</v>
      </c>
      <c r="O397" s="16">
        <v>6302.7671220000002</v>
      </c>
      <c r="P397" s="16">
        <f t="shared" si="132"/>
        <v>7580.8899004397827</v>
      </c>
      <c r="Q397" s="16">
        <v>11518.499538404625</v>
      </c>
      <c r="R397" s="16">
        <v>0</v>
      </c>
      <c r="S397" s="16">
        <f t="shared" si="133"/>
        <v>11518.499538404625</v>
      </c>
      <c r="T397" s="18">
        <v>0.93</v>
      </c>
      <c r="U397" s="19">
        <f t="shared" si="134"/>
        <v>1.6162341749696001</v>
      </c>
      <c r="V397" s="19">
        <f t="shared" si="135"/>
        <v>9.0120446428983758</v>
      </c>
      <c r="W397" s="16">
        <v>0.19918501182491563</v>
      </c>
      <c r="X397" s="16">
        <v>1.3279000788327711E-2</v>
      </c>
      <c r="Y397" s="16">
        <v>0.70719558254398429</v>
      </c>
      <c r="AA397" s="13" t="s">
        <v>253</v>
      </c>
      <c r="AB397" s="15">
        <v>2.4656330749354005</v>
      </c>
      <c r="AC397" s="19">
        <v>4.4563878332093028</v>
      </c>
      <c r="AD397" s="19">
        <v>15.821391245475803</v>
      </c>
      <c r="AE397" s="19">
        <v>8.7413761343720928</v>
      </c>
      <c r="AF397" s="19">
        <v>31.034267443048687</v>
      </c>
      <c r="AG397" s="19">
        <v>237.32086868213702</v>
      </c>
      <c r="AH397" s="17">
        <f t="shared" si="136"/>
        <v>28400.393435518588</v>
      </c>
      <c r="AI397" s="17">
        <f t="shared" si="137"/>
        <v>17571.954531930853</v>
      </c>
      <c r="AJ397" s="17">
        <f t="shared" si="138"/>
        <v>10828.438903587736</v>
      </c>
      <c r="AK397" s="19">
        <f t="shared" si="139"/>
        <v>1.6162341749696001</v>
      </c>
      <c r="AL397" s="17">
        <f t="shared" si="140"/>
        <v>3151.3817963494571</v>
      </c>
      <c r="AM397" s="19">
        <f t="shared" si="141"/>
        <v>9.0120446428983776</v>
      </c>
    </row>
    <row r="398" spans="1:39">
      <c r="A398" s="13" t="s">
        <v>254</v>
      </c>
      <c r="B398" s="13" t="s">
        <v>100</v>
      </c>
      <c r="C398" s="13" t="s">
        <v>63</v>
      </c>
      <c r="D398" s="14">
        <v>22.8</v>
      </c>
      <c r="E398" s="14" t="s">
        <v>3</v>
      </c>
      <c r="F398" s="15">
        <v>153.30000000000001</v>
      </c>
      <c r="G398" s="15">
        <v>34.299999999999997</v>
      </c>
      <c r="H398" s="15" t="s">
        <v>3</v>
      </c>
      <c r="I398" s="15" t="s">
        <v>3</v>
      </c>
      <c r="J398" s="16">
        <v>29.166899999999998</v>
      </c>
      <c r="K398" s="16">
        <v>36.984495599999995</v>
      </c>
      <c r="L398" s="16">
        <v>34.598491469386879</v>
      </c>
      <c r="M398" s="17">
        <v>0</v>
      </c>
      <c r="N398" s="16">
        <v>71.582987069386874</v>
      </c>
      <c r="O398" s="16">
        <v>-7.8175955999999971</v>
      </c>
      <c r="P398" s="16">
        <f t="shared" si="132"/>
        <v>63.765391469386877</v>
      </c>
      <c r="Q398" s="16">
        <v>333.95949873398405</v>
      </c>
      <c r="R398" s="16">
        <v>0</v>
      </c>
      <c r="S398" s="16">
        <f t="shared" si="133"/>
        <v>333.95949873398405</v>
      </c>
      <c r="T398" s="18">
        <v>0.93</v>
      </c>
      <c r="U398" s="19">
        <f t="shared" si="134"/>
        <v>5.4105546639281732</v>
      </c>
      <c r="V398" s="19">
        <f t="shared" si="135"/>
        <v>4.665347345875217</v>
      </c>
      <c r="W398" s="16">
        <v>0.47247010803395578</v>
      </c>
      <c r="X398" s="16">
        <v>2.0722373159384029E-2</v>
      </c>
      <c r="Y398" s="16">
        <v>2.099309834271025</v>
      </c>
      <c r="AA398" s="13" t="s">
        <v>254</v>
      </c>
      <c r="AB398" s="15">
        <v>108.48785529715762</v>
      </c>
      <c r="AC398" s="19">
        <v>3.6994392287565891</v>
      </c>
      <c r="AD398" s="19">
        <v>16.436786257985116</v>
      </c>
      <c r="AE398" s="19">
        <v>7.2565923333302322</v>
      </c>
      <c r="AF398" s="19">
        <v>32.241388429124655</v>
      </c>
      <c r="AG398" s="19">
        <v>374.75872668206063</v>
      </c>
      <c r="AH398" s="17">
        <f t="shared" si="136"/>
        <v>36230.549773763756</v>
      </c>
      <c r="AI398" s="17">
        <f t="shared" si="137"/>
        <v>6696.272752830786</v>
      </c>
      <c r="AJ398" s="17">
        <f t="shared" si="138"/>
        <v>29534.277020932968</v>
      </c>
      <c r="AK398" s="19">
        <f t="shared" si="139"/>
        <v>5.4105546639281732</v>
      </c>
      <c r="AL398" s="17">
        <f t="shared" si="140"/>
        <v>7765.8847429219486</v>
      </c>
      <c r="AM398" s="19">
        <f t="shared" si="141"/>
        <v>4.665347345875217</v>
      </c>
    </row>
    <row r="399" spans="1:39">
      <c r="A399" s="13" t="s">
        <v>255</v>
      </c>
      <c r="B399" s="13" t="s">
        <v>100</v>
      </c>
      <c r="C399" s="13" t="s">
        <v>63</v>
      </c>
      <c r="D399" s="14">
        <v>22.8</v>
      </c>
      <c r="E399" s="14" t="s">
        <v>3</v>
      </c>
      <c r="F399" s="15">
        <v>776.39879999999994</v>
      </c>
      <c r="G399" s="15">
        <v>177.26</v>
      </c>
      <c r="H399" s="15" t="s">
        <v>3</v>
      </c>
      <c r="I399" s="15" t="s">
        <v>3</v>
      </c>
      <c r="J399" s="16">
        <v>291.66899999999998</v>
      </c>
      <c r="K399" s="16">
        <v>147.93798239999998</v>
      </c>
      <c r="L399" s="16">
        <v>172.33365270774914</v>
      </c>
      <c r="M399" s="17">
        <v>0</v>
      </c>
      <c r="N399" s="16">
        <v>320.27163510774915</v>
      </c>
      <c r="O399" s="16">
        <v>143.7310176</v>
      </c>
      <c r="P399" s="16">
        <f t="shared" si="132"/>
        <v>464.00265270774912</v>
      </c>
      <c r="Q399" s="16">
        <v>1699.0840437402992</v>
      </c>
      <c r="R399" s="16">
        <v>0</v>
      </c>
      <c r="S399" s="16">
        <f t="shared" si="133"/>
        <v>1699.0840437402992</v>
      </c>
      <c r="T399" s="18">
        <v>0.93</v>
      </c>
      <c r="U399" s="19">
        <f t="shared" si="134"/>
        <v>3.830338926002419</v>
      </c>
      <c r="V399" s="19">
        <f t="shared" si="135"/>
        <v>5.3051343218973344</v>
      </c>
      <c r="W399" s="16">
        <v>0.41738832444444723</v>
      </c>
      <c r="X399" s="16">
        <v>1.8306505458089789E-2</v>
      </c>
      <c r="Y399" s="16">
        <v>1.8174755425375966</v>
      </c>
      <c r="AA399" s="13" t="s">
        <v>255</v>
      </c>
      <c r="AB399" s="15">
        <v>61.640826873385009</v>
      </c>
      <c r="AC399" s="19">
        <v>10.862751750751938</v>
      </c>
      <c r="AD399" s="19">
        <v>47.298453443026645</v>
      </c>
      <c r="AE399" s="19">
        <v>21.307705357244188</v>
      </c>
      <c r="AF399" s="19">
        <v>92.777735599783028</v>
      </c>
      <c r="AG399" s="19">
        <v>1078.4047385010078</v>
      </c>
      <c r="AH399" s="17">
        <f t="shared" si="136"/>
        <v>104732.9453835267</v>
      </c>
      <c r="AI399" s="17">
        <f t="shared" si="137"/>
        <v>27342.99690101642</v>
      </c>
      <c r="AJ399" s="17">
        <f t="shared" si="138"/>
        <v>77389.948482510285</v>
      </c>
      <c r="AK399" s="19">
        <f t="shared" si="139"/>
        <v>3.830338926002419</v>
      </c>
      <c r="AL399" s="17">
        <f t="shared" si="140"/>
        <v>19741.808412132701</v>
      </c>
      <c r="AM399" s="19">
        <f t="shared" si="141"/>
        <v>5.3051343218973344</v>
      </c>
    </row>
    <row r="400" spans="1:39">
      <c r="A400" s="13" t="s">
        <v>395</v>
      </c>
      <c r="B400" s="13" t="s">
        <v>120</v>
      </c>
      <c r="C400" s="13" t="s">
        <v>63</v>
      </c>
      <c r="D400" s="14">
        <v>12</v>
      </c>
      <c r="E400" s="14" t="s">
        <v>3</v>
      </c>
      <c r="F400" s="15">
        <v>1400.0229999999999</v>
      </c>
      <c r="G400" s="15">
        <v>160</v>
      </c>
      <c r="H400" s="15" t="s">
        <v>3</v>
      </c>
      <c r="I400" s="15" t="s">
        <v>3</v>
      </c>
      <c r="J400" s="16">
        <v>311.01840000000004</v>
      </c>
      <c r="K400" s="16">
        <v>295.87596479999996</v>
      </c>
      <c r="L400" s="16">
        <v>194.60348231875108</v>
      </c>
      <c r="M400" s="17">
        <v>0</v>
      </c>
      <c r="N400" s="16">
        <v>490.47944711875107</v>
      </c>
      <c r="O400" s="16">
        <v>15.142435200000079</v>
      </c>
      <c r="P400" s="16">
        <f t="shared" si="132"/>
        <v>505.62188231875115</v>
      </c>
      <c r="Q400" s="16">
        <v>1792.0810578305814</v>
      </c>
      <c r="R400" s="16">
        <v>0</v>
      </c>
      <c r="S400" s="16">
        <f t="shared" si="133"/>
        <v>1792.0810578305814</v>
      </c>
      <c r="T400" s="18">
        <v>0.93</v>
      </c>
      <c r="U400" s="19">
        <f t="shared" si="134"/>
        <v>3.7037901345430484</v>
      </c>
      <c r="V400" s="19">
        <f t="shared" si="135"/>
        <v>3.6537332366481334</v>
      </c>
      <c r="W400" s="16">
        <v>0.35448047419462503</v>
      </c>
      <c r="X400" s="16">
        <v>2.9540039516218749E-2</v>
      </c>
      <c r="Y400" s="16">
        <v>3.0836258251316639</v>
      </c>
      <c r="AA400" s="13" t="s">
        <v>395</v>
      </c>
      <c r="AB400" s="15">
        <v>2.4656330749354005</v>
      </c>
      <c r="AC400" s="19">
        <v>0.3922013494573644</v>
      </c>
      <c r="AD400" s="19">
        <v>3.4115932525741406</v>
      </c>
      <c r="AE400" s="19">
        <v>0.76931803162790713</v>
      </c>
      <c r="AF400" s="19">
        <v>6.6919713800492762</v>
      </c>
      <c r="AG400" s="19">
        <v>40.939119030889692</v>
      </c>
      <c r="AH400" s="17">
        <f t="shared" si="136"/>
        <v>4418.6143291523013</v>
      </c>
      <c r="AI400" s="17">
        <f t="shared" si="137"/>
        <v>1192.9980286794635</v>
      </c>
      <c r="AJ400" s="17">
        <f t="shared" si="138"/>
        <v>3225.6163004728378</v>
      </c>
      <c r="AK400" s="19">
        <f t="shared" si="139"/>
        <v>3.7037901345430484</v>
      </c>
      <c r="AL400" s="17">
        <f t="shared" si="140"/>
        <v>1209.3423473920213</v>
      </c>
      <c r="AM400" s="19">
        <f t="shared" si="141"/>
        <v>3.6537332366481334</v>
      </c>
    </row>
    <row r="405" spans="34:40">
      <c r="AN405" s="21"/>
    </row>
    <row r="406" spans="34:40">
      <c r="AH406" s="22"/>
      <c r="AI406" s="22"/>
      <c r="AJ406" s="22"/>
    </row>
    <row r="407" spans="34:40">
      <c r="AH407" s="22"/>
      <c r="AI407" s="22"/>
      <c r="AJ407" s="22"/>
    </row>
    <row r="408" spans="34:40">
      <c r="AH408" s="22"/>
      <c r="AI408" s="22"/>
      <c r="AJ408" s="22"/>
    </row>
    <row r="409" spans="34:40">
      <c r="AH409" s="22"/>
      <c r="AI409" s="22"/>
      <c r="AJ409" s="22"/>
    </row>
    <row r="410" spans="34:40">
      <c r="AH410" s="22"/>
      <c r="AI410" s="22"/>
      <c r="AJ410" s="22"/>
    </row>
    <row r="411" spans="34:40">
      <c r="AH411" s="22"/>
      <c r="AI411" s="22"/>
      <c r="AJ411" s="22"/>
    </row>
    <row r="412" spans="34:40">
      <c r="AH412" s="22"/>
      <c r="AI412" s="22"/>
      <c r="AJ412" s="22"/>
    </row>
    <row r="413" spans="34:40">
      <c r="AH413" s="22"/>
      <c r="AI413" s="22"/>
      <c r="AJ413" s="22"/>
    </row>
    <row r="414" spans="34:40">
      <c r="AH414" s="22"/>
      <c r="AI414" s="22"/>
      <c r="AJ414" s="22"/>
    </row>
    <row r="415" spans="34:40">
      <c r="AH415" s="22"/>
      <c r="AI415" s="22"/>
      <c r="AJ415" s="22"/>
    </row>
    <row r="416" spans="34:40">
      <c r="AH416" s="22"/>
      <c r="AI416" s="22"/>
      <c r="AJ416" s="22"/>
    </row>
    <row r="417" spans="34:36">
      <c r="AH417" s="22"/>
      <c r="AI417" s="22"/>
      <c r="AJ417" s="22"/>
    </row>
    <row r="418" spans="34:36">
      <c r="AH418" s="22"/>
      <c r="AI418" s="22"/>
      <c r="AJ418" s="22"/>
    </row>
    <row r="419" spans="34:36">
      <c r="AH419" s="22"/>
      <c r="AI419" s="22"/>
      <c r="AJ419" s="22"/>
    </row>
    <row r="420" spans="34:36">
      <c r="AH420" s="22"/>
      <c r="AI420" s="22"/>
      <c r="AJ420" s="22"/>
    </row>
    <row r="438" spans="34:36">
      <c r="AH438" s="21"/>
      <c r="AI438" s="21"/>
      <c r="AJ438" s="21"/>
    </row>
    <row r="439" spans="34:36">
      <c r="AH439" s="21"/>
      <c r="AI439" s="21"/>
      <c r="AJ439" s="21"/>
    </row>
    <row r="440" spans="34:36">
      <c r="AH440" s="21"/>
      <c r="AI440" s="21"/>
      <c r="AJ440" s="21"/>
    </row>
    <row r="441" spans="34:36">
      <c r="AH441" s="21"/>
      <c r="AI441" s="21"/>
      <c r="AJ441" s="21"/>
    </row>
    <row r="442" spans="34:36">
      <c r="AH442" s="21"/>
      <c r="AI442" s="21"/>
      <c r="AJ442" s="21"/>
    </row>
    <row r="443" spans="34:36">
      <c r="AH443" s="21"/>
      <c r="AI443" s="21"/>
      <c r="AJ443" s="21"/>
    </row>
    <row r="444" spans="34:36">
      <c r="AH444" s="21"/>
      <c r="AI444" s="21"/>
      <c r="AJ444" s="21"/>
    </row>
    <row r="445" spans="34:36">
      <c r="AH445" s="21"/>
      <c r="AI445" s="21"/>
      <c r="AJ445" s="21"/>
    </row>
    <row r="446" spans="34:36">
      <c r="AH446" s="21"/>
      <c r="AI446" s="21"/>
      <c r="AJ446" s="21"/>
    </row>
    <row r="447" spans="34:36">
      <c r="AH447" s="21"/>
      <c r="AI447" s="21"/>
      <c r="AJ447" s="21"/>
    </row>
    <row r="448" spans="34:36">
      <c r="AH448" s="21"/>
      <c r="AI448" s="21"/>
      <c r="AJ448" s="21"/>
    </row>
    <row r="449" spans="34:36">
      <c r="AH449" s="21"/>
      <c r="AI449" s="21"/>
      <c r="AJ449" s="21"/>
    </row>
    <row r="450" spans="34:36">
      <c r="AH450" s="21"/>
      <c r="AI450" s="21"/>
      <c r="AJ450" s="21"/>
    </row>
    <row r="451" spans="34:36">
      <c r="AH451" s="21"/>
      <c r="AI451" s="21"/>
      <c r="AJ451" s="21"/>
    </row>
    <row r="452" spans="34:36">
      <c r="AH452" s="21"/>
      <c r="AI452" s="21"/>
      <c r="AJ452" s="21"/>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FC8AA-0087-4BCD-BC58-77EF087D7B32}">
  <dimension ref="A1:AN452"/>
  <sheetViews>
    <sheetView showGridLines="0" zoomScale="85" zoomScaleNormal="85" workbookViewId="0"/>
  </sheetViews>
  <sheetFormatPr defaultRowHeight="15"/>
  <cols>
    <col min="1" max="1" width="56.7109375" bestFit="1" customWidth="1"/>
    <col min="2" max="2" width="33" bestFit="1" customWidth="1"/>
    <col min="3" max="25" width="17.85546875" customWidth="1"/>
    <col min="27" max="27" width="52.140625" bestFit="1" customWidth="1"/>
    <col min="28" max="28" width="16.5703125" style="9" bestFit="1" customWidth="1"/>
    <col min="29" max="33" width="19.140625" bestFit="1" customWidth="1"/>
    <col min="34" max="34" width="16.140625" bestFit="1" customWidth="1"/>
    <col min="35" max="35" width="17.5703125" bestFit="1" customWidth="1"/>
    <col min="36" max="36" width="11.28515625" customWidth="1"/>
    <col min="37" max="39" width="11.28515625" bestFit="1" customWidth="1"/>
    <col min="40" max="40" width="19.7109375" customWidth="1"/>
  </cols>
  <sheetData>
    <row r="1" spans="1:39">
      <c r="B1" s="1" t="s">
        <v>0</v>
      </c>
      <c r="C1" s="1" t="s">
        <v>0</v>
      </c>
      <c r="D1" s="1" t="s">
        <v>0</v>
      </c>
      <c r="E1" s="1" t="s">
        <v>0</v>
      </c>
      <c r="F1" s="1" t="s">
        <v>0</v>
      </c>
      <c r="G1" s="1" t="s">
        <v>0</v>
      </c>
      <c r="H1" s="1" t="s">
        <v>0</v>
      </c>
      <c r="I1" s="1" t="s">
        <v>0</v>
      </c>
      <c r="J1" s="1" t="s">
        <v>0</v>
      </c>
      <c r="K1" s="1" t="s">
        <v>0</v>
      </c>
      <c r="L1" s="1" t="s">
        <v>0</v>
      </c>
      <c r="M1" s="1" t="s">
        <v>0</v>
      </c>
      <c r="N1" s="1" t="s">
        <v>0</v>
      </c>
      <c r="O1" s="1" t="s">
        <v>0</v>
      </c>
      <c r="P1" s="1" t="s">
        <v>1</v>
      </c>
      <c r="Q1" s="1" t="s">
        <v>2</v>
      </c>
      <c r="R1" s="1" t="s">
        <v>2</v>
      </c>
      <c r="S1" s="1" t="s">
        <v>1</v>
      </c>
      <c r="T1" s="1" t="s">
        <v>0</v>
      </c>
      <c r="U1" s="1" t="s">
        <v>1</v>
      </c>
      <c r="V1" s="1" t="s">
        <v>1</v>
      </c>
      <c r="W1" s="1" t="s">
        <v>2</v>
      </c>
      <c r="X1" s="1" t="s">
        <v>2</v>
      </c>
      <c r="Y1" s="1" t="s">
        <v>2</v>
      </c>
      <c r="AB1" s="2" t="s">
        <v>0</v>
      </c>
      <c r="AC1" s="1" t="s">
        <v>2</v>
      </c>
      <c r="AD1" s="1" t="s">
        <v>2</v>
      </c>
      <c r="AE1" s="1" t="s">
        <v>2</v>
      </c>
      <c r="AF1" s="1" t="s">
        <v>2</v>
      </c>
      <c r="AG1" s="1" t="s">
        <v>2</v>
      </c>
      <c r="AH1" s="1" t="s">
        <v>1</v>
      </c>
      <c r="AI1" s="1" t="s">
        <v>1</v>
      </c>
      <c r="AJ1" s="1" t="s">
        <v>1</v>
      </c>
      <c r="AK1" s="1" t="s">
        <v>1</v>
      </c>
      <c r="AL1" s="1" t="s">
        <v>1</v>
      </c>
      <c r="AM1" s="1" t="s">
        <v>1</v>
      </c>
    </row>
    <row r="2" spans="1:39">
      <c r="B2" s="1" t="s">
        <v>3</v>
      </c>
      <c r="C2" s="1" t="s">
        <v>3</v>
      </c>
      <c r="D2" s="1" t="s">
        <v>3</v>
      </c>
      <c r="E2" s="1" t="s">
        <v>3</v>
      </c>
      <c r="F2" s="1" t="s">
        <v>3</v>
      </c>
      <c r="G2" s="1" t="s">
        <v>3</v>
      </c>
      <c r="H2" s="1" t="s">
        <v>3</v>
      </c>
      <c r="I2" s="1" t="s">
        <v>3</v>
      </c>
      <c r="J2" s="1" t="s">
        <v>4</v>
      </c>
      <c r="K2" s="3" t="s">
        <v>5</v>
      </c>
      <c r="L2" s="4" t="s">
        <v>6</v>
      </c>
      <c r="M2" s="4" t="s">
        <v>7</v>
      </c>
      <c r="N2" s="5" t="s">
        <v>396</v>
      </c>
      <c r="O2" s="5" t="s">
        <v>397</v>
      </c>
      <c r="P2" s="1" t="s">
        <v>8</v>
      </c>
      <c r="Q2" s="1" t="s">
        <v>9</v>
      </c>
      <c r="R2" s="1" t="s">
        <v>10</v>
      </c>
      <c r="S2" s="1" t="s">
        <v>11</v>
      </c>
      <c r="T2" s="1" t="s">
        <v>12</v>
      </c>
      <c r="U2" s="1" t="s">
        <v>13</v>
      </c>
      <c r="V2" s="1" t="s">
        <v>14</v>
      </c>
      <c r="W2" s="1" t="s">
        <v>3</v>
      </c>
      <c r="X2" s="1" t="s">
        <v>3</v>
      </c>
      <c r="Y2" s="1" t="s">
        <v>3</v>
      </c>
      <c r="AB2" s="6" t="s">
        <v>15</v>
      </c>
      <c r="AC2" s="1" t="s">
        <v>3</v>
      </c>
      <c r="AD2" s="1" t="s">
        <v>3</v>
      </c>
      <c r="AE2" s="1" t="s">
        <v>3</v>
      </c>
      <c r="AF2" s="1" t="s">
        <v>3</v>
      </c>
      <c r="AG2" s="1" t="s">
        <v>3</v>
      </c>
      <c r="AH2" s="1" t="s">
        <v>16</v>
      </c>
      <c r="AI2" s="1" t="s">
        <v>17</v>
      </c>
      <c r="AJ2" s="1" t="s">
        <v>18</v>
      </c>
      <c r="AK2" s="1" t="s">
        <v>19</v>
      </c>
      <c r="AL2" s="1" t="s">
        <v>20</v>
      </c>
      <c r="AM2" s="1" t="s">
        <v>21</v>
      </c>
    </row>
    <row r="4" spans="1:39">
      <c r="A4" s="7" t="s">
        <v>22</v>
      </c>
      <c r="AA4" s="8" t="s">
        <v>23</v>
      </c>
    </row>
    <row r="5" spans="1:39" ht="57" thickBot="1">
      <c r="A5" s="10" t="s">
        <v>24</v>
      </c>
      <c r="B5" s="10" t="s">
        <v>25</v>
      </c>
      <c r="C5" s="10" t="s">
        <v>26</v>
      </c>
      <c r="D5" s="11" t="s">
        <v>27</v>
      </c>
      <c r="E5" s="11" t="s">
        <v>28</v>
      </c>
      <c r="F5" s="11" t="s">
        <v>29</v>
      </c>
      <c r="G5" s="11" t="s">
        <v>30</v>
      </c>
      <c r="H5" s="11" t="s">
        <v>31</v>
      </c>
      <c r="I5" s="11" t="s">
        <v>32</v>
      </c>
      <c r="J5" s="11" t="s">
        <v>33</v>
      </c>
      <c r="K5" s="11" t="s">
        <v>34</v>
      </c>
      <c r="L5" s="11" t="s">
        <v>35</v>
      </c>
      <c r="M5" s="11" t="s">
        <v>36</v>
      </c>
      <c r="N5" s="11" t="s">
        <v>37</v>
      </c>
      <c r="O5" s="11" t="s">
        <v>38</v>
      </c>
      <c r="P5" s="11" t="s">
        <v>39</v>
      </c>
      <c r="Q5" s="11" t="s">
        <v>40</v>
      </c>
      <c r="R5" s="11" t="s">
        <v>41</v>
      </c>
      <c r="S5" s="11" t="s">
        <v>42</v>
      </c>
      <c r="T5" s="11" t="s">
        <v>43</v>
      </c>
      <c r="U5" s="11" t="s">
        <v>44</v>
      </c>
      <c r="V5" s="11" t="s">
        <v>45</v>
      </c>
      <c r="W5" s="11" t="s">
        <v>46</v>
      </c>
      <c r="X5" s="11" t="s">
        <v>47</v>
      </c>
      <c r="Y5" s="11" t="s">
        <v>48</v>
      </c>
      <c r="AA5" s="10" t="s">
        <v>24</v>
      </c>
      <c r="AB5" s="12" t="s">
        <v>49</v>
      </c>
      <c r="AC5" s="11" t="s">
        <v>50</v>
      </c>
      <c r="AD5" s="11" t="s">
        <v>51</v>
      </c>
      <c r="AE5" s="11" t="s">
        <v>52</v>
      </c>
      <c r="AF5" s="11" t="s">
        <v>53</v>
      </c>
      <c r="AG5" s="11" t="s">
        <v>54</v>
      </c>
      <c r="AH5" s="11" t="s">
        <v>55</v>
      </c>
      <c r="AI5" s="11" t="s">
        <v>56</v>
      </c>
      <c r="AJ5" s="11" t="s">
        <v>57</v>
      </c>
      <c r="AK5" s="11" t="s">
        <v>58</v>
      </c>
      <c r="AL5" s="11" t="s">
        <v>59</v>
      </c>
      <c r="AM5" s="11" t="s">
        <v>60</v>
      </c>
    </row>
    <row r="6" spans="1:39">
      <c r="A6" s="13" t="s">
        <v>61</v>
      </c>
      <c r="B6" s="13" t="s">
        <v>62</v>
      </c>
      <c r="C6" s="13" t="s">
        <v>63</v>
      </c>
      <c r="D6" s="14">
        <v>18</v>
      </c>
      <c r="E6" s="14" t="s">
        <v>3</v>
      </c>
      <c r="F6" s="15">
        <v>3578.14</v>
      </c>
      <c r="G6" s="15">
        <v>1296.6024865259717</v>
      </c>
      <c r="H6" s="15" t="s">
        <v>3</v>
      </c>
      <c r="I6" s="15" t="s">
        <v>3</v>
      </c>
      <c r="J6" s="16">
        <v>7162.1968319999996</v>
      </c>
      <c r="K6" s="16">
        <v>1789.07</v>
      </c>
      <c r="L6" s="16">
        <v>1059.3198456568512</v>
      </c>
      <c r="M6" s="17">
        <v>0</v>
      </c>
      <c r="N6" s="16">
        <v>2848.3898456568513</v>
      </c>
      <c r="O6" s="16">
        <v>5373.1268319999999</v>
      </c>
      <c r="P6" s="16">
        <f>N6+O6</f>
        <v>8221.5166776568512</v>
      </c>
      <c r="Q6" s="16">
        <v>8776.2804818026125</v>
      </c>
      <c r="R6" s="16">
        <v>0</v>
      </c>
      <c r="S6" s="16">
        <f>SUM(R6,Q6)</f>
        <v>8776.2804818026125</v>
      </c>
      <c r="T6" s="18">
        <v>1</v>
      </c>
      <c r="U6" s="19">
        <f>MAX(Q6/(L6+(J6*T6)),0)</f>
        <v>1.0674770636485371</v>
      </c>
      <c r="V6" s="19">
        <f>MAX(Q6/N6,0)</f>
        <v>3.0811373994976319</v>
      </c>
      <c r="W6" s="16">
        <v>0.72719461060985136</v>
      </c>
      <c r="X6" s="16">
        <v>4.0399700589436191E-2</v>
      </c>
      <c r="Y6" s="16">
        <v>1.9158383623442037</v>
      </c>
      <c r="AA6" s="13" t="s">
        <v>61</v>
      </c>
      <c r="AB6" s="15">
        <v>65</v>
      </c>
      <c r="AC6" s="19">
        <v>96.634486718294156</v>
      </c>
      <c r="AD6" s="19">
        <v>254.60434077000002</v>
      </c>
      <c r="AE6" s="19">
        <v>289.90346015488245</v>
      </c>
      <c r="AF6" s="19">
        <v>763.81302231000006</v>
      </c>
      <c r="AG6" s="19">
        <v>4582.8781338599993</v>
      </c>
      <c r="AH6" s="17">
        <f>AB6*Q6</f>
        <v>570458.23131716985</v>
      </c>
      <c r="AI6" s="17">
        <f>AB6*(L6+(J6*T6))</f>
        <v>534398.58404769539</v>
      </c>
      <c r="AJ6" s="17">
        <f>AH6-AI6</f>
        <v>36059.647269474459</v>
      </c>
      <c r="AK6" s="19">
        <f>IF(AB6=0,"N/A",MAX(AH6/AI6,0))</f>
        <v>1.0674770636485371</v>
      </c>
      <c r="AL6" s="17">
        <f t="shared" ref="AL6:AL10" si="0">AB6*N6</f>
        <v>185145.33996769533</v>
      </c>
      <c r="AM6" s="19">
        <f>IF(AB6=0,"N/A",MAX(AH6/AL6,0))</f>
        <v>3.0811373994976323</v>
      </c>
    </row>
    <row r="7" spans="1:39">
      <c r="A7" s="13" t="s">
        <v>64</v>
      </c>
      <c r="B7" s="13" t="s">
        <v>62</v>
      </c>
      <c r="C7" s="13" t="s">
        <v>63</v>
      </c>
      <c r="D7" s="14">
        <v>18</v>
      </c>
      <c r="E7" s="14" t="s">
        <v>3</v>
      </c>
      <c r="F7" s="15">
        <v>6972.26</v>
      </c>
      <c r="G7" s="15">
        <v>2127.5514990465945</v>
      </c>
      <c r="H7" s="15" t="s">
        <v>3</v>
      </c>
      <c r="I7" s="15" t="s">
        <v>3</v>
      </c>
      <c r="J7" s="16">
        <v>14324.393663999999</v>
      </c>
      <c r="K7" s="16">
        <v>3486.13</v>
      </c>
      <c r="L7" s="16">
        <v>2018.8104289487142</v>
      </c>
      <c r="M7" s="17">
        <v>0</v>
      </c>
      <c r="N7" s="16">
        <v>5504.9404289487138</v>
      </c>
      <c r="O7" s="16">
        <v>10838.263663999998</v>
      </c>
      <c r="P7" s="16">
        <f t="shared" ref="P7:P10" si="1">N7+O7</f>
        <v>16343.204092948712</v>
      </c>
      <c r="Q7" s="16">
        <v>16206.973617941094</v>
      </c>
      <c r="R7" s="16">
        <v>0</v>
      </c>
      <c r="S7" s="16">
        <f t="shared" ref="S7:S10" si="2">SUM(R7,Q7)</f>
        <v>16206.973617941094</v>
      </c>
      <c r="T7" s="18">
        <v>1</v>
      </c>
      <c r="U7" s="19">
        <f t="shared" ref="U7:U10" si="3">MAX(Q7/(L7+(J7*T7)),0)</f>
        <v>0.99166439614699564</v>
      </c>
      <c r="V7" s="19">
        <f t="shared" ref="V7:V10" si="4">MAX(Q7/N7,0)</f>
        <v>2.9440779291114261</v>
      </c>
      <c r="W7" s="16">
        <v>0.72125294837608611</v>
      </c>
      <c r="X7" s="16">
        <v>4.0069608243115909E-2</v>
      </c>
      <c r="Y7" s="16">
        <v>2.2565181384504913</v>
      </c>
      <c r="AA7" s="13" t="s">
        <v>64</v>
      </c>
      <c r="AB7" s="15">
        <v>65</v>
      </c>
      <c r="AC7" s="19">
        <v>158.56428567244367</v>
      </c>
      <c r="AD7" s="19">
        <v>496.11464643000005</v>
      </c>
      <c r="AE7" s="19">
        <v>475.69285701733105</v>
      </c>
      <c r="AF7" s="19">
        <v>1488.3439392900002</v>
      </c>
      <c r="AG7" s="19">
        <v>8930.0636357399962</v>
      </c>
      <c r="AH7" s="17">
        <f t="shared" ref="AH7:AH10" si="5">AB7*Q7</f>
        <v>1053453.2851661711</v>
      </c>
      <c r="AI7" s="17">
        <f t="shared" ref="AI7:AI10" si="6">AB7*(L7+(J7*T7))</f>
        <v>1062308.2660416665</v>
      </c>
      <c r="AJ7" s="17">
        <f t="shared" ref="AJ7:AJ10" si="7">AH7-AI7</f>
        <v>-8854.9808754953556</v>
      </c>
      <c r="AK7" s="19">
        <f t="shared" ref="AK7:AK10" si="8">IF(AB7=0,"N/A",MAX(AH7/AI7,0))</f>
        <v>0.99166439614699553</v>
      </c>
      <c r="AL7" s="17">
        <f t="shared" si="0"/>
        <v>357821.12788166641</v>
      </c>
      <c r="AM7" s="19">
        <f t="shared" ref="AM7:AM10" si="9">IF(AB7=0,"N/A",MAX(AH7/AL7,0))</f>
        <v>2.9440779291114261</v>
      </c>
    </row>
    <row r="8" spans="1:39">
      <c r="A8" s="13" t="s">
        <v>65</v>
      </c>
      <c r="B8" s="13" t="s">
        <v>66</v>
      </c>
      <c r="C8" s="13" t="s">
        <v>63</v>
      </c>
      <c r="D8" s="14">
        <v>18.100000000000001</v>
      </c>
      <c r="E8" s="14" t="s">
        <v>3</v>
      </c>
      <c r="F8" s="15">
        <v>38092.86</v>
      </c>
      <c r="G8" s="15">
        <v>10208</v>
      </c>
      <c r="H8" s="15" t="s">
        <v>3</v>
      </c>
      <c r="I8" s="15" t="s">
        <v>3</v>
      </c>
      <c r="J8" s="16">
        <v>49539.764429999996</v>
      </c>
      <c r="K8" s="16">
        <v>19046.43</v>
      </c>
      <c r="L8" s="16">
        <v>10883.645755376234</v>
      </c>
      <c r="M8" s="17">
        <v>0</v>
      </c>
      <c r="N8" s="16">
        <v>29930.075755376234</v>
      </c>
      <c r="O8" s="16">
        <v>30493.334429999995</v>
      </c>
      <c r="P8" s="16">
        <f t="shared" si="1"/>
        <v>60423.410185376226</v>
      </c>
      <c r="Q8" s="16">
        <v>85665.689827763767</v>
      </c>
      <c r="R8" s="16">
        <v>0</v>
      </c>
      <c r="S8" s="16">
        <f t="shared" si="2"/>
        <v>85665.689827763767</v>
      </c>
      <c r="T8" s="18">
        <v>1</v>
      </c>
      <c r="U8" s="19">
        <f t="shared" si="3"/>
        <v>1.4177566205704941</v>
      </c>
      <c r="V8" s="19">
        <f t="shared" si="4"/>
        <v>2.8621942198851915</v>
      </c>
      <c r="W8" s="16">
        <v>0.71774931581761481</v>
      </c>
      <c r="X8" s="16">
        <v>3.9654658332464912E-2</v>
      </c>
      <c r="Y8" s="16">
        <v>2.5570159743596799</v>
      </c>
      <c r="AA8" s="13" t="s">
        <v>65</v>
      </c>
      <c r="AB8" s="15">
        <v>27</v>
      </c>
      <c r="AC8" s="19">
        <v>316.02130560000001</v>
      </c>
      <c r="AD8" s="19">
        <v>1125.9068537339999</v>
      </c>
      <c r="AE8" s="19">
        <v>948.06391680000002</v>
      </c>
      <c r="AF8" s="19">
        <v>3377.7205612020002</v>
      </c>
      <c r="AG8" s="19">
        <v>20378.914052585402</v>
      </c>
      <c r="AH8" s="17">
        <f t="shared" si="5"/>
        <v>2312973.6253496218</v>
      </c>
      <c r="AI8" s="17">
        <f t="shared" si="6"/>
        <v>1631432.0750051581</v>
      </c>
      <c r="AJ8" s="17">
        <f t="shared" si="7"/>
        <v>681541.55034446367</v>
      </c>
      <c r="AK8" s="19">
        <f t="shared" si="8"/>
        <v>1.4177566205704941</v>
      </c>
      <c r="AL8" s="17">
        <f t="shared" si="0"/>
        <v>808112.04539515835</v>
      </c>
      <c r="AM8" s="19">
        <f t="shared" si="9"/>
        <v>2.8621942198851915</v>
      </c>
    </row>
    <row r="9" spans="1:39">
      <c r="A9" s="13" t="s">
        <v>67</v>
      </c>
      <c r="B9" s="13" t="s">
        <v>62</v>
      </c>
      <c r="C9" s="13" t="s">
        <v>68</v>
      </c>
      <c r="D9" s="14">
        <v>10</v>
      </c>
      <c r="E9" s="14">
        <v>3.3333333333333335</v>
      </c>
      <c r="F9" s="15">
        <v>790</v>
      </c>
      <c r="G9" s="15">
        <v>128</v>
      </c>
      <c r="H9" s="15">
        <v>790</v>
      </c>
      <c r="I9" s="15">
        <v>128</v>
      </c>
      <c r="J9" s="16">
        <v>2919.6745200000005</v>
      </c>
      <c r="K9" s="16">
        <v>395</v>
      </c>
      <c r="L9" s="16">
        <v>135.61614</v>
      </c>
      <c r="M9" s="17">
        <v>0</v>
      </c>
      <c r="N9" s="16">
        <v>530.61613999999997</v>
      </c>
      <c r="O9" s="16">
        <v>2524.6745200000005</v>
      </c>
      <c r="P9" s="16">
        <f t="shared" si="1"/>
        <v>3055.2906600000006</v>
      </c>
      <c r="Q9" s="16">
        <v>1029.0525610389475</v>
      </c>
      <c r="R9" s="16">
        <v>0</v>
      </c>
      <c r="S9" s="16">
        <f t="shared" si="2"/>
        <v>1029.0525610389475</v>
      </c>
      <c r="T9" s="18">
        <v>1</v>
      </c>
      <c r="U9" s="19">
        <f t="shared" si="3"/>
        <v>0.33681003726138031</v>
      </c>
      <c r="V9" s="19">
        <f t="shared" si="4"/>
        <v>1.9393540517613119</v>
      </c>
      <c r="W9" s="16">
        <v>0.61356689099999995</v>
      </c>
      <c r="X9" s="16">
        <v>6.1356689099999993E-2</v>
      </c>
      <c r="Y9" s="16">
        <v>3.6152369976093746</v>
      </c>
      <c r="AA9" s="13" t="s">
        <v>67</v>
      </c>
      <c r="AB9" s="15">
        <v>2.4090580582992049</v>
      </c>
      <c r="AC9" s="19">
        <v>0.35356492411467116</v>
      </c>
      <c r="AD9" s="19">
        <v>2.0833847265719103</v>
      </c>
      <c r="AE9" s="19">
        <v>1.0606947723440137</v>
      </c>
      <c r="AF9" s="19">
        <v>6.2501541797157314</v>
      </c>
      <c r="AG9" s="19">
        <v>20.833847265719101</v>
      </c>
      <c r="AH9" s="17">
        <f t="shared" si="5"/>
        <v>2479.0473645843108</v>
      </c>
      <c r="AI9" s="17">
        <f t="shared" si="6"/>
        <v>7360.3725849192979</v>
      </c>
      <c r="AJ9" s="17">
        <f t="shared" si="7"/>
        <v>-4881.3252203349875</v>
      </c>
      <c r="AK9" s="19">
        <f t="shared" si="8"/>
        <v>0.33681003726138031</v>
      </c>
      <c r="AL9" s="17">
        <f t="shared" si="0"/>
        <v>1278.2850879306191</v>
      </c>
      <c r="AM9" s="19">
        <f t="shared" si="9"/>
        <v>1.9393540517613117</v>
      </c>
    </row>
    <row r="10" spans="1:39">
      <c r="A10" s="13" t="s">
        <v>69</v>
      </c>
      <c r="B10" s="13" t="s">
        <v>62</v>
      </c>
      <c r="C10" s="13" t="s">
        <v>68</v>
      </c>
      <c r="D10" s="14">
        <v>10</v>
      </c>
      <c r="E10" s="14">
        <v>3.3333333333333335</v>
      </c>
      <c r="F10" s="15">
        <v>1312</v>
      </c>
      <c r="G10" s="15">
        <v>213</v>
      </c>
      <c r="H10" s="15">
        <v>1312</v>
      </c>
      <c r="I10" s="15">
        <v>213</v>
      </c>
      <c r="J10" s="16">
        <v>2919.6745200000005</v>
      </c>
      <c r="K10" s="16">
        <v>656</v>
      </c>
      <c r="L10" s="16">
        <v>225.22579200000001</v>
      </c>
      <c r="M10" s="17">
        <v>0</v>
      </c>
      <c r="N10" s="16">
        <v>881.22579199999996</v>
      </c>
      <c r="O10" s="16">
        <v>2263.6745200000005</v>
      </c>
      <c r="P10" s="16">
        <f t="shared" si="1"/>
        <v>3144.9003120000007</v>
      </c>
      <c r="Q10" s="16">
        <v>1709.5693837312676</v>
      </c>
      <c r="R10" s="16">
        <v>0</v>
      </c>
      <c r="S10" s="16">
        <f t="shared" si="2"/>
        <v>1709.5693837312676</v>
      </c>
      <c r="T10" s="18">
        <v>1</v>
      </c>
      <c r="U10" s="19">
        <f t="shared" si="3"/>
        <v>0.54360050053353404</v>
      </c>
      <c r="V10" s="19">
        <f t="shared" si="4"/>
        <v>1.939990181008306</v>
      </c>
      <c r="W10" s="16">
        <v>0.61356689099999995</v>
      </c>
      <c r="X10" s="16">
        <v>6.1356689099999993E-2</v>
      </c>
      <c r="Y10" s="16">
        <v>3.6080610948507039</v>
      </c>
      <c r="AA10" s="13" t="s">
        <v>69</v>
      </c>
      <c r="AB10" s="15">
        <v>0.80301935276640157</v>
      </c>
      <c r="AC10" s="19">
        <v>0.19611804384485665</v>
      </c>
      <c r="AD10" s="19">
        <v>1.1533336545410744</v>
      </c>
      <c r="AE10" s="19">
        <v>0.58835413153456995</v>
      </c>
      <c r="AF10" s="19">
        <v>3.4600009636232225</v>
      </c>
      <c r="AG10" s="19">
        <v>11.533336545410743</v>
      </c>
      <c r="AH10" s="17">
        <f t="shared" si="5"/>
        <v>1372.8173000331385</v>
      </c>
      <c r="AI10" s="17">
        <f t="shared" si="6"/>
        <v>2525.415813057095</v>
      </c>
      <c r="AJ10" s="17">
        <f t="shared" si="7"/>
        <v>-1152.5985130239565</v>
      </c>
      <c r="AK10" s="19">
        <f t="shared" si="8"/>
        <v>0.54360050053353404</v>
      </c>
      <c r="AL10" s="17">
        <f t="shared" si="0"/>
        <v>707.64136513289964</v>
      </c>
      <c r="AM10" s="19">
        <f t="shared" si="9"/>
        <v>1.9399901810083058</v>
      </c>
    </row>
    <row r="12" spans="1:39">
      <c r="A12" s="7" t="s">
        <v>70</v>
      </c>
      <c r="AA12" s="8" t="s">
        <v>71</v>
      </c>
    </row>
    <row r="13" spans="1:39" ht="57" thickBot="1">
      <c r="A13" s="10" t="s">
        <v>24</v>
      </c>
      <c r="B13" s="10" t="s">
        <v>25</v>
      </c>
      <c r="C13" s="10" t="s">
        <v>26</v>
      </c>
      <c r="D13" s="11" t="s">
        <v>27</v>
      </c>
      <c r="E13" s="11" t="s">
        <v>28</v>
      </c>
      <c r="F13" s="11" t="s">
        <v>29</v>
      </c>
      <c r="G13" s="11" t="s">
        <v>30</v>
      </c>
      <c r="H13" s="11" t="s">
        <v>31</v>
      </c>
      <c r="I13" s="11" t="s">
        <v>32</v>
      </c>
      <c r="J13" s="11" t="s">
        <v>33</v>
      </c>
      <c r="K13" s="11" t="s">
        <v>34</v>
      </c>
      <c r="L13" s="11" t="s">
        <v>35</v>
      </c>
      <c r="M13" s="11" t="s">
        <v>36</v>
      </c>
      <c r="N13" s="11" t="s">
        <v>37</v>
      </c>
      <c r="O13" s="11" t="s">
        <v>38</v>
      </c>
      <c r="P13" s="11" t="s">
        <v>39</v>
      </c>
      <c r="Q13" s="11" t="s">
        <v>40</v>
      </c>
      <c r="R13" s="11" t="s">
        <v>41</v>
      </c>
      <c r="S13" s="11" t="s">
        <v>42</v>
      </c>
      <c r="T13" s="11" t="s">
        <v>43</v>
      </c>
      <c r="U13" s="11" t="s">
        <v>44</v>
      </c>
      <c r="V13" s="11" t="s">
        <v>45</v>
      </c>
      <c r="W13" s="11" t="s">
        <v>46</v>
      </c>
      <c r="X13" s="11" t="s">
        <v>47</v>
      </c>
      <c r="Y13" s="11" t="s">
        <v>48</v>
      </c>
      <c r="AA13" s="10" t="s">
        <v>24</v>
      </c>
      <c r="AB13" s="12" t="s">
        <v>49</v>
      </c>
      <c r="AC13" s="11" t="s">
        <v>50</v>
      </c>
      <c r="AD13" s="11" t="s">
        <v>51</v>
      </c>
      <c r="AE13" s="11" t="s">
        <v>52</v>
      </c>
      <c r="AF13" s="11" t="s">
        <v>53</v>
      </c>
      <c r="AG13" s="11" t="s">
        <v>54</v>
      </c>
      <c r="AH13" s="11" t="s">
        <v>55</v>
      </c>
      <c r="AI13" s="11" t="s">
        <v>56</v>
      </c>
      <c r="AJ13" s="11" t="s">
        <v>57</v>
      </c>
      <c r="AK13" s="11" t="s">
        <v>58</v>
      </c>
      <c r="AL13" s="11" t="s">
        <v>59</v>
      </c>
      <c r="AM13" s="11" t="s">
        <v>60</v>
      </c>
    </row>
    <row r="14" spans="1:39">
      <c r="A14" s="13" t="s">
        <v>70</v>
      </c>
      <c r="B14" s="13" t="s">
        <v>62</v>
      </c>
      <c r="C14" s="13" t="s">
        <v>68</v>
      </c>
      <c r="D14" s="14">
        <v>20</v>
      </c>
      <c r="E14" s="14">
        <v>6.666666666666667</v>
      </c>
      <c r="F14" s="15">
        <v>5015</v>
      </c>
      <c r="G14" s="15">
        <v>1419.2449999999999</v>
      </c>
      <c r="H14" s="15">
        <v>5015</v>
      </c>
      <c r="I14" s="15">
        <v>1419.2449999999999</v>
      </c>
      <c r="J14" s="16">
        <v>0</v>
      </c>
      <c r="K14" s="16">
        <v>0</v>
      </c>
      <c r="L14" s="16">
        <v>16555.527402790591</v>
      </c>
      <c r="M14" s="17">
        <v>11964.6</v>
      </c>
      <c r="N14" s="16">
        <v>16555.527402790591</v>
      </c>
      <c r="O14" s="16">
        <v>0</v>
      </c>
      <c r="P14" s="16">
        <f t="shared" ref="P14:P17" si="10">N14+O14</f>
        <v>16555.527402790591</v>
      </c>
      <c r="Q14" s="16">
        <v>12168.429981538258</v>
      </c>
      <c r="R14" s="16">
        <v>0</v>
      </c>
      <c r="S14" s="16">
        <f t="shared" ref="S14:S17" si="11">SUM(R14,Q14)</f>
        <v>12168.429981538258</v>
      </c>
      <c r="T14" s="18">
        <v>1</v>
      </c>
      <c r="U14" s="19">
        <f t="shared" ref="U14:U17" si="12">MAX(Q14/(L14+(J14*T14)),0)</f>
        <v>0.73500708769248602</v>
      </c>
      <c r="V14" s="19">
        <f t="shared" ref="V14:V17" si="13">MAX(Q14/N14,0)</f>
        <v>0.73500708769248602</v>
      </c>
      <c r="W14" s="16">
        <v>3.0156479127515863</v>
      </c>
      <c r="X14" s="16">
        <v>0.15078239563757931</v>
      </c>
      <c r="Y14" s="16">
        <v>10.173067685969425</v>
      </c>
      <c r="AA14" s="13" t="s">
        <v>70</v>
      </c>
      <c r="AB14" s="15">
        <v>492.89242351144998</v>
      </c>
      <c r="AC14" s="19">
        <v>802.08695438162181</v>
      </c>
      <c r="AD14" s="19">
        <v>2705.9402201301914</v>
      </c>
      <c r="AE14" s="19">
        <v>2406.2608631448657</v>
      </c>
      <c r="AF14" s="19">
        <v>8117.8206603905746</v>
      </c>
      <c r="AG14" s="19">
        <v>54118.804402603826</v>
      </c>
      <c r="AH14" s="17">
        <f t="shared" ref="AH14:AH17" si="14">AB14*Q14</f>
        <v>5997726.9439297803</v>
      </c>
      <c r="AI14" s="17">
        <f t="shared" ref="AI14:AI17" si="15">AB14*(L14+(J14*T14))</f>
        <v>8160094.0240716757</v>
      </c>
      <c r="AJ14" s="17">
        <f t="shared" ref="AJ14:AJ17" si="16">AH14-AI14</f>
        <v>-2162367.0801418955</v>
      </c>
      <c r="AK14" s="19">
        <f t="shared" ref="AK14:AK17" si="17">IF(AB14=0,"N/A",MAX(AH14/AI14,0))</f>
        <v>0.73500708769248591</v>
      </c>
      <c r="AL14" s="17">
        <f t="shared" ref="AL14:AL17" si="18">AB14*N14</f>
        <v>8160094.0240716757</v>
      </c>
      <c r="AM14" s="19">
        <f t="shared" ref="AM14:AM17" si="19">IF(AB14=0,"N/A",MAX(AH14/AL14,0))</f>
        <v>0.73500708769248591</v>
      </c>
    </row>
    <row r="15" spans="1:39">
      <c r="A15" s="13" t="s">
        <v>72</v>
      </c>
      <c r="B15" s="13" t="s">
        <v>66</v>
      </c>
      <c r="C15" s="13" t="s">
        <v>68</v>
      </c>
      <c r="D15" s="14">
        <v>5</v>
      </c>
      <c r="E15" s="14">
        <v>1.6666666666666667</v>
      </c>
      <c r="F15" s="15">
        <v>252</v>
      </c>
      <c r="G15" s="15">
        <v>34.799999999999997</v>
      </c>
      <c r="H15" s="15">
        <v>252</v>
      </c>
      <c r="I15" s="15">
        <v>34.799999999999997</v>
      </c>
      <c r="J15" s="16">
        <v>0</v>
      </c>
      <c r="K15" s="16">
        <v>0</v>
      </c>
      <c r="L15" s="16">
        <v>1023.7537427619359</v>
      </c>
      <c r="M15" s="17">
        <v>804.06273600000009</v>
      </c>
      <c r="N15" s="16">
        <v>1023.7537427619359</v>
      </c>
      <c r="O15" s="16">
        <v>0</v>
      </c>
      <c r="P15" s="16">
        <f t="shared" si="10"/>
        <v>1023.7537427619359</v>
      </c>
      <c r="Q15" s="16">
        <v>181.57076924360149</v>
      </c>
      <c r="R15" s="16">
        <v>0</v>
      </c>
      <c r="S15" s="16">
        <f t="shared" si="11"/>
        <v>181.57076924360149</v>
      </c>
      <c r="T15" s="18">
        <v>1</v>
      </c>
      <c r="U15" s="19">
        <f t="shared" si="12"/>
        <v>0.17735785634712353</v>
      </c>
      <c r="V15" s="19">
        <f t="shared" si="13"/>
        <v>0.17735785634712353</v>
      </c>
      <c r="W15" s="16">
        <v>3.7111073175120173</v>
      </c>
      <c r="X15" s="16">
        <v>0.74222146350240348</v>
      </c>
      <c r="Y15" s="16">
        <v>25.655621812146101</v>
      </c>
      <c r="AA15" s="13" t="s">
        <v>72</v>
      </c>
      <c r="AB15" s="15">
        <v>123.55629133351873</v>
      </c>
      <c r="AC15" s="19">
        <v>4.9301035987768378</v>
      </c>
      <c r="AD15" s="19">
        <v>34.084782174946348</v>
      </c>
      <c r="AE15" s="19">
        <v>14.790310796330514</v>
      </c>
      <c r="AF15" s="19">
        <v>102.25434652483902</v>
      </c>
      <c r="AG15" s="19">
        <v>170.42391087473175</v>
      </c>
      <c r="AH15" s="17">
        <f t="shared" si="14"/>
        <v>22434.210862313528</v>
      </c>
      <c r="AI15" s="17">
        <f t="shared" si="15"/>
        <v>126491.21569447394</v>
      </c>
      <c r="AJ15" s="17">
        <f t="shared" si="16"/>
        <v>-104057.00483216041</v>
      </c>
      <c r="AK15" s="19">
        <f t="shared" si="17"/>
        <v>0.17735785634712353</v>
      </c>
      <c r="AL15" s="17">
        <f t="shared" si="18"/>
        <v>126491.21569447394</v>
      </c>
      <c r="AM15" s="19">
        <f t="shared" si="19"/>
        <v>0.17735785634712353</v>
      </c>
    </row>
    <row r="16" spans="1:39">
      <c r="A16" s="13" t="s">
        <v>73</v>
      </c>
      <c r="B16" s="13" t="s">
        <v>74</v>
      </c>
      <c r="C16" s="13" t="s">
        <v>68</v>
      </c>
      <c r="D16" s="14">
        <v>4</v>
      </c>
      <c r="E16" s="14">
        <v>1.3333333333333333</v>
      </c>
      <c r="F16" s="15">
        <v>1358</v>
      </c>
      <c r="G16" s="15">
        <v>193.06200000000001</v>
      </c>
      <c r="H16" s="15">
        <v>1358</v>
      </c>
      <c r="I16" s="15">
        <v>193.06200000000001</v>
      </c>
      <c r="J16" s="16">
        <v>0</v>
      </c>
      <c r="K16" s="16">
        <v>0</v>
      </c>
      <c r="L16" s="16">
        <v>941.22054738108829</v>
      </c>
      <c r="M16" s="17">
        <v>668.77952400000004</v>
      </c>
      <c r="N16" s="16">
        <v>941.22054738108829</v>
      </c>
      <c r="O16" s="16">
        <v>0</v>
      </c>
      <c r="P16" s="16">
        <f t="shared" si="10"/>
        <v>941.22054738108829</v>
      </c>
      <c r="Q16" s="16">
        <v>793.4968790827993</v>
      </c>
      <c r="R16" s="16">
        <v>0</v>
      </c>
      <c r="S16" s="16">
        <f t="shared" si="11"/>
        <v>793.4968790827993</v>
      </c>
      <c r="T16" s="18">
        <v>1</v>
      </c>
      <c r="U16" s="19">
        <f t="shared" si="12"/>
        <v>0.84305095260688401</v>
      </c>
      <c r="V16" s="19">
        <f t="shared" si="13"/>
        <v>0.84305095260688401</v>
      </c>
      <c r="W16" s="16">
        <v>0.63314062594449494</v>
      </c>
      <c r="X16" s="16">
        <v>0.15828515648612373</v>
      </c>
      <c r="Y16" s="16">
        <v>4.251683083004667</v>
      </c>
      <c r="AA16" s="13" t="s">
        <v>73</v>
      </c>
      <c r="AB16" s="15">
        <v>72.311999999999998</v>
      </c>
      <c r="AC16" s="19">
        <v>16.007337867830401</v>
      </c>
      <c r="AD16" s="19">
        <v>107.4992072112</v>
      </c>
      <c r="AE16" s="19">
        <v>48.02201360349121</v>
      </c>
      <c r="AF16" s="19">
        <v>322.49762163359998</v>
      </c>
      <c r="AG16" s="19">
        <v>429.99682884480001</v>
      </c>
      <c r="AH16" s="17">
        <f t="shared" si="14"/>
        <v>57379.346320235381</v>
      </c>
      <c r="AI16" s="17">
        <f t="shared" si="15"/>
        <v>68061.540222221258</v>
      </c>
      <c r="AJ16" s="17">
        <f t="shared" si="16"/>
        <v>-10682.193901985876</v>
      </c>
      <c r="AK16" s="19">
        <f t="shared" si="17"/>
        <v>0.84305095260688401</v>
      </c>
      <c r="AL16" s="17">
        <f t="shared" si="18"/>
        <v>68061.540222221258</v>
      </c>
      <c r="AM16" s="19">
        <f t="shared" si="19"/>
        <v>0.84305095260688401</v>
      </c>
    </row>
    <row r="17" spans="1:39">
      <c r="A17" s="13" t="s">
        <v>75</v>
      </c>
      <c r="B17" s="13" t="s">
        <v>74</v>
      </c>
      <c r="C17" s="13" t="s">
        <v>68</v>
      </c>
      <c r="D17" s="14">
        <v>5</v>
      </c>
      <c r="E17" s="14">
        <v>1.6666666666666667</v>
      </c>
      <c r="F17" s="15">
        <v>678</v>
      </c>
      <c r="G17" s="15">
        <v>97.29</v>
      </c>
      <c r="H17" s="15">
        <v>678</v>
      </c>
      <c r="I17" s="15">
        <v>97.29</v>
      </c>
      <c r="J17" s="16">
        <v>0</v>
      </c>
      <c r="K17" s="16">
        <v>0</v>
      </c>
      <c r="L17" s="16">
        <v>1192.6014460169674</v>
      </c>
      <c r="M17" s="17">
        <v>905.26244400000007</v>
      </c>
      <c r="N17" s="16">
        <v>1192.6014460169674</v>
      </c>
      <c r="O17" s="16">
        <v>0</v>
      </c>
      <c r="P17" s="16">
        <f t="shared" si="10"/>
        <v>1192.6014460169674</v>
      </c>
      <c r="Q17" s="16">
        <v>490.86432010885801</v>
      </c>
      <c r="R17" s="16">
        <v>0</v>
      </c>
      <c r="S17" s="16">
        <f t="shared" si="11"/>
        <v>490.86432010885801</v>
      </c>
      <c r="T17" s="18">
        <v>1</v>
      </c>
      <c r="U17" s="19">
        <f t="shared" si="12"/>
        <v>0.41159125016009279</v>
      </c>
      <c r="V17" s="19">
        <f t="shared" si="13"/>
        <v>0.41159125016009279</v>
      </c>
      <c r="W17" s="16">
        <v>1.6068457535936573</v>
      </c>
      <c r="X17" s="16">
        <v>0.32136915071873151</v>
      </c>
      <c r="Y17" s="16">
        <v>10.690386690013334</v>
      </c>
      <c r="AA17" s="13" t="s">
        <v>75</v>
      </c>
      <c r="AB17" s="15">
        <v>21.222000000000001</v>
      </c>
      <c r="AC17" s="19">
        <v>2.3673716965080005</v>
      </c>
      <c r="AD17" s="19">
        <v>15.751108465200003</v>
      </c>
      <c r="AE17" s="19">
        <v>7.1021150895240019</v>
      </c>
      <c r="AF17" s="19">
        <v>47.253325395600001</v>
      </c>
      <c r="AG17" s="19">
        <v>78.755542326000011</v>
      </c>
      <c r="AH17" s="17">
        <f t="shared" si="14"/>
        <v>10417.122601350186</v>
      </c>
      <c r="AI17" s="17">
        <f t="shared" si="15"/>
        <v>25309.387887372086</v>
      </c>
      <c r="AJ17" s="17">
        <f t="shared" si="16"/>
        <v>-14892.2652860219</v>
      </c>
      <c r="AK17" s="19">
        <f t="shared" si="17"/>
        <v>0.41159125016009274</v>
      </c>
      <c r="AL17" s="17">
        <f t="shared" si="18"/>
        <v>25309.387887372086</v>
      </c>
      <c r="AM17" s="19">
        <f t="shared" si="19"/>
        <v>0.41159125016009274</v>
      </c>
    </row>
    <row r="19" spans="1:39">
      <c r="A19" s="7" t="s">
        <v>76</v>
      </c>
      <c r="AA19" s="8" t="s">
        <v>77</v>
      </c>
    </row>
    <row r="20" spans="1:39" ht="57" thickBot="1">
      <c r="A20" s="10" t="s">
        <v>24</v>
      </c>
      <c r="B20" s="10" t="s">
        <v>25</v>
      </c>
      <c r="C20" s="10" t="s">
        <v>26</v>
      </c>
      <c r="D20" s="11" t="s">
        <v>27</v>
      </c>
      <c r="E20" s="11" t="s">
        <v>28</v>
      </c>
      <c r="F20" s="11" t="s">
        <v>29</v>
      </c>
      <c r="G20" s="11" t="s">
        <v>30</v>
      </c>
      <c r="H20" s="11" t="s">
        <v>31</v>
      </c>
      <c r="I20" s="11" t="s">
        <v>32</v>
      </c>
      <c r="J20" s="11" t="s">
        <v>33</v>
      </c>
      <c r="K20" s="11" t="s">
        <v>34</v>
      </c>
      <c r="L20" s="11" t="s">
        <v>35</v>
      </c>
      <c r="M20" s="11" t="s">
        <v>36</v>
      </c>
      <c r="N20" s="11" t="s">
        <v>37</v>
      </c>
      <c r="O20" s="11" t="s">
        <v>38</v>
      </c>
      <c r="P20" s="11" t="s">
        <v>39</v>
      </c>
      <c r="Q20" s="11" t="s">
        <v>40</v>
      </c>
      <c r="R20" s="11" t="s">
        <v>41</v>
      </c>
      <c r="S20" s="11" t="s">
        <v>42</v>
      </c>
      <c r="T20" s="11" t="s">
        <v>43</v>
      </c>
      <c r="U20" s="11" t="s">
        <v>44</v>
      </c>
      <c r="V20" s="11" t="s">
        <v>45</v>
      </c>
      <c r="W20" s="11" t="s">
        <v>46</v>
      </c>
      <c r="X20" s="11" t="s">
        <v>47</v>
      </c>
      <c r="Y20" s="11" t="s">
        <v>48</v>
      </c>
      <c r="AA20" s="10" t="s">
        <v>24</v>
      </c>
      <c r="AB20" s="12" t="s">
        <v>49</v>
      </c>
      <c r="AC20" s="11" t="s">
        <v>50</v>
      </c>
      <c r="AD20" s="11" t="s">
        <v>51</v>
      </c>
      <c r="AE20" s="11" t="s">
        <v>52</v>
      </c>
      <c r="AF20" s="11" t="s">
        <v>53</v>
      </c>
      <c r="AG20" s="11" t="s">
        <v>54</v>
      </c>
      <c r="AH20" s="11" t="s">
        <v>55</v>
      </c>
      <c r="AI20" s="11" t="s">
        <v>56</v>
      </c>
      <c r="AJ20" s="11" t="s">
        <v>57</v>
      </c>
      <c r="AK20" s="11" t="s">
        <v>58</v>
      </c>
      <c r="AL20" s="11" t="s">
        <v>59</v>
      </c>
      <c r="AM20" s="11" t="s">
        <v>60</v>
      </c>
    </row>
    <row r="21" spans="1:39">
      <c r="A21" s="13" t="s">
        <v>78</v>
      </c>
      <c r="B21" s="13" t="s">
        <v>62</v>
      </c>
      <c r="C21" s="13" t="s">
        <v>68</v>
      </c>
      <c r="D21" s="14">
        <v>3</v>
      </c>
      <c r="E21" s="14">
        <v>1</v>
      </c>
      <c r="F21" s="15">
        <v>257</v>
      </c>
      <c r="G21" s="15">
        <v>0</v>
      </c>
      <c r="H21" s="15">
        <v>257</v>
      </c>
      <c r="I21" s="15">
        <v>0</v>
      </c>
      <c r="J21" s="16">
        <v>42.24018735576</v>
      </c>
      <c r="K21" s="16">
        <v>50.5999494</v>
      </c>
      <c r="L21" s="16">
        <v>39.886907618071874</v>
      </c>
      <c r="M21" s="17">
        <v>0</v>
      </c>
      <c r="N21" s="16">
        <v>90.486857018071873</v>
      </c>
      <c r="O21" s="16">
        <v>-8.35976204424</v>
      </c>
      <c r="P21" s="16">
        <f t="shared" ref="P21:P35" si="20">N21+O21</f>
        <v>82.127094973831873</v>
      </c>
      <c r="Q21" s="16">
        <v>52.798253192587879</v>
      </c>
      <c r="R21" s="16">
        <v>0</v>
      </c>
      <c r="S21" s="16">
        <f t="shared" ref="S21:S35" si="21">SUM(R21,Q21)</f>
        <v>52.798253192587879</v>
      </c>
      <c r="T21" s="18">
        <v>0.53</v>
      </c>
      <c r="U21" s="19">
        <f t="shared" ref="U21:U35" si="22">MAX(Q21/(L21+(J21*T21)),0)</f>
        <v>0.84783501559925756</v>
      </c>
      <c r="V21" s="19">
        <f t="shared" ref="V21:V35" si="23">MAX(Q21/N21,0)</f>
        <v>0.58349085085409813</v>
      </c>
      <c r="W21" s="16">
        <v>0.60685517866535976</v>
      </c>
      <c r="X21" s="16">
        <v>0.20228505955511994</v>
      </c>
      <c r="Y21" s="16" t="s">
        <v>3</v>
      </c>
      <c r="AA21" s="13" t="s">
        <v>78</v>
      </c>
      <c r="AB21" s="15">
        <v>20.51335988504718</v>
      </c>
      <c r="AC21" s="19">
        <v>0</v>
      </c>
      <c r="AD21" s="19">
        <v>3.0587283637618103</v>
      </c>
      <c r="AE21" s="19">
        <v>0</v>
      </c>
      <c r="AF21" s="19">
        <v>9.1761850912854293</v>
      </c>
      <c r="AG21" s="19">
        <v>9.1761850912854293</v>
      </c>
      <c r="AH21" s="17">
        <f t="shared" ref="AH21:AH35" si="24">AB21*Q21</f>
        <v>1083.0695690413963</v>
      </c>
      <c r="AI21" s="17">
        <f t="shared" ref="AI21:AI35" si="25">AB21*(L21+(J21*T21))</f>
        <v>1277.4532180366164</v>
      </c>
      <c r="AJ21" s="17">
        <f t="shared" ref="AJ21:AJ35" si="26">AH21-AI21</f>
        <v>-194.38364899522003</v>
      </c>
      <c r="AK21" s="19">
        <f t="shared" ref="AK21:AK35" si="27">IF(AB21=0,"N/A",MAX(AH21/AI21,0))</f>
        <v>0.84783501559925756</v>
      </c>
      <c r="AL21" s="17">
        <f t="shared" ref="AL21:AL35" si="28">AB21*N21</f>
        <v>1856.1894628785155</v>
      </c>
      <c r="AM21" s="19">
        <f t="shared" ref="AM21:AM35" si="29">IF(AB21=0,"N/A",MAX(AH21/AL21,0))</f>
        <v>0.58349085085409813</v>
      </c>
    </row>
    <row r="22" spans="1:39">
      <c r="A22" s="13" t="s">
        <v>79</v>
      </c>
      <c r="B22" s="13" t="s">
        <v>62</v>
      </c>
      <c r="C22" s="13" t="s">
        <v>68</v>
      </c>
      <c r="D22" s="14">
        <v>3</v>
      </c>
      <c r="E22" s="14">
        <v>1</v>
      </c>
      <c r="F22" s="15">
        <v>257</v>
      </c>
      <c r="G22" s="15">
        <v>0</v>
      </c>
      <c r="H22" s="15">
        <v>257</v>
      </c>
      <c r="I22" s="15">
        <v>0</v>
      </c>
      <c r="J22" s="16">
        <v>40.441783439879998</v>
      </c>
      <c r="K22" s="16">
        <v>48.871379699999999</v>
      </c>
      <c r="L22" s="16">
        <v>39.977630542456239</v>
      </c>
      <c r="M22" s="17">
        <v>0</v>
      </c>
      <c r="N22" s="16">
        <v>88.849010242456245</v>
      </c>
      <c r="O22" s="16">
        <v>-8.4295962601200003</v>
      </c>
      <c r="P22" s="16">
        <f t="shared" si="20"/>
        <v>80.419413982336238</v>
      </c>
      <c r="Q22" s="16">
        <v>52.798253192587879</v>
      </c>
      <c r="R22" s="16">
        <v>0</v>
      </c>
      <c r="S22" s="16">
        <f t="shared" si="21"/>
        <v>52.798253192587879</v>
      </c>
      <c r="T22" s="18">
        <v>0.53</v>
      </c>
      <c r="U22" s="19">
        <f t="shared" si="22"/>
        <v>0.85974151592876291</v>
      </c>
      <c r="V22" s="19">
        <f t="shared" si="23"/>
        <v>0.59424694826097668</v>
      </c>
      <c r="W22" s="16">
        <v>0.59587086745821727</v>
      </c>
      <c r="X22" s="16">
        <v>0.19862362248607243</v>
      </c>
      <c r="Y22" s="16" t="s">
        <v>3</v>
      </c>
      <c r="AA22" s="13" t="s">
        <v>79</v>
      </c>
      <c r="AB22" s="15">
        <v>13.675573256698122</v>
      </c>
      <c r="AC22" s="19">
        <v>0</v>
      </c>
      <c r="AD22" s="19">
        <v>2.0391522425078739</v>
      </c>
      <c r="AE22" s="19">
        <v>0</v>
      </c>
      <c r="AF22" s="19">
        <v>6.1174567275236216</v>
      </c>
      <c r="AG22" s="19">
        <v>6.1174567275236216</v>
      </c>
      <c r="AH22" s="17">
        <f t="shared" si="24"/>
        <v>722.04637936093104</v>
      </c>
      <c r="AI22" s="17">
        <f t="shared" si="25"/>
        <v>839.8412383062805</v>
      </c>
      <c r="AJ22" s="17">
        <f t="shared" si="26"/>
        <v>-117.79485894534946</v>
      </c>
      <c r="AK22" s="19">
        <f t="shared" si="27"/>
        <v>0.85974151592876291</v>
      </c>
      <c r="AL22" s="17">
        <f t="shared" si="28"/>
        <v>1215.0611483558321</v>
      </c>
      <c r="AM22" s="19">
        <f t="shared" si="29"/>
        <v>0.59424694826097668</v>
      </c>
    </row>
    <row r="23" spans="1:39">
      <c r="A23" s="13" t="s">
        <v>80</v>
      </c>
      <c r="B23" s="13" t="s">
        <v>62</v>
      </c>
      <c r="C23" s="13" t="s">
        <v>68</v>
      </c>
      <c r="D23" s="14">
        <v>3</v>
      </c>
      <c r="E23" s="14">
        <v>1</v>
      </c>
      <c r="F23" s="15">
        <v>257</v>
      </c>
      <c r="G23" s="15">
        <v>0</v>
      </c>
      <c r="H23" s="15">
        <v>257</v>
      </c>
      <c r="I23" s="15">
        <v>0</v>
      </c>
      <c r="J23" s="16">
        <v>51.244145505863642</v>
      </c>
      <c r="K23" s="16">
        <v>50.5999494</v>
      </c>
      <c r="L23" s="16">
        <v>35.114809798516944</v>
      </c>
      <c r="M23" s="17">
        <v>0</v>
      </c>
      <c r="N23" s="16">
        <v>85.714759198516944</v>
      </c>
      <c r="O23" s="16">
        <v>0.64419610586364229</v>
      </c>
      <c r="P23" s="16">
        <f t="shared" si="20"/>
        <v>86.358955304380586</v>
      </c>
      <c r="Q23" s="16">
        <v>52.798253192587879</v>
      </c>
      <c r="R23" s="16">
        <v>0</v>
      </c>
      <c r="S23" s="16">
        <f t="shared" si="21"/>
        <v>52.798253192587879</v>
      </c>
      <c r="T23" s="18">
        <v>0.53</v>
      </c>
      <c r="U23" s="19">
        <f t="shared" si="22"/>
        <v>0.84783501559925756</v>
      </c>
      <c r="V23" s="19">
        <f t="shared" si="23"/>
        <v>0.61597621793822188</v>
      </c>
      <c r="W23" s="16">
        <v>0.57485083714738439</v>
      </c>
      <c r="X23" s="16">
        <v>0.1916169457157948</v>
      </c>
      <c r="Y23" s="16" t="s">
        <v>3</v>
      </c>
      <c r="AA23" s="13" t="s">
        <v>80</v>
      </c>
      <c r="AB23" s="15">
        <v>34.188933141745302</v>
      </c>
      <c r="AC23" s="19">
        <v>0</v>
      </c>
      <c r="AD23" s="19">
        <v>5.0978806062696842</v>
      </c>
      <c r="AE23" s="19">
        <v>0</v>
      </c>
      <c r="AF23" s="19">
        <v>15.293641818809052</v>
      </c>
      <c r="AG23" s="19">
        <v>15.293641818809052</v>
      </c>
      <c r="AH23" s="17">
        <f t="shared" si="24"/>
        <v>1805.1159484023274</v>
      </c>
      <c r="AI23" s="17">
        <f t="shared" si="25"/>
        <v>2129.0886967276938</v>
      </c>
      <c r="AJ23" s="17">
        <f t="shared" si="26"/>
        <v>-323.97274832536641</v>
      </c>
      <c r="AK23" s="19">
        <f t="shared" si="27"/>
        <v>0.84783501559925767</v>
      </c>
      <c r="AL23" s="17">
        <f t="shared" si="28"/>
        <v>2930.496171498894</v>
      </c>
      <c r="AM23" s="19">
        <f t="shared" si="29"/>
        <v>0.61597621793822177</v>
      </c>
    </row>
    <row r="24" spans="1:39">
      <c r="A24" s="13" t="s">
        <v>81</v>
      </c>
      <c r="B24" s="13" t="s">
        <v>74</v>
      </c>
      <c r="C24" s="13" t="s">
        <v>68</v>
      </c>
      <c r="D24" s="14">
        <v>4</v>
      </c>
      <c r="E24" s="14">
        <v>1.3333333333333333</v>
      </c>
      <c r="F24" s="15">
        <v>896</v>
      </c>
      <c r="G24" s="15">
        <v>124</v>
      </c>
      <c r="H24" s="15">
        <v>896</v>
      </c>
      <c r="I24" s="15">
        <v>124</v>
      </c>
      <c r="J24" s="16">
        <v>139.22019161675999</v>
      </c>
      <c r="K24" s="16">
        <v>183.81410189999997</v>
      </c>
      <c r="L24" s="16">
        <v>180.66265181097708</v>
      </c>
      <c r="M24" s="17">
        <v>0</v>
      </c>
      <c r="N24" s="16">
        <v>364.47675371097705</v>
      </c>
      <c r="O24" s="16">
        <v>-44.593910283239978</v>
      </c>
      <c r="P24" s="16">
        <f t="shared" si="20"/>
        <v>319.88284342773704</v>
      </c>
      <c r="Q24" s="16">
        <v>250.48136947515678</v>
      </c>
      <c r="R24" s="16">
        <v>0</v>
      </c>
      <c r="S24" s="16">
        <f t="shared" si="21"/>
        <v>250.48136947515678</v>
      </c>
      <c r="T24" s="18">
        <v>0.48</v>
      </c>
      <c r="U24" s="19">
        <f t="shared" si="22"/>
        <v>1.0120936026413858</v>
      </c>
      <c r="V24" s="19">
        <f t="shared" si="23"/>
        <v>0.68723551481635403</v>
      </c>
      <c r="W24" s="16">
        <v>0.77415716730603035</v>
      </c>
      <c r="X24" s="16">
        <v>0.19353929182650759</v>
      </c>
      <c r="Y24" s="16">
        <v>5.3403927572470282</v>
      </c>
      <c r="AA24" s="13" t="s">
        <v>81</v>
      </c>
      <c r="AB24" s="15">
        <v>205.13359885047177</v>
      </c>
      <c r="AC24" s="19">
        <v>13.999472097984919</v>
      </c>
      <c r="AD24" s="19">
        <v>96.57865756454585</v>
      </c>
      <c r="AE24" s="19">
        <v>41.998416293954762</v>
      </c>
      <c r="AF24" s="19">
        <v>289.73597269363756</v>
      </c>
      <c r="AG24" s="19">
        <v>386.3146302581834</v>
      </c>
      <c r="AH24" s="17">
        <f t="shared" si="24"/>
        <v>51382.144765433615</v>
      </c>
      <c r="AI24" s="17">
        <f t="shared" si="25"/>
        <v>50768.174634574592</v>
      </c>
      <c r="AJ24" s="17">
        <f t="shared" si="26"/>
        <v>613.9701308590229</v>
      </c>
      <c r="AK24" s="19">
        <f t="shared" si="27"/>
        <v>1.0120936026413858</v>
      </c>
      <c r="AL24" s="17">
        <f t="shared" si="28"/>
        <v>74766.428186069767</v>
      </c>
      <c r="AM24" s="19">
        <f t="shared" si="29"/>
        <v>0.68723551481635403</v>
      </c>
    </row>
    <row r="25" spans="1:39">
      <c r="A25" s="13" t="s">
        <v>82</v>
      </c>
      <c r="B25" s="13" t="s">
        <v>74</v>
      </c>
      <c r="C25" s="13" t="s">
        <v>68</v>
      </c>
      <c r="D25" s="14">
        <v>4</v>
      </c>
      <c r="E25" s="14">
        <v>1.3333333333333333</v>
      </c>
      <c r="F25" s="15">
        <v>896</v>
      </c>
      <c r="G25" s="15">
        <v>124</v>
      </c>
      <c r="H25" s="15">
        <v>896</v>
      </c>
      <c r="I25" s="15">
        <v>124</v>
      </c>
      <c r="J25" s="16">
        <v>75.806694478006506</v>
      </c>
      <c r="K25" s="16">
        <v>99.7284717</v>
      </c>
      <c r="L25" s="16">
        <v>164.91576767216267</v>
      </c>
      <c r="M25" s="17">
        <v>0</v>
      </c>
      <c r="N25" s="16">
        <v>264.6442393721627</v>
      </c>
      <c r="O25" s="16">
        <v>-23.921777221993494</v>
      </c>
      <c r="P25" s="16">
        <f t="shared" si="20"/>
        <v>240.72246215016921</v>
      </c>
      <c r="Q25" s="16">
        <v>250.48136947515678</v>
      </c>
      <c r="R25" s="16">
        <v>0</v>
      </c>
      <c r="S25" s="16">
        <f t="shared" si="21"/>
        <v>250.48136947515678</v>
      </c>
      <c r="T25" s="18">
        <v>0.48</v>
      </c>
      <c r="U25" s="19">
        <f t="shared" si="22"/>
        <v>1.2443003486782576</v>
      </c>
      <c r="V25" s="19">
        <f t="shared" si="23"/>
        <v>0.94648336222769991</v>
      </c>
      <c r="W25" s="16">
        <v>0.56211056702583384</v>
      </c>
      <c r="X25" s="16">
        <v>0.14052764175645846</v>
      </c>
      <c r="Y25" s="16">
        <v>3.8776250194298236</v>
      </c>
      <c r="AA25" s="13" t="s">
        <v>82</v>
      </c>
      <c r="AB25" s="15">
        <v>136.75573256698121</v>
      </c>
      <c r="AC25" s="19">
        <v>9.3329813986566155</v>
      </c>
      <c r="AD25" s="19">
        <v>64.385771709697238</v>
      </c>
      <c r="AE25" s="19">
        <v>27.998944195969848</v>
      </c>
      <c r="AF25" s="19">
        <v>193.15731512909173</v>
      </c>
      <c r="AG25" s="19">
        <v>257.54308683878895</v>
      </c>
      <c r="AH25" s="17">
        <f t="shared" si="24"/>
        <v>34254.763176955748</v>
      </c>
      <c r="AI25" s="17">
        <f t="shared" si="25"/>
        <v>27529.336637526816</v>
      </c>
      <c r="AJ25" s="17">
        <f t="shared" si="26"/>
        <v>6725.4265394289323</v>
      </c>
      <c r="AK25" s="19">
        <f t="shared" si="27"/>
        <v>1.2443003486782576</v>
      </c>
      <c r="AL25" s="17">
        <f t="shared" si="28"/>
        <v>36191.616824971643</v>
      </c>
      <c r="AM25" s="19">
        <f t="shared" si="29"/>
        <v>0.9464833622276998</v>
      </c>
    </row>
    <row r="26" spans="1:39">
      <c r="A26" s="13" t="s">
        <v>83</v>
      </c>
      <c r="B26" s="13" t="s">
        <v>74</v>
      </c>
      <c r="C26" s="13" t="s">
        <v>68</v>
      </c>
      <c r="D26" s="14">
        <v>4</v>
      </c>
      <c r="E26" s="14">
        <v>1.3333333333333333</v>
      </c>
      <c r="F26" s="15">
        <v>896</v>
      </c>
      <c r="G26" s="15">
        <v>124</v>
      </c>
      <c r="H26" s="15">
        <v>896</v>
      </c>
      <c r="I26" s="15">
        <v>124</v>
      </c>
      <c r="J26" s="16">
        <v>175.32203551488001</v>
      </c>
      <c r="K26" s="16">
        <v>218.5140672</v>
      </c>
      <c r="L26" s="16">
        <v>187.16098371263871</v>
      </c>
      <c r="M26" s="17">
        <v>0</v>
      </c>
      <c r="N26" s="16">
        <v>405.67505091263871</v>
      </c>
      <c r="O26" s="16">
        <v>-43.192031685119986</v>
      </c>
      <c r="P26" s="16">
        <f t="shared" si="20"/>
        <v>362.48301922751875</v>
      </c>
      <c r="Q26" s="16">
        <v>250.48136947515678</v>
      </c>
      <c r="R26" s="16">
        <v>0</v>
      </c>
      <c r="S26" s="16">
        <f t="shared" si="21"/>
        <v>250.48136947515678</v>
      </c>
      <c r="T26" s="18">
        <v>0.48</v>
      </c>
      <c r="U26" s="19">
        <f t="shared" si="22"/>
        <v>0.92321048145457962</v>
      </c>
      <c r="V26" s="19">
        <f t="shared" si="23"/>
        <v>0.61744336732479377</v>
      </c>
      <c r="W26" s="16">
        <v>0.8616633161474504</v>
      </c>
      <c r="X26" s="16">
        <v>0.2154158290368626</v>
      </c>
      <c r="Y26" s="16">
        <v>5.944039178442746</v>
      </c>
      <c r="AA26" s="13" t="s">
        <v>83</v>
      </c>
      <c r="AB26" s="15">
        <v>341.88933141745298</v>
      </c>
      <c r="AC26" s="19">
        <v>23.332453496641538</v>
      </c>
      <c r="AD26" s="19">
        <v>160.96442927424309</v>
      </c>
      <c r="AE26" s="19">
        <v>69.997360489924617</v>
      </c>
      <c r="AF26" s="19">
        <v>482.89328782272935</v>
      </c>
      <c r="AG26" s="19">
        <v>643.85771709697235</v>
      </c>
      <c r="AH26" s="17">
        <f t="shared" si="24"/>
        <v>85636.907942389371</v>
      </c>
      <c r="AI26" s="17">
        <f t="shared" si="25"/>
        <v>92759.895671312916</v>
      </c>
      <c r="AJ26" s="17">
        <f t="shared" si="26"/>
        <v>-7122.9877289235446</v>
      </c>
      <c r="AK26" s="19">
        <f t="shared" si="27"/>
        <v>0.92321048145457962</v>
      </c>
      <c r="AL26" s="17">
        <f t="shared" si="28"/>
        <v>138695.97192926324</v>
      </c>
      <c r="AM26" s="19">
        <f t="shared" si="29"/>
        <v>0.61744336732479377</v>
      </c>
    </row>
    <row r="27" spans="1:39">
      <c r="A27" s="13" t="s">
        <v>84</v>
      </c>
      <c r="B27" s="13" t="s">
        <v>74</v>
      </c>
      <c r="C27" s="13" t="s">
        <v>68</v>
      </c>
      <c r="D27" s="14">
        <v>4</v>
      </c>
      <c r="E27" s="14">
        <v>1.3333333333333333</v>
      </c>
      <c r="F27" s="15">
        <v>266</v>
      </c>
      <c r="G27" s="15">
        <v>36.700000000000003</v>
      </c>
      <c r="H27" s="15">
        <v>266</v>
      </c>
      <c r="I27" s="15">
        <v>36.700000000000003</v>
      </c>
      <c r="J27" s="16">
        <v>78.891956418239999</v>
      </c>
      <c r="K27" s="16">
        <v>85.828485599999993</v>
      </c>
      <c r="L27" s="16">
        <v>68.493487209291189</v>
      </c>
      <c r="M27" s="17">
        <v>0</v>
      </c>
      <c r="N27" s="16">
        <v>154.3219728092912</v>
      </c>
      <c r="O27" s="16">
        <v>-6.9365291817599939</v>
      </c>
      <c r="P27" s="16">
        <f t="shared" si="20"/>
        <v>147.3854436275312</v>
      </c>
      <c r="Q27" s="16">
        <v>106.85566498259358</v>
      </c>
      <c r="R27" s="16">
        <v>0</v>
      </c>
      <c r="S27" s="16">
        <f t="shared" si="21"/>
        <v>106.85566498259358</v>
      </c>
      <c r="T27" s="18">
        <v>0.69</v>
      </c>
      <c r="U27" s="19">
        <f t="shared" si="22"/>
        <v>0.86924744873328352</v>
      </c>
      <c r="V27" s="19">
        <f t="shared" si="23"/>
        <v>0.69242028881165374</v>
      </c>
      <c r="W27" s="16">
        <v>0.76807846878766217</v>
      </c>
      <c r="X27" s="16">
        <v>0.19201961719691554</v>
      </c>
      <c r="Y27" s="16">
        <v>5.3147017528327147</v>
      </c>
      <c r="AA27" s="13" t="s">
        <v>84</v>
      </c>
      <c r="AB27" s="15">
        <v>8.918852123933549</v>
      </c>
      <c r="AC27" s="19">
        <v>0.25896200907058786</v>
      </c>
      <c r="AD27" s="19">
        <v>1.7919868102796579</v>
      </c>
      <c r="AE27" s="19">
        <v>0.7768860272117637</v>
      </c>
      <c r="AF27" s="19">
        <v>5.3759604308389735</v>
      </c>
      <c r="AG27" s="19">
        <v>7.1679472411186316</v>
      </c>
      <c r="AH27" s="17">
        <f t="shared" si="24"/>
        <v>953.02987458433654</v>
      </c>
      <c r="AI27" s="17">
        <f t="shared" si="25"/>
        <v>1096.3850120850461</v>
      </c>
      <c r="AJ27" s="17">
        <f t="shared" si="26"/>
        <v>-143.35513750070959</v>
      </c>
      <c r="AK27" s="19">
        <f t="shared" si="27"/>
        <v>0.86924744873328352</v>
      </c>
      <c r="AL27" s="17">
        <f t="shared" si="28"/>
        <v>1376.3748549597622</v>
      </c>
      <c r="AM27" s="19">
        <f t="shared" si="29"/>
        <v>0.69242028881165374</v>
      </c>
    </row>
    <row r="28" spans="1:39">
      <c r="A28" s="13" t="s">
        <v>85</v>
      </c>
      <c r="B28" s="13" t="s">
        <v>74</v>
      </c>
      <c r="C28" s="13" t="s">
        <v>68</v>
      </c>
      <c r="D28" s="14">
        <v>4</v>
      </c>
      <c r="E28" s="14">
        <v>1.3333333333333333</v>
      </c>
      <c r="F28" s="15">
        <v>266</v>
      </c>
      <c r="G28" s="15">
        <v>36.700000000000003</v>
      </c>
      <c r="H28" s="15">
        <v>266</v>
      </c>
      <c r="I28" s="15">
        <v>36.700000000000003</v>
      </c>
      <c r="J28" s="16">
        <v>63.627817396680001</v>
      </c>
      <c r="K28" s="16">
        <v>71.157071700000003</v>
      </c>
      <c r="L28" s="16">
        <v>75.711645162488693</v>
      </c>
      <c r="M28" s="17">
        <v>0</v>
      </c>
      <c r="N28" s="16">
        <v>146.8687168624887</v>
      </c>
      <c r="O28" s="16">
        <v>-7.5292543033200019</v>
      </c>
      <c r="P28" s="16">
        <f t="shared" si="20"/>
        <v>139.33946255916868</v>
      </c>
      <c r="Q28" s="16">
        <v>106.85566498259358</v>
      </c>
      <c r="R28" s="16">
        <v>0</v>
      </c>
      <c r="S28" s="16">
        <f t="shared" si="21"/>
        <v>106.85566498259358</v>
      </c>
      <c r="T28" s="18">
        <v>0.69</v>
      </c>
      <c r="U28" s="19">
        <f t="shared" si="22"/>
        <v>0.89333117636118553</v>
      </c>
      <c r="V28" s="19">
        <f t="shared" si="23"/>
        <v>0.72755905590597059</v>
      </c>
      <c r="W28" s="16">
        <v>0.73098274410964048</v>
      </c>
      <c r="X28" s="16">
        <v>0.18274568602741012</v>
      </c>
      <c r="Y28" s="16">
        <v>5.0580187172047699</v>
      </c>
      <c r="AA28" s="13" t="s">
        <v>85</v>
      </c>
      <c r="AB28" s="15">
        <v>5.9459014159557002</v>
      </c>
      <c r="AC28" s="19">
        <v>0.17264133938039194</v>
      </c>
      <c r="AD28" s="19">
        <v>1.1946578735197719</v>
      </c>
      <c r="AE28" s="19">
        <v>0.51792401814117572</v>
      </c>
      <c r="AF28" s="19">
        <v>3.5839736205593167</v>
      </c>
      <c r="AG28" s="19">
        <v>4.7786314940790877</v>
      </c>
      <c r="AH28" s="17">
        <f t="shared" si="24"/>
        <v>635.35324972289106</v>
      </c>
      <c r="AI28" s="17">
        <f t="shared" si="25"/>
        <v>711.21804156760936</v>
      </c>
      <c r="AJ28" s="17">
        <f t="shared" si="26"/>
        <v>-75.864791844718297</v>
      </c>
      <c r="AK28" s="19">
        <f t="shared" si="27"/>
        <v>0.89333117636118564</v>
      </c>
      <c r="AL28" s="17">
        <f t="shared" si="28"/>
        <v>873.26691155226831</v>
      </c>
      <c r="AM28" s="19">
        <f t="shared" si="29"/>
        <v>0.72755905590597059</v>
      </c>
    </row>
    <row r="29" spans="1:39">
      <c r="A29" s="13" t="s">
        <v>86</v>
      </c>
      <c r="B29" s="13" t="s">
        <v>74</v>
      </c>
      <c r="C29" s="13" t="s">
        <v>68</v>
      </c>
      <c r="D29" s="14">
        <v>4</v>
      </c>
      <c r="E29" s="14">
        <v>1.3333333333333333</v>
      </c>
      <c r="F29" s="15">
        <v>266</v>
      </c>
      <c r="G29" s="15">
        <v>36.700000000000003</v>
      </c>
      <c r="H29" s="15">
        <v>266</v>
      </c>
      <c r="I29" s="15">
        <v>36.700000000000003</v>
      </c>
      <c r="J29" s="16">
        <v>96.950309788440009</v>
      </c>
      <c r="K29" s="16">
        <v>103.1856111</v>
      </c>
      <c r="L29" s="16">
        <v>59.283726990489178</v>
      </c>
      <c r="M29" s="17">
        <v>0</v>
      </c>
      <c r="N29" s="16">
        <v>162.46933809048917</v>
      </c>
      <c r="O29" s="16">
        <v>-6.2353013115599936</v>
      </c>
      <c r="P29" s="16">
        <f t="shared" si="20"/>
        <v>156.23403677892918</v>
      </c>
      <c r="Q29" s="16">
        <v>106.85566498259358</v>
      </c>
      <c r="R29" s="16">
        <v>0</v>
      </c>
      <c r="S29" s="16">
        <f t="shared" si="21"/>
        <v>106.85566498259358</v>
      </c>
      <c r="T29" s="18">
        <v>0.69</v>
      </c>
      <c r="U29" s="19">
        <f t="shared" si="22"/>
        <v>0.8468547994197736</v>
      </c>
      <c r="V29" s="19">
        <f t="shared" si="23"/>
        <v>0.65769742302439294</v>
      </c>
      <c r="W29" s="16">
        <v>0.80862885662886486</v>
      </c>
      <c r="X29" s="16">
        <v>0.20215721415721621</v>
      </c>
      <c r="Y29" s="16">
        <v>5.5952892528024165</v>
      </c>
      <c r="AA29" s="13" t="s">
        <v>86</v>
      </c>
      <c r="AB29" s="15">
        <v>14.86475353988925</v>
      </c>
      <c r="AC29" s="19">
        <v>0.43160334845097981</v>
      </c>
      <c r="AD29" s="19">
        <v>2.9866446837994309</v>
      </c>
      <c r="AE29" s="19">
        <v>1.2948100453529396</v>
      </c>
      <c r="AF29" s="19">
        <v>8.9599340513982924</v>
      </c>
      <c r="AG29" s="19">
        <v>11.946578735197724</v>
      </c>
      <c r="AH29" s="17">
        <f t="shared" si="24"/>
        <v>1588.3831243072277</v>
      </c>
      <c r="AI29" s="17">
        <f t="shared" si="25"/>
        <v>1875.6262884682424</v>
      </c>
      <c r="AJ29" s="17">
        <f t="shared" si="26"/>
        <v>-287.24316416101465</v>
      </c>
      <c r="AK29" s="19">
        <f t="shared" si="27"/>
        <v>0.8468547994197736</v>
      </c>
      <c r="AL29" s="17">
        <f t="shared" si="28"/>
        <v>2415.0666685040624</v>
      </c>
      <c r="AM29" s="19">
        <f t="shared" si="29"/>
        <v>0.65769742302439294</v>
      </c>
    </row>
    <row r="30" spans="1:39">
      <c r="A30" s="13" t="s">
        <v>87</v>
      </c>
      <c r="B30" s="13" t="s">
        <v>74</v>
      </c>
      <c r="C30" s="13" t="s">
        <v>68</v>
      </c>
      <c r="D30" s="14">
        <v>4</v>
      </c>
      <c r="E30" s="14">
        <v>1.3333333333333333</v>
      </c>
      <c r="F30" s="15">
        <v>170</v>
      </c>
      <c r="G30" s="15">
        <v>23.5</v>
      </c>
      <c r="H30" s="15">
        <v>170</v>
      </c>
      <c r="I30" s="15">
        <v>23.5</v>
      </c>
      <c r="J30" s="16">
        <v>78.891956418239999</v>
      </c>
      <c r="K30" s="16">
        <v>85.828485599999993</v>
      </c>
      <c r="L30" s="16">
        <v>29.74372644206926</v>
      </c>
      <c r="M30" s="17">
        <v>0</v>
      </c>
      <c r="N30" s="16">
        <v>115.57221204206925</v>
      </c>
      <c r="O30" s="16">
        <v>-6.9365291817599939</v>
      </c>
      <c r="P30" s="16">
        <f t="shared" si="20"/>
        <v>108.63568286030926</v>
      </c>
      <c r="Q30" s="16">
        <v>67.316984651189273</v>
      </c>
      <c r="R30" s="16">
        <v>0</v>
      </c>
      <c r="S30" s="16">
        <f t="shared" si="21"/>
        <v>67.316984651189273</v>
      </c>
      <c r="T30" s="18">
        <v>0.68</v>
      </c>
      <c r="U30" s="19">
        <f t="shared" si="22"/>
        <v>0.80725239649297209</v>
      </c>
      <c r="V30" s="19">
        <f t="shared" si="23"/>
        <v>0.5824668703813104</v>
      </c>
      <c r="W30" s="16">
        <v>0.9132804126334797</v>
      </c>
      <c r="X30" s="16">
        <v>0.22832010315836992</v>
      </c>
      <c r="Y30" s="16">
        <v>6.3072919976150557</v>
      </c>
      <c r="AA30" s="13" t="s">
        <v>87</v>
      </c>
      <c r="AB30" s="15">
        <v>8.918852123933549</v>
      </c>
      <c r="AC30" s="19">
        <v>0.1634171664079293</v>
      </c>
      <c r="AD30" s="19">
        <v>1.1286568337600986</v>
      </c>
      <c r="AE30" s="19">
        <v>0.49025149922378791</v>
      </c>
      <c r="AF30" s="19">
        <v>3.385970501280295</v>
      </c>
      <c r="AG30" s="19">
        <v>4.5146273350403945</v>
      </c>
      <c r="AH30" s="17">
        <f t="shared" si="24"/>
        <v>600.39023153306152</v>
      </c>
      <c r="AI30" s="17">
        <f t="shared" si="25"/>
        <v>743.745369033771</v>
      </c>
      <c r="AJ30" s="17">
        <f t="shared" si="26"/>
        <v>-143.35513750070947</v>
      </c>
      <c r="AK30" s="19">
        <f t="shared" si="27"/>
        <v>0.80725239649297209</v>
      </c>
      <c r="AL30" s="17">
        <f t="shared" si="28"/>
        <v>1030.7714688391079</v>
      </c>
      <c r="AM30" s="19">
        <f t="shared" si="29"/>
        <v>0.58246687038131029</v>
      </c>
    </row>
    <row r="31" spans="1:39">
      <c r="A31" s="13" t="s">
        <v>88</v>
      </c>
      <c r="B31" s="13" t="s">
        <v>74</v>
      </c>
      <c r="C31" s="13" t="s">
        <v>68</v>
      </c>
      <c r="D31" s="14">
        <v>4</v>
      </c>
      <c r="E31" s="14">
        <v>1.3333333333333333</v>
      </c>
      <c r="F31" s="15">
        <v>170</v>
      </c>
      <c r="G31" s="15">
        <v>23.5</v>
      </c>
      <c r="H31" s="15">
        <v>170</v>
      </c>
      <c r="I31" s="15">
        <v>23.5</v>
      </c>
      <c r="J31" s="16">
        <v>63.627817396680001</v>
      </c>
      <c r="K31" s="16">
        <v>71.157071700000003</v>
      </c>
      <c r="L31" s="16">
        <v>37.375795952849266</v>
      </c>
      <c r="M31" s="17">
        <v>0</v>
      </c>
      <c r="N31" s="16">
        <v>108.53286765284926</v>
      </c>
      <c r="O31" s="16">
        <v>-7.5292543033200019</v>
      </c>
      <c r="P31" s="16">
        <f t="shared" si="20"/>
        <v>101.00361334952926</v>
      </c>
      <c r="Q31" s="16">
        <v>67.316984651189273</v>
      </c>
      <c r="R31" s="16">
        <v>0</v>
      </c>
      <c r="S31" s="16">
        <f t="shared" si="21"/>
        <v>67.316984651189273</v>
      </c>
      <c r="T31" s="18">
        <v>0.68</v>
      </c>
      <c r="U31" s="19">
        <f t="shared" si="22"/>
        <v>0.83475596446548284</v>
      </c>
      <c r="V31" s="19">
        <f t="shared" si="23"/>
        <v>0.62024514883830251</v>
      </c>
      <c r="W31" s="16">
        <v>0.85765375952316425</v>
      </c>
      <c r="X31" s="16">
        <v>0.21441343988079106</v>
      </c>
      <c r="Y31" s="16">
        <v>5.9231235219054961</v>
      </c>
      <c r="AA31" s="13" t="s">
        <v>88</v>
      </c>
      <c r="AB31" s="15">
        <v>5.9459014159557002</v>
      </c>
      <c r="AC31" s="19">
        <v>0.10894477760528622</v>
      </c>
      <c r="AD31" s="19">
        <v>0.75243788917339904</v>
      </c>
      <c r="AE31" s="19">
        <v>0.32683433281585866</v>
      </c>
      <c r="AF31" s="19">
        <v>2.2573136675201972</v>
      </c>
      <c r="AG31" s="19">
        <v>3.0097515566935962</v>
      </c>
      <c r="AH31" s="17">
        <f t="shared" si="24"/>
        <v>400.26015435537442</v>
      </c>
      <c r="AI31" s="17">
        <f t="shared" si="25"/>
        <v>479.49361417461927</v>
      </c>
      <c r="AJ31" s="17">
        <f t="shared" si="26"/>
        <v>-79.233459819244842</v>
      </c>
      <c r="AK31" s="19">
        <f t="shared" si="27"/>
        <v>0.83475596446548284</v>
      </c>
      <c r="AL31" s="17">
        <f t="shared" si="28"/>
        <v>645.32573145480899</v>
      </c>
      <c r="AM31" s="19">
        <f t="shared" si="29"/>
        <v>0.62024514883830251</v>
      </c>
    </row>
    <row r="32" spans="1:39">
      <c r="A32" s="13" t="s">
        <v>89</v>
      </c>
      <c r="B32" s="13" t="s">
        <v>74</v>
      </c>
      <c r="C32" s="13" t="s">
        <v>68</v>
      </c>
      <c r="D32" s="14">
        <v>4</v>
      </c>
      <c r="E32" s="14">
        <v>1.3333333333333333</v>
      </c>
      <c r="F32" s="15">
        <v>170</v>
      </c>
      <c r="G32" s="15">
        <v>23.5</v>
      </c>
      <c r="H32" s="15">
        <v>170</v>
      </c>
      <c r="I32" s="15">
        <v>23.5</v>
      </c>
      <c r="J32" s="16">
        <v>96.950309788440009</v>
      </c>
      <c r="K32" s="16">
        <v>103.1856111</v>
      </c>
      <c r="L32" s="16">
        <v>20.714549756969266</v>
      </c>
      <c r="M32" s="17">
        <v>0</v>
      </c>
      <c r="N32" s="16">
        <v>123.90016085696926</v>
      </c>
      <c r="O32" s="16">
        <v>-6.2353013115599936</v>
      </c>
      <c r="P32" s="16">
        <f t="shared" si="20"/>
        <v>117.66485954540927</v>
      </c>
      <c r="Q32" s="16">
        <v>67.316984651189273</v>
      </c>
      <c r="R32" s="16">
        <v>0</v>
      </c>
      <c r="S32" s="16">
        <f t="shared" si="21"/>
        <v>67.316984651189273</v>
      </c>
      <c r="T32" s="18">
        <v>0.68</v>
      </c>
      <c r="U32" s="19">
        <f t="shared" si="22"/>
        <v>0.77696668785243528</v>
      </c>
      <c r="V32" s="19">
        <f t="shared" si="23"/>
        <v>0.54331636202555222</v>
      </c>
      <c r="W32" s="16">
        <v>0.97908993895191532</v>
      </c>
      <c r="X32" s="16">
        <v>0.24477248473797883</v>
      </c>
      <c r="Y32" s="16">
        <v>6.7617853744282153</v>
      </c>
      <c r="AA32" s="13" t="s">
        <v>89</v>
      </c>
      <c r="AB32" s="15">
        <v>29.729507079778514</v>
      </c>
      <c r="AC32" s="19">
        <v>0.54472388802643135</v>
      </c>
      <c r="AD32" s="19">
        <v>3.7621894458669978</v>
      </c>
      <c r="AE32" s="19">
        <v>1.0894477760528625</v>
      </c>
      <c r="AF32" s="19">
        <v>7.5243788917339938</v>
      </c>
      <c r="AG32" s="19">
        <v>15.048757783467991</v>
      </c>
      <c r="AH32" s="17">
        <f t="shared" si="24"/>
        <v>2001.300771776873</v>
      </c>
      <c r="AI32" s="17">
        <f t="shared" si="25"/>
        <v>2575.7871000989021</v>
      </c>
      <c r="AJ32" s="17">
        <f t="shared" si="26"/>
        <v>-574.48632832202907</v>
      </c>
      <c r="AK32" s="19">
        <f t="shared" si="27"/>
        <v>0.77696668785243528</v>
      </c>
      <c r="AL32" s="17">
        <f t="shared" si="28"/>
        <v>3683.4907093829647</v>
      </c>
      <c r="AM32" s="19">
        <f t="shared" si="29"/>
        <v>0.54331636202555222</v>
      </c>
    </row>
    <row r="33" spans="1:39">
      <c r="A33" s="13" t="s">
        <v>90</v>
      </c>
      <c r="B33" s="13" t="s">
        <v>74</v>
      </c>
      <c r="C33" s="13" t="s">
        <v>68</v>
      </c>
      <c r="D33" s="14">
        <v>4</v>
      </c>
      <c r="E33" s="14">
        <v>1.3333333333333333</v>
      </c>
      <c r="F33" s="15">
        <v>670</v>
      </c>
      <c r="G33" s="15">
        <v>92.5</v>
      </c>
      <c r="H33" s="15">
        <v>670</v>
      </c>
      <c r="I33" s="15">
        <v>92.5</v>
      </c>
      <c r="J33" s="16">
        <v>139.22019161675999</v>
      </c>
      <c r="K33" s="16">
        <v>183.81410189999997</v>
      </c>
      <c r="L33" s="16">
        <v>164.24255552576079</v>
      </c>
      <c r="M33" s="17">
        <v>0</v>
      </c>
      <c r="N33" s="16">
        <v>348.05665742576076</v>
      </c>
      <c r="O33" s="16">
        <v>-44.593910283239978</v>
      </c>
      <c r="P33" s="16">
        <f t="shared" si="20"/>
        <v>303.46274714252081</v>
      </c>
      <c r="Q33" s="16">
        <v>222.35674835856585</v>
      </c>
      <c r="R33" s="16">
        <v>0</v>
      </c>
      <c r="S33" s="16">
        <f t="shared" si="21"/>
        <v>222.35674835856585</v>
      </c>
      <c r="T33" s="18">
        <v>0.56999999999999995</v>
      </c>
      <c r="U33" s="19">
        <f t="shared" si="22"/>
        <v>0.91280178514233323</v>
      </c>
      <c r="V33" s="19">
        <f t="shared" si="23"/>
        <v>0.63885216275742052</v>
      </c>
      <c r="W33" s="16">
        <v>0.83254714993043333</v>
      </c>
      <c r="X33" s="16">
        <v>0.20813678748260833</v>
      </c>
      <c r="Y33" s="16">
        <v>5.7570452525558276</v>
      </c>
      <c r="AA33" s="13" t="s">
        <v>90</v>
      </c>
      <c r="AB33" s="15">
        <v>310</v>
      </c>
      <c r="AC33" s="19">
        <v>18.740890350000001</v>
      </c>
      <c r="AD33" s="19">
        <v>129.60043830000001</v>
      </c>
      <c r="AE33" s="19">
        <v>56.222671049999995</v>
      </c>
      <c r="AF33" s="19">
        <v>388.80131490000002</v>
      </c>
      <c r="AG33" s="19">
        <v>518.40175320000003</v>
      </c>
      <c r="AH33" s="17">
        <f t="shared" si="24"/>
        <v>68930.591991155408</v>
      </c>
      <c r="AI33" s="17">
        <f t="shared" si="25"/>
        <v>75515.400071667333</v>
      </c>
      <c r="AJ33" s="17">
        <f t="shared" si="26"/>
        <v>-6584.8080805119243</v>
      </c>
      <c r="AK33" s="19">
        <f t="shared" si="27"/>
        <v>0.91280178514233312</v>
      </c>
      <c r="AL33" s="17">
        <f t="shared" si="28"/>
        <v>107897.56380198583</v>
      </c>
      <c r="AM33" s="19">
        <f t="shared" si="29"/>
        <v>0.63885216275742041</v>
      </c>
    </row>
    <row r="34" spans="1:39">
      <c r="A34" s="13" t="s">
        <v>91</v>
      </c>
      <c r="B34" s="13" t="s">
        <v>74</v>
      </c>
      <c r="C34" s="13" t="s">
        <v>68</v>
      </c>
      <c r="D34" s="14">
        <v>4</v>
      </c>
      <c r="E34" s="14">
        <v>1.3333333333333333</v>
      </c>
      <c r="F34" s="15">
        <v>670</v>
      </c>
      <c r="G34" s="15">
        <v>92.5</v>
      </c>
      <c r="H34" s="15">
        <v>670</v>
      </c>
      <c r="I34" s="15">
        <v>92.5</v>
      </c>
      <c r="J34" s="16">
        <v>75.806694478006506</v>
      </c>
      <c r="K34" s="16">
        <v>99.7284717</v>
      </c>
      <c r="L34" s="16">
        <v>148.49567138694644</v>
      </c>
      <c r="M34" s="17">
        <v>0</v>
      </c>
      <c r="N34" s="16">
        <v>248.22414308694644</v>
      </c>
      <c r="O34" s="16">
        <v>-23.921777221993494</v>
      </c>
      <c r="P34" s="16">
        <f t="shared" si="20"/>
        <v>224.30236586495295</v>
      </c>
      <c r="Q34" s="16">
        <v>222.35674835856585</v>
      </c>
      <c r="R34" s="16">
        <v>0</v>
      </c>
      <c r="S34" s="16">
        <f t="shared" si="21"/>
        <v>222.35674835856585</v>
      </c>
      <c r="T34" s="18">
        <v>0.56999999999999995</v>
      </c>
      <c r="U34" s="19">
        <f t="shared" si="22"/>
        <v>1.1598872393301767</v>
      </c>
      <c r="V34" s="19">
        <f t="shared" si="23"/>
        <v>0.8957901741277442</v>
      </c>
      <c r="W34" s="16">
        <v>0.59374903040043359</v>
      </c>
      <c r="X34" s="16">
        <v>0.1484372576001084</v>
      </c>
      <c r="Y34" s="16">
        <v>4.1057615018705738</v>
      </c>
      <c r="AA34" s="13" t="s">
        <v>91</v>
      </c>
      <c r="AB34" s="15">
        <v>200</v>
      </c>
      <c r="AC34" s="19">
        <v>12.090896999999998</v>
      </c>
      <c r="AD34" s="19">
        <v>83.613185999999999</v>
      </c>
      <c r="AE34" s="19">
        <v>36.272690999999995</v>
      </c>
      <c r="AF34" s="19">
        <v>250.83955800000001</v>
      </c>
      <c r="AG34" s="19">
        <v>334.452744</v>
      </c>
      <c r="AH34" s="17">
        <f t="shared" si="24"/>
        <v>44471.349671713171</v>
      </c>
      <c r="AI34" s="17">
        <f t="shared" si="25"/>
        <v>38341.097447882035</v>
      </c>
      <c r="AJ34" s="17">
        <f t="shared" si="26"/>
        <v>6130.2522238311358</v>
      </c>
      <c r="AK34" s="19">
        <f t="shared" si="27"/>
        <v>1.1598872393301765</v>
      </c>
      <c r="AL34" s="17">
        <f t="shared" si="28"/>
        <v>49644.828617389285</v>
      </c>
      <c r="AM34" s="19">
        <f t="shared" si="29"/>
        <v>0.89579017412774431</v>
      </c>
    </row>
    <row r="35" spans="1:39">
      <c r="A35" s="13" t="s">
        <v>92</v>
      </c>
      <c r="B35" s="13" t="s">
        <v>74</v>
      </c>
      <c r="C35" s="13" t="s">
        <v>68</v>
      </c>
      <c r="D35" s="14">
        <v>4</v>
      </c>
      <c r="E35" s="14">
        <v>1.3333333333333333</v>
      </c>
      <c r="F35" s="15">
        <v>670</v>
      </c>
      <c r="G35" s="15">
        <v>92.5</v>
      </c>
      <c r="H35" s="15">
        <v>670</v>
      </c>
      <c r="I35" s="15">
        <v>92.5</v>
      </c>
      <c r="J35" s="16">
        <v>175.32203551488001</v>
      </c>
      <c r="K35" s="16">
        <v>218.5140672</v>
      </c>
      <c r="L35" s="16">
        <v>163.34475450776267</v>
      </c>
      <c r="M35" s="17">
        <v>0</v>
      </c>
      <c r="N35" s="16">
        <v>381.85882170776267</v>
      </c>
      <c r="O35" s="16">
        <v>-43.192031685119986</v>
      </c>
      <c r="P35" s="16">
        <f t="shared" si="20"/>
        <v>338.66679002264266</v>
      </c>
      <c r="Q35" s="16">
        <v>222.35674835856585</v>
      </c>
      <c r="R35" s="16">
        <v>0</v>
      </c>
      <c r="S35" s="16">
        <f t="shared" si="21"/>
        <v>222.35674835856585</v>
      </c>
      <c r="T35" s="18">
        <v>0.56999999999999995</v>
      </c>
      <c r="U35" s="19">
        <f t="shared" si="22"/>
        <v>0.84456917224138761</v>
      </c>
      <c r="V35" s="19">
        <f t="shared" si="23"/>
        <v>0.58230093353384915</v>
      </c>
      <c r="W35" s="16">
        <v>0.91340150204252746</v>
      </c>
      <c r="X35" s="16">
        <v>0.22835037551063186</v>
      </c>
      <c r="Y35" s="16">
        <v>6.3161513212202918</v>
      </c>
      <c r="AA35" s="13" t="s">
        <v>92</v>
      </c>
      <c r="AB35" s="15">
        <v>1651</v>
      </c>
      <c r="AC35" s="19">
        <v>99.81035473499999</v>
      </c>
      <c r="AD35" s="19">
        <v>690.2268504299999</v>
      </c>
      <c r="AE35" s="19">
        <v>299.43106420499998</v>
      </c>
      <c r="AF35" s="19">
        <v>2070.6805512899996</v>
      </c>
      <c r="AG35" s="19">
        <v>2760.9074017199996</v>
      </c>
      <c r="AH35" s="17">
        <f t="shared" si="24"/>
        <v>367110.99153999222</v>
      </c>
      <c r="AI35" s="17">
        <f t="shared" si="25"/>
        <v>434672.49765430426</v>
      </c>
      <c r="AJ35" s="17">
        <f t="shared" si="26"/>
        <v>-67561.50611431204</v>
      </c>
      <c r="AK35" s="19">
        <f t="shared" si="27"/>
        <v>0.8445691722413875</v>
      </c>
      <c r="AL35" s="17">
        <f t="shared" si="28"/>
        <v>630448.91463951615</v>
      </c>
      <c r="AM35" s="19">
        <f t="shared" si="29"/>
        <v>0.58230093353384915</v>
      </c>
    </row>
    <row r="37" spans="1:39">
      <c r="A37" s="7" t="s">
        <v>93</v>
      </c>
      <c r="AA37" s="8" t="s">
        <v>94</v>
      </c>
    </row>
    <row r="38" spans="1:39" ht="57" thickBot="1">
      <c r="A38" s="10" t="s">
        <v>24</v>
      </c>
      <c r="B38" s="10" t="s">
        <v>25</v>
      </c>
      <c r="C38" s="10" t="s">
        <v>26</v>
      </c>
      <c r="D38" s="11" t="s">
        <v>27</v>
      </c>
      <c r="E38" s="11" t="s">
        <v>28</v>
      </c>
      <c r="F38" s="11" t="s">
        <v>29</v>
      </c>
      <c r="G38" s="11" t="s">
        <v>30</v>
      </c>
      <c r="H38" s="11" t="s">
        <v>31</v>
      </c>
      <c r="I38" s="11" t="s">
        <v>32</v>
      </c>
      <c r="J38" s="11" t="s">
        <v>33</v>
      </c>
      <c r="K38" s="11" t="s">
        <v>34</v>
      </c>
      <c r="L38" s="11" t="s">
        <v>35</v>
      </c>
      <c r="M38" s="11" t="s">
        <v>36</v>
      </c>
      <c r="N38" s="11" t="s">
        <v>37</v>
      </c>
      <c r="O38" s="11" t="s">
        <v>38</v>
      </c>
      <c r="P38" s="11" t="s">
        <v>39</v>
      </c>
      <c r="Q38" s="11" t="s">
        <v>40</v>
      </c>
      <c r="R38" s="11" t="s">
        <v>41</v>
      </c>
      <c r="S38" s="11" t="s">
        <v>42</v>
      </c>
      <c r="T38" s="11" t="s">
        <v>43</v>
      </c>
      <c r="U38" s="11" t="s">
        <v>44</v>
      </c>
      <c r="V38" s="11" t="s">
        <v>45</v>
      </c>
      <c r="W38" s="11" t="s">
        <v>46</v>
      </c>
      <c r="X38" s="11" t="s">
        <v>47</v>
      </c>
      <c r="Y38" s="11" t="s">
        <v>48</v>
      </c>
      <c r="AA38" s="10" t="s">
        <v>24</v>
      </c>
      <c r="AB38" s="12" t="s">
        <v>49</v>
      </c>
      <c r="AC38" s="11" t="s">
        <v>50</v>
      </c>
      <c r="AD38" s="11" t="s">
        <v>51</v>
      </c>
      <c r="AE38" s="11" t="s">
        <v>52</v>
      </c>
      <c r="AF38" s="11" t="s">
        <v>53</v>
      </c>
      <c r="AG38" s="11" t="s">
        <v>54</v>
      </c>
      <c r="AH38" s="11" t="s">
        <v>55</v>
      </c>
      <c r="AI38" s="11" t="s">
        <v>56</v>
      </c>
      <c r="AJ38" s="11" t="s">
        <v>57</v>
      </c>
      <c r="AK38" s="11" t="s">
        <v>58</v>
      </c>
      <c r="AL38" s="11" t="s">
        <v>59</v>
      </c>
      <c r="AM38" s="11" t="s">
        <v>60</v>
      </c>
    </row>
    <row r="39" spans="1:39">
      <c r="A39" s="13" t="s">
        <v>95</v>
      </c>
      <c r="B39" s="13" t="s">
        <v>96</v>
      </c>
      <c r="C39" s="13" t="s">
        <v>63</v>
      </c>
      <c r="D39" s="14">
        <v>12</v>
      </c>
      <c r="E39" s="14" t="s">
        <v>3</v>
      </c>
      <c r="F39" s="15">
        <v>1730</v>
      </c>
      <c r="G39" s="15">
        <v>215</v>
      </c>
      <c r="H39" s="15" t="s">
        <v>3</v>
      </c>
      <c r="I39" s="15" t="s">
        <v>3</v>
      </c>
      <c r="J39" s="16">
        <v>499.45442400000002</v>
      </c>
      <c r="K39" s="16">
        <v>237.79499573499973</v>
      </c>
      <c r="L39" s="16">
        <v>55.131118430214642</v>
      </c>
      <c r="M39" s="17">
        <v>0</v>
      </c>
      <c r="N39" s="16">
        <v>292.92611416521436</v>
      </c>
      <c r="O39" s="16">
        <v>261.65942826500032</v>
      </c>
      <c r="P39" s="16">
        <f t="shared" ref="P39:P102" si="30">N39+O39</f>
        <v>554.58554243021467</v>
      </c>
      <c r="Q39" s="16">
        <v>1725.1984364410923</v>
      </c>
      <c r="R39" s="16">
        <v>0</v>
      </c>
      <c r="S39" s="16">
        <f t="shared" ref="S39:S102" si="31">SUM(R39,Q39)</f>
        <v>1725.1984364410923</v>
      </c>
      <c r="T39" s="18">
        <v>0.71</v>
      </c>
      <c r="U39" s="19">
        <f t="shared" ref="U39:U102" si="32">MAX(Q39/(L39+(J39*T39)),0)</f>
        <v>4.2104324875422581</v>
      </c>
      <c r="V39" s="19">
        <f t="shared" ref="V39:V102" si="33">MAX(Q39/N39,0)</f>
        <v>5.8895344355268255</v>
      </c>
      <c r="W39" s="16">
        <v>0.22441054581899106</v>
      </c>
      <c r="X39" s="16">
        <v>1.8700878818249261E-2</v>
      </c>
      <c r="Y39" s="16">
        <v>1.7951678991258304</v>
      </c>
      <c r="AA39" s="13" t="s">
        <v>95</v>
      </c>
      <c r="AB39" s="15">
        <v>2.8414338452578471</v>
      </c>
      <c r="AC39" s="19">
        <v>0.46367327295563443</v>
      </c>
      <c r="AD39" s="19">
        <v>3.7089645432767773</v>
      </c>
      <c r="AE39" s="19">
        <v>1.318892060833355</v>
      </c>
      <c r="AF39" s="19">
        <v>10.549937154795218</v>
      </c>
      <c r="AG39" s="19">
        <v>44.507574519321324</v>
      </c>
      <c r="AH39" s="17">
        <f t="shared" ref="AH39:AH102" si="34">AB39*Q39</f>
        <v>4902.0372270896387</v>
      </c>
      <c r="AI39" s="17">
        <f t="shared" ref="AI39:AI102" si="35">AB39*(L39+(J39*T39))</f>
        <v>1164.2597860418584</v>
      </c>
      <c r="AJ39" s="17">
        <f t="shared" ref="AJ39:AJ102" si="36">AH39-AI39</f>
        <v>3737.7774410477805</v>
      </c>
      <c r="AK39" s="19">
        <f t="shared" ref="AK39:AK102" si="37">IF(AB39=0,"N/A",MAX(AH39/AI39,0))</f>
        <v>4.2104324875422581</v>
      </c>
      <c r="AL39" s="17">
        <f t="shared" ref="AL39:AL102" si="38">AB39*N39</f>
        <v>832.33017494890419</v>
      </c>
      <c r="AM39" s="19">
        <f t="shared" ref="AM39:AM102" si="39">IF(AB39=0,"N/A",MAX(AH39/AL39,0))</f>
        <v>5.8895344355268255</v>
      </c>
    </row>
    <row r="40" spans="1:39">
      <c r="A40" s="13" t="s">
        <v>97</v>
      </c>
      <c r="B40" s="13" t="s">
        <v>98</v>
      </c>
      <c r="C40" s="13" t="s">
        <v>63</v>
      </c>
      <c r="D40" s="14">
        <v>15</v>
      </c>
      <c r="E40" s="14" t="s">
        <v>3</v>
      </c>
      <c r="F40" s="15">
        <v>13582.8</v>
      </c>
      <c r="G40" s="15">
        <v>130</v>
      </c>
      <c r="H40" s="15" t="s">
        <v>3</v>
      </c>
      <c r="I40" s="15" t="s">
        <v>3</v>
      </c>
      <c r="J40" s="16">
        <v>46.523982960000005</v>
      </c>
      <c r="K40" s="16">
        <v>132.10833096388873</v>
      </c>
      <c r="L40" s="16">
        <v>352.10457985295585</v>
      </c>
      <c r="M40" s="17">
        <v>0</v>
      </c>
      <c r="N40" s="16">
        <v>484.21291081684456</v>
      </c>
      <c r="O40" s="16">
        <v>-85.584348003888721</v>
      </c>
      <c r="P40" s="16">
        <f t="shared" si="30"/>
        <v>398.62856281295581</v>
      </c>
      <c r="Q40" s="16">
        <v>13928.437477851243</v>
      </c>
      <c r="R40" s="16">
        <v>0</v>
      </c>
      <c r="S40" s="16">
        <f t="shared" si="31"/>
        <v>13928.437477851243</v>
      </c>
      <c r="T40" s="18">
        <v>0.71</v>
      </c>
      <c r="U40" s="19">
        <f t="shared" si="32"/>
        <v>36.164927450178183</v>
      </c>
      <c r="V40" s="19">
        <f t="shared" si="33"/>
        <v>28.765109658795797</v>
      </c>
      <c r="W40" s="16">
        <v>4.7247445617702381E-2</v>
      </c>
      <c r="X40" s="16">
        <v>3.1498297078468257E-3</v>
      </c>
      <c r="Y40" s="16">
        <v>4.9077050711718107</v>
      </c>
      <c r="AA40" s="13" t="s">
        <v>97</v>
      </c>
      <c r="AB40" s="15">
        <v>2.8414338452578471</v>
      </c>
      <c r="AC40" s="19">
        <v>0.28036058364759292</v>
      </c>
      <c r="AD40" s="19">
        <v>29.120302658046128</v>
      </c>
      <c r="AE40" s="19">
        <v>0.79746961817830719</v>
      </c>
      <c r="AF40" s="19">
        <v>82.831032593151676</v>
      </c>
      <c r="AG40" s="19">
        <v>436.804539870692</v>
      </c>
      <c r="AH40" s="17">
        <f t="shared" si="34"/>
        <v>39576.733661124366</v>
      </c>
      <c r="AI40" s="17">
        <f t="shared" si="35"/>
        <v>1094.3401923215908</v>
      </c>
      <c r="AJ40" s="17">
        <f t="shared" si="36"/>
        <v>38482.393468802773</v>
      </c>
      <c r="AK40" s="19">
        <f t="shared" si="37"/>
        <v>36.164927450178176</v>
      </c>
      <c r="AL40" s="17">
        <f t="shared" si="38"/>
        <v>1375.8589531058017</v>
      </c>
      <c r="AM40" s="19">
        <f t="shared" si="39"/>
        <v>28.765109658795794</v>
      </c>
    </row>
    <row r="41" spans="1:39">
      <c r="A41" s="13" t="s">
        <v>99</v>
      </c>
      <c r="B41" s="13" t="s">
        <v>100</v>
      </c>
      <c r="C41" s="13" t="s">
        <v>63</v>
      </c>
      <c r="D41" s="14">
        <v>11.6</v>
      </c>
      <c r="E41" s="14" t="s">
        <v>3</v>
      </c>
      <c r="F41" s="15">
        <v>2815.56</v>
      </c>
      <c r="G41" s="15">
        <v>639</v>
      </c>
      <c r="H41" s="15" t="s">
        <v>3</v>
      </c>
      <c r="I41" s="15" t="s">
        <v>3</v>
      </c>
      <c r="J41" s="16">
        <v>750.67461000000014</v>
      </c>
      <c r="K41" s="16">
        <v>330.27082740972185</v>
      </c>
      <c r="L41" s="16">
        <v>106.81757176459703</v>
      </c>
      <c r="M41" s="17">
        <v>0</v>
      </c>
      <c r="N41" s="16">
        <v>437.08839917431885</v>
      </c>
      <c r="O41" s="16">
        <v>420.4037825902783</v>
      </c>
      <c r="P41" s="16">
        <f t="shared" si="30"/>
        <v>857.49218176459715</v>
      </c>
      <c r="Q41" s="16">
        <v>3616.4104832672037</v>
      </c>
      <c r="R41" s="16">
        <v>0</v>
      </c>
      <c r="S41" s="16">
        <f t="shared" si="31"/>
        <v>3616.4104832672037</v>
      </c>
      <c r="T41" s="18">
        <v>0.85</v>
      </c>
      <c r="U41" s="19">
        <f t="shared" si="32"/>
        <v>4.8549526447924913</v>
      </c>
      <c r="V41" s="19">
        <f t="shared" si="33"/>
        <v>8.2738651725801429</v>
      </c>
      <c r="W41" s="16">
        <v>0.17186015178801919</v>
      </c>
      <c r="X41" s="16">
        <v>1.4815530326553382E-2</v>
      </c>
      <c r="Y41" s="16">
        <v>0.75282370878684579</v>
      </c>
      <c r="AA41" s="13" t="s">
        <v>99</v>
      </c>
      <c r="AB41" s="15">
        <v>1466.179864153049</v>
      </c>
      <c r="AC41" s="19">
        <v>851.30412914654494</v>
      </c>
      <c r="AD41" s="19">
        <v>3728.9077872448297</v>
      </c>
      <c r="AE41" s="19">
        <v>2421.48582369004</v>
      </c>
      <c r="AF41" s="19">
        <v>10606.664569703265</v>
      </c>
      <c r="AG41" s="19">
        <v>43255.330332040023</v>
      </c>
      <c r="AH41" s="17">
        <f t="shared" si="34"/>
        <v>5302308.2310783714</v>
      </c>
      <c r="AI41" s="17">
        <f t="shared" si="35"/>
        <v>1092144.1709149771</v>
      </c>
      <c r="AJ41" s="17">
        <f t="shared" si="36"/>
        <v>4210164.0601633945</v>
      </c>
      <c r="AK41" s="19">
        <f t="shared" si="37"/>
        <v>4.8549526447924922</v>
      </c>
      <c r="AL41" s="17">
        <f t="shared" si="38"/>
        <v>640850.20972427644</v>
      </c>
      <c r="AM41" s="19">
        <f t="shared" si="39"/>
        <v>8.2738651725801429</v>
      </c>
    </row>
    <row r="42" spans="1:39">
      <c r="A42" s="13" t="s">
        <v>101</v>
      </c>
      <c r="B42" s="13" t="s">
        <v>98</v>
      </c>
      <c r="C42" s="13" t="s">
        <v>63</v>
      </c>
      <c r="D42" s="14">
        <v>15</v>
      </c>
      <c r="E42" s="14" t="s">
        <v>3</v>
      </c>
      <c r="F42" s="15">
        <v>45.412436404748462</v>
      </c>
      <c r="G42" s="15">
        <v>16.195590729225557</v>
      </c>
      <c r="H42" s="15" t="s">
        <v>3</v>
      </c>
      <c r="I42" s="15" t="s">
        <v>3</v>
      </c>
      <c r="J42" s="16">
        <v>207.55980000000002</v>
      </c>
      <c r="K42" s="16">
        <v>46.237915837361058</v>
      </c>
      <c r="L42" s="16">
        <v>2.4052963818595225</v>
      </c>
      <c r="M42" s="17">
        <v>0</v>
      </c>
      <c r="N42" s="16">
        <v>48.64321221922058</v>
      </c>
      <c r="O42" s="16">
        <v>161.32188416263898</v>
      </c>
      <c r="P42" s="16">
        <f t="shared" si="30"/>
        <v>209.96509638185955</v>
      </c>
      <c r="Q42" s="16">
        <v>66.740501791265459</v>
      </c>
      <c r="R42" s="16">
        <v>0</v>
      </c>
      <c r="S42" s="16">
        <f t="shared" si="31"/>
        <v>66.740501791265459</v>
      </c>
      <c r="T42" s="18">
        <v>0.71</v>
      </c>
      <c r="U42" s="19">
        <f t="shared" si="32"/>
        <v>0.44561176741868791</v>
      </c>
      <c r="V42" s="19">
        <f t="shared" si="33"/>
        <v>1.3720414163950716</v>
      </c>
      <c r="W42" s="16">
        <v>1.4196416045044582</v>
      </c>
      <c r="X42" s="16">
        <v>9.4642773633630523E-2</v>
      </c>
      <c r="Y42" s="16">
        <v>3.957408626698228</v>
      </c>
      <c r="AA42" s="13" t="s">
        <v>101</v>
      </c>
      <c r="AB42" s="15">
        <v>8.478132050947524</v>
      </c>
      <c r="AC42" s="19">
        <v>0.10421566976214766</v>
      </c>
      <c r="AD42" s="19">
        <v>0.2904985765074658</v>
      </c>
      <c r="AE42" s="19">
        <v>0.29643550206716102</v>
      </c>
      <c r="AF42" s="19">
        <v>0.82630655805720166</v>
      </c>
      <c r="AG42" s="19">
        <v>4.3574786476119876</v>
      </c>
      <c r="AH42" s="17">
        <f t="shared" si="34"/>
        <v>565.83478733284835</v>
      </c>
      <c r="AI42" s="17">
        <f t="shared" si="35"/>
        <v>1269.7931892835345</v>
      </c>
      <c r="AJ42" s="17">
        <f t="shared" si="36"/>
        <v>-703.95840195068615</v>
      </c>
      <c r="AK42" s="19">
        <f t="shared" si="37"/>
        <v>0.44561176741868791</v>
      </c>
      <c r="AL42" s="17">
        <f t="shared" si="38"/>
        <v>412.40357657681625</v>
      </c>
      <c r="AM42" s="19">
        <f t="shared" si="39"/>
        <v>1.3720414163950716</v>
      </c>
    </row>
    <row r="43" spans="1:39">
      <c r="A43" s="13" t="s">
        <v>102</v>
      </c>
      <c r="B43" s="13" t="s">
        <v>103</v>
      </c>
      <c r="C43" s="13" t="s">
        <v>63</v>
      </c>
      <c r="D43" s="14">
        <v>18</v>
      </c>
      <c r="E43" s="14" t="s">
        <v>3</v>
      </c>
      <c r="F43" s="15">
        <v>9045.1083230538807</v>
      </c>
      <c r="G43" s="15">
        <v>3511</v>
      </c>
      <c r="H43" s="15" t="s">
        <v>3</v>
      </c>
      <c r="I43" s="15" t="s">
        <v>3</v>
      </c>
      <c r="J43" s="16">
        <v>7162.1968319999996</v>
      </c>
      <c r="K43" s="16">
        <v>1585.2999715666649</v>
      </c>
      <c r="L43" s="16">
        <v>486.64323506025249</v>
      </c>
      <c r="M43" s="17">
        <v>0</v>
      </c>
      <c r="N43" s="16">
        <v>2071.9432066269173</v>
      </c>
      <c r="O43" s="16">
        <v>5576.896860433335</v>
      </c>
      <c r="P43" s="16">
        <f t="shared" si="30"/>
        <v>7648.8400670602523</v>
      </c>
      <c r="Q43" s="16">
        <v>16306.524927065762</v>
      </c>
      <c r="R43" s="16">
        <v>0</v>
      </c>
      <c r="S43" s="16">
        <f t="shared" si="31"/>
        <v>16306.524927065762</v>
      </c>
      <c r="T43" s="18">
        <v>0.75</v>
      </c>
      <c r="U43" s="19">
        <f t="shared" si="32"/>
        <v>2.7834952752212012</v>
      </c>
      <c r="V43" s="19">
        <f t="shared" si="33"/>
        <v>7.8701601834021613</v>
      </c>
      <c r="W43" s="16">
        <v>0.28740375280586383</v>
      </c>
      <c r="X43" s="16">
        <v>1.596687515588132E-2</v>
      </c>
      <c r="Y43" s="16">
        <v>0.73608767485027293</v>
      </c>
      <c r="AA43" s="13" t="s">
        <v>102</v>
      </c>
      <c r="AB43" s="15">
        <v>13.841848211840317</v>
      </c>
      <c r="AC43" s="19">
        <v>38.964031033292684</v>
      </c>
      <c r="AD43" s="19">
        <v>99.788340149901856</v>
      </c>
      <c r="AE43" s="19">
        <v>110.83095400409518</v>
      </c>
      <c r="AF43" s="19">
        <v>283.84221662920106</v>
      </c>
      <c r="AG43" s="19">
        <v>1796.1901226982334</v>
      </c>
      <c r="AH43" s="17">
        <f t="shared" si="34"/>
        <v>225712.44290303477</v>
      </c>
      <c r="AI43" s="17">
        <f t="shared" si="35"/>
        <v>81089.572851923615</v>
      </c>
      <c r="AJ43" s="17">
        <f t="shared" si="36"/>
        <v>144622.87005111115</v>
      </c>
      <c r="AK43" s="19">
        <f t="shared" si="37"/>
        <v>2.7834952752212012</v>
      </c>
      <c r="AL43" s="17">
        <f t="shared" si="38"/>
        <v>28679.523369683488</v>
      </c>
      <c r="AM43" s="19">
        <f t="shared" si="39"/>
        <v>7.8701601834021613</v>
      </c>
    </row>
    <row r="44" spans="1:39">
      <c r="A44" s="13" t="s">
        <v>104</v>
      </c>
      <c r="B44" s="13" t="s">
        <v>103</v>
      </c>
      <c r="C44" s="13" t="s">
        <v>63</v>
      </c>
      <c r="D44" s="14">
        <v>18</v>
      </c>
      <c r="E44" s="14" t="s">
        <v>3</v>
      </c>
      <c r="F44" s="15">
        <v>18090.216646107761</v>
      </c>
      <c r="G44" s="15">
        <v>7022</v>
      </c>
      <c r="H44" s="15" t="s">
        <v>3</v>
      </c>
      <c r="I44" s="15" t="s">
        <v>3</v>
      </c>
      <c r="J44" s="16">
        <v>14324.393663999999</v>
      </c>
      <c r="K44" s="16">
        <v>3170.5999431333298</v>
      </c>
      <c r="L44" s="16">
        <v>973.28647012050487</v>
      </c>
      <c r="M44" s="17">
        <v>0</v>
      </c>
      <c r="N44" s="16">
        <v>4143.8864132538347</v>
      </c>
      <c r="O44" s="16">
        <v>11153.79372086667</v>
      </c>
      <c r="P44" s="16">
        <f t="shared" si="30"/>
        <v>15297.680134120505</v>
      </c>
      <c r="Q44" s="16">
        <v>32613.049854131525</v>
      </c>
      <c r="R44" s="16">
        <v>0</v>
      </c>
      <c r="S44" s="16">
        <f t="shared" si="31"/>
        <v>32613.049854131525</v>
      </c>
      <c r="T44" s="18">
        <v>0.75</v>
      </c>
      <c r="U44" s="19">
        <f t="shared" si="32"/>
        <v>2.7834952752212012</v>
      </c>
      <c r="V44" s="19">
        <f t="shared" si="33"/>
        <v>7.8701601834021613</v>
      </c>
      <c r="W44" s="16">
        <v>0.28740375280586383</v>
      </c>
      <c r="X44" s="16">
        <v>1.596687515588132E-2</v>
      </c>
      <c r="Y44" s="16">
        <v>0.73608767485027293</v>
      </c>
      <c r="AA44" s="13" t="s">
        <v>104</v>
      </c>
      <c r="AB44" s="15">
        <v>13.84184821184032</v>
      </c>
      <c r="AC44" s="19">
        <v>77.928062066585397</v>
      </c>
      <c r="AD44" s="19">
        <v>199.57668029980374</v>
      </c>
      <c r="AE44" s="19">
        <v>221.66190800819041</v>
      </c>
      <c r="AF44" s="19">
        <v>567.68443325840212</v>
      </c>
      <c r="AG44" s="19">
        <v>3592.3802453964677</v>
      </c>
      <c r="AH44" s="17">
        <f t="shared" si="34"/>
        <v>451424.88580606965</v>
      </c>
      <c r="AI44" s="17">
        <f t="shared" si="35"/>
        <v>162179.14570384729</v>
      </c>
      <c r="AJ44" s="17">
        <f t="shared" si="36"/>
        <v>289245.74010222236</v>
      </c>
      <c r="AK44" s="19">
        <f t="shared" si="37"/>
        <v>2.7834952752212008</v>
      </c>
      <c r="AL44" s="17">
        <f t="shared" si="38"/>
        <v>57359.04673936699</v>
      </c>
      <c r="AM44" s="19">
        <f t="shared" si="39"/>
        <v>7.8701601834021613</v>
      </c>
    </row>
    <row r="45" spans="1:39">
      <c r="A45" s="13" t="s">
        <v>105</v>
      </c>
      <c r="B45" s="13" t="s">
        <v>103</v>
      </c>
      <c r="C45" s="13" t="s">
        <v>63</v>
      </c>
      <c r="D45" s="14">
        <v>18</v>
      </c>
      <c r="E45" s="14" t="s">
        <v>3</v>
      </c>
      <c r="F45" s="15">
        <v>9688.7569999999996</v>
      </c>
      <c r="G45" s="15">
        <v>3510.8929269245796</v>
      </c>
      <c r="H45" s="15" t="s">
        <v>3</v>
      </c>
      <c r="I45" s="15" t="s">
        <v>3</v>
      </c>
      <c r="J45" s="16">
        <v>7162.1968319999996</v>
      </c>
      <c r="K45" s="16">
        <v>1056.8666477111101</v>
      </c>
      <c r="L45" s="16">
        <v>478.20572058003722</v>
      </c>
      <c r="M45" s="17">
        <v>0</v>
      </c>
      <c r="N45" s="16">
        <v>1535.0723682911473</v>
      </c>
      <c r="O45" s="16">
        <v>6105.3301842888895</v>
      </c>
      <c r="P45" s="16">
        <f t="shared" si="30"/>
        <v>7640.4025525800371</v>
      </c>
      <c r="Q45" s="16">
        <v>17075.163421538469</v>
      </c>
      <c r="R45" s="16">
        <v>0</v>
      </c>
      <c r="S45" s="16">
        <f t="shared" si="31"/>
        <v>17075.163421538469</v>
      </c>
      <c r="T45" s="18">
        <v>0.75</v>
      </c>
      <c r="U45" s="19">
        <f t="shared" si="32"/>
        <v>2.9189045290099154</v>
      </c>
      <c r="V45" s="19">
        <f t="shared" si="33"/>
        <v>11.123360549148998</v>
      </c>
      <c r="W45" s="16">
        <v>0.19878753604987301</v>
      </c>
      <c r="X45" s="16">
        <v>1.1043752002770723E-2</v>
      </c>
      <c r="Y45" s="16">
        <v>0.54537320673169687</v>
      </c>
      <c r="AA45" s="13" t="s">
        <v>105</v>
      </c>
      <c r="AB45" s="15">
        <v>55.36739284736128</v>
      </c>
      <c r="AC45" s="19">
        <v>155.85137107292181</v>
      </c>
      <c r="AD45" s="19">
        <v>427.55705940260782</v>
      </c>
      <c r="AE45" s="19">
        <v>443.31029620880793</v>
      </c>
      <c r="AF45" s="19">
        <v>1216.1615604988956</v>
      </c>
      <c r="AG45" s="19">
        <v>7696.027069246943</v>
      </c>
      <c r="AH45" s="17">
        <f t="shared" si="34"/>
        <v>945407.28109321406</v>
      </c>
      <c r="AI45" s="17">
        <f t="shared" si="35"/>
        <v>323891.12822881318</v>
      </c>
      <c r="AJ45" s="17">
        <f t="shared" si="36"/>
        <v>621516.15286440088</v>
      </c>
      <c r="AK45" s="19">
        <f t="shared" si="37"/>
        <v>2.9189045290099154</v>
      </c>
      <c r="AL45" s="17">
        <f t="shared" si="38"/>
        <v>84992.954864305211</v>
      </c>
      <c r="AM45" s="19">
        <f t="shared" si="39"/>
        <v>11.123360549148998</v>
      </c>
    </row>
    <row r="46" spans="1:39">
      <c r="A46" s="13" t="s">
        <v>106</v>
      </c>
      <c r="B46" s="13" t="s">
        <v>103</v>
      </c>
      <c r="C46" s="13" t="s">
        <v>63</v>
      </c>
      <c r="D46" s="14">
        <v>18</v>
      </c>
      <c r="E46" s="14" t="s">
        <v>3</v>
      </c>
      <c r="F46" s="15">
        <v>9688.7569999999996</v>
      </c>
      <c r="G46" s="15">
        <v>3510.8929269245796</v>
      </c>
      <c r="H46" s="15" t="s">
        <v>3</v>
      </c>
      <c r="I46" s="15" t="s">
        <v>3</v>
      </c>
      <c r="J46" s="16">
        <v>7162.1968319999996</v>
      </c>
      <c r="K46" s="16">
        <v>1056.8666477111101</v>
      </c>
      <c r="L46" s="16">
        <v>478.20572058003728</v>
      </c>
      <c r="M46" s="17">
        <v>0</v>
      </c>
      <c r="N46" s="16">
        <v>1535.0723682911473</v>
      </c>
      <c r="O46" s="16">
        <v>6105.3301842888895</v>
      </c>
      <c r="P46" s="16">
        <f t="shared" si="30"/>
        <v>7640.4025525800371</v>
      </c>
      <c r="Q46" s="16">
        <v>17075.163421538469</v>
      </c>
      <c r="R46" s="16">
        <v>0</v>
      </c>
      <c r="S46" s="16">
        <f t="shared" si="31"/>
        <v>17075.163421538469</v>
      </c>
      <c r="T46" s="18">
        <v>0.75</v>
      </c>
      <c r="U46" s="19">
        <f t="shared" si="32"/>
        <v>2.9189045290099154</v>
      </c>
      <c r="V46" s="19">
        <f t="shared" si="33"/>
        <v>11.123360549148998</v>
      </c>
      <c r="W46" s="16">
        <v>0.19878753604987301</v>
      </c>
      <c r="X46" s="16">
        <v>1.1043752002770723E-2</v>
      </c>
      <c r="Y46" s="16">
        <v>0.54537320673169687</v>
      </c>
      <c r="AA46" s="13" t="s">
        <v>106</v>
      </c>
      <c r="AB46" s="15">
        <v>48.446468741441116</v>
      </c>
      <c r="AC46" s="19">
        <v>136.36994968880657</v>
      </c>
      <c r="AD46" s="19">
        <v>374.11242697728187</v>
      </c>
      <c r="AE46" s="19">
        <v>387.89650918270689</v>
      </c>
      <c r="AF46" s="19">
        <v>1064.1413654365335</v>
      </c>
      <c r="AG46" s="19">
        <v>6734.0236855910744</v>
      </c>
      <c r="AH46" s="17">
        <f t="shared" si="34"/>
        <v>827231.37095656223</v>
      </c>
      <c r="AI46" s="17">
        <f t="shared" si="35"/>
        <v>283404.7372002115</v>
      </c>
      <c r="AJ46" s="17">
        <f t="shared" si="36"/>
        <v>543826.63375635073</v>
      </c>
      <c r="AK46" s="19">
        <f t="shared" si="37"/>
        <v>2.9189045290099154</v>
      </c>
      <c r="AL46" s="17">
        <f t="shared" si="38"/>
        <v>74368.83550626706</v>
      </c>
      <c r="AM46" s="19">
        <f t="shared" si="39"/>
        <v>11.123360549148998</v>
      </c>
    </row>
    <row r="47" spans="1:39">
      <c r="A47" s="13" t="s">
        <v>107</v>
      </c>
      <c r="B47" s="13" t="s">
        <v>103</v>
      </c>
      <c r="C47" s="13" t="s">
        <v>63</v>
      </c>
      <c r="D47" s="14">
        <v>18</v>
      </c>
      <c r="E47" s="14" t="s">
        <v>3</v>
      </c>
      <c r="F47" s="15">
        <v>20911.358</v>
      </c>
      <c r="G47" s="15">
        <v>6381</v>
      </c>
      <c r="H47" s="15" t="s">
        <v>3</v>
      </c>
      <c r="I47" s="15" t="s">
        <v>3</v>
      </c>
      <c r="J47" s="16">
        <v>14324.393663999999</v>
      </c>
      <c r="K47" s="16">
        <v>2113.7332954222202</v>
      </c>
      <c r="L47" s="16">
        <v>976.93022176504917</v>
      </c>
      <c r="M47" s="17">
        <v>0</v>
      </c>
      <c r="N47" s="16">
        <v>3090.6635171872695</v>
      </c>
      <c r="O47" s="16">
        <v>12210.660368577779</v>
      </c>
      <c r="P47" s="16">
        <f t="shared" si="30"/>
        <v>15301.323885765049</v>
      </c>
      <c r="Q47" s="16">
        <v>34978.159433111476</v>
      </c>
      <c r="R47" s="16">
        <v>0</v>
      </c>
      <c r="S47" s="16">
        <f t="shared" si="31"/>
        <v>34978.159433111476</v>
      </c>
      <c r="T47" s="18">
        <v>0.75</v>
      </c>
      <c r="U47" s="19">
        <f t="shared" si="32"/>
        <v>2.9844271787556895</v>
      </c>
      <c r="V47" s="19">
        <f t="shared" si="33"/>
        <v>11.317362514099939</v>
      </c>
      <c r="W47" s="16">
        <v>0.18543762164550132</v>
      </c>
      <c r="X47" s="16">
        <v>1.030209009141674E-2</v>
      </c>
      <c r="Y47" s="16">
        <v>0.60415101506110658</v>
      </c>
      <c r="AA47" s="13" t="s">
        <v>107</v>
      </c>
      <c r="AB47" s="15">
        <v>55.36739284736128</v>
      </c>
      <c r="AC47" s="19">
        <v>283.25774084128818</v>
      </c>
      <c r="AD47" s="19">
        <v>922.80142175050946</v>
      </c>
      <c r="AE47" s="19">
        <v>805.71041583609394</v>
      </c>
      <c r="AF47" s="19">
        <v>2624.8557763840154</v>
      </c>
      <c r="AG47" s="19">
        <v>16610.425591509171</v>
      </c>
      <c r="AH47" s="17">
        <f t="shared" si="34"/>
        <v>1936649.4944107188</v>
      </c>
      <c r="AI47" s="17">
        <f t="shared" si="35"/>
        <v>648918.32784413081</v>
      </c>
      <c r="AJ47" s="17">
        <f t="shared" si="36"/>
        <v>1287731.166566588</v>
      </c>
      <c r="AK47" s="19">
        <f t="shared" si="37"/>
        <v>2.9844271787556895</v>
      </c>
      <c r="AL47" s="17">
        <f t="shared" si="38"/>
        <v>171121.98111511488</v>
      </c>
      <c r="AM47" s="19">
        <f t="shared" si="39"/>
        <v>11.317362514099939</v>
      </c>
    </row>
    <row r="48" spans="1:39">
      <c r="A48" s="13" t="s">
        <v>108</v>
      </c>
      <c r="B48" s="13" t="s">
        <v>103</v>
      </c>
      <c r="C48" s="13" t="s">
        <v>63</v>
      </c>
      <c r="D48" s="14">
        <v>18</v>
      </c>
      <c r="E48" s="14" t="s">
        <v>3</v>
      </c>
      <c r="F48" s="15">
        <v>20911.358</v>
      </c>
      <c r="G48" s="15">
        <v>6381</v>
      </c>
      <c r="H48" s="15" t="s">
        <v>3</v>
      </c>
      <c r="I48" s="15" t="s">
        <v>3</v>
      </c>
      <c r="J48" s="16">
        <v>14324.393663999999</v>
      </c>
      <c r="K48" s="16">
        <v>2113.7332954222202</v>
      </c>
      <c r="L48" s="16">
        <v>976.93022176504917</v>
      </c>
      <c r="M48" s="17">
        <v>0</v>
      </c>
      <c r="N48" s="16">
        <v>3090.6635171872695</v>
      </c>
      <c r="O48" s="16">
        <v>12210.660368577779</v>
      </c>
      <c r="P48" s="16">
        <f t="shared" si="30"/>
        <v>15301.323885765049</v>
      </c>
      <c r="Q48" s="16">
        <v>34978.159433111476</v>
      </c>
      <c r="R48" s="16">
        <v>0</v>
      </c>
      <c r="S48" s="16">
        <f t="shared" si="31"/>
        <v>34978.159433111476</v>
      </c>
      <c r="T48" s="18">
        <v>0.75</v>
      </c>
      <c r="U48" s="19">
        <f t="shared" si="32"/>
        <v>2.9844271787556895</v>
      </c>
      <c r="V48" s="19">
        <f t="shared" si="33"/>
        <v>11.317362514099939</v>
      </c>
      <c r="W48" s="16">
        <v>0.18543762164550132</v>
      </c>
      <c r="X48" s="16">
        <v>1.030209009141674E-2</v>
      </c>
      <c r="Y48" s="16">
        <v>0.60415101506110658</v>
      </c>
      <c r="AA48" s="13" t="s">
        <v>108</v>
      </c>
      <c r="AB48" s="15">
        <v>48.446468741441116</v>
      </c>
      <c r="AC48" s="19">
        <v>247.85052323612712</v>
      </c>
      <c r="AD48" s="19">
        <v>807.45124403169552</v>
      </c>
      <c r="AE48" s="19">
        <v>704.99661385658226</v>
      </c>
      <c r="AF48" s="19">
        <v>2296.7488043360131</v>
      </c>
      <c r="AG48" s="19">
        <v>14534.122392570524</v>
      </c>
      <c r="AH48" s="17">
        <f t="shared" si="34"/>
        <v>1694568.3076093788</v>
      </c>
      <c r="AI48" s="17">
        <f t="shared" si="35"/>
        <v>567803.53686361446</v>
      </c>
      <c r="AJ48" s="17">
        <f t="shared" si="36"/>
        <v>1126764.7707457645</v>
      </c>
      <c r="AK48" s="19">
        <f t="shared" si="37"/>
        <v>2.9844271787556891</v>
      </c>
      <c r="AL48" s="17">
        <f t="shared" si="38"/>
        <v>149731.73347572552</v>
      </c>
      <c r="AM48" s="19">
        <f t="shared" si="39"/>
        <v>11.317362514099939</v>
      </c>
    </row>
    <row r="49" spans="1:39">
      <c r="A49" s="13" t="s">
        <v>109</v>
      </c>
      <c r="B49" s="13" t="s">
        <v>103</v>
      </c>
      <c r="C49" s="13" t="s">
        <v>63</v>
      </c>
      <c r="D49" s="14">
        <v>18</v>
      </c>
      <c r="E49" s="14" t="s">
        <v>3</v>
      </c>
      <c r="F49" s="15">
        <v>9688.7569999999996</v>
      </c>
      <c r="G49" s="15">
        <v>3323.2115516435088</v>
      </c>
      <c r="H49" s="15" t="s">
        <v>3</v>
      </c>
      <c r="I49" s="15" t="s">
        <v>3</v>
      </c>
      <c r="J49" s="16">
        <v>7162.1968319999996</v>
      </c>
      <c r="K49" s="16">
        <v>1056.8666477111101</v>
      </c>
      <c r="L49" s="16">
        <v>470.91506149907644</v>
      </c>
      <c r="M49" s="17">
        <v>0</v>
      </c>
      <c r="N49" s="16">
        <v>1527.7817092101866</v>
      </c>
      <c r="O49" s="16">
        <v>6105.3301842888895</v>
      </c>
      <c r="P49" s="16">
        <f t="shared" si="30"/>
        <v>7633.1118934990764</v>
      </c>
      <c r="Q49" s="16">
        <v>16781.020932945001</v>
      </c>
      <c r="R49" s="16">
        <v>0</v>
      </c>
      <c r="S49" s="16">
        <f t="shared" si="31"/>
        <v>16781.020932945001</v>
      </c>
      <c r="T49" s="18">
        <v>0.75</v>
      </c>
      <c r="U49" s="19">
        <f t="shared" si="32"/>
        <v>2.8722021202433283</v>
      </c>
      <c r="V49" s="19">
        <f t="shared" si="33"/>
        <v>10.983912709375375</v>
      </c>
      <c r="W49" s="16">
        <v>0.19784341629055693</v>
      </c>
      <c r="X49" s="16">
        <v>1.099130090503094E-2</v>
      </c>
      <c r="Y49" s="16">
        <v>0.57343717736308131</v>
      </c>
      <c r="AA49" s="13" t="s">
        <v>109</v>
      </c>
      <c r="AB49" s="15">
        <v>16.610217854208376</v>
      </c>
      <c r="AC49" s="19">
        <v>44.25601299747116</v>
      </c>
      <c r="AD49" s="19">
        <v>128.26711782078229</v>
      </c>
      <c r="AE49" s="19">
        <v>125.8836935207335</v>
      </c>
      <c r="AF49" s="19">
        <v>364.84846814966852</v>
      </c>
      <c r="AG49" s="19">
        <v>2308.8081207740815</v>
      </c>
      <c r="AH49" s="17">
        <f t="shared" si="34"/>
        <v>278736.41351224756</v>
      </c>
      <c r="AI49" s="17">
        <f t="shared" si="35"/>
        <v>97046.239033008387</v>
      </c>
      <c r="AJ49" s="17">
        <f t="shared" si="36"/>
        <v>181690.17447923915</v>
      </c>
      <c r="AK49" s="19">
        <f t="shared" si="37"/>
        <v>2.8722021202433283</v>
      </c>
      <c r="AL49" s="17">
        <f t="shared" si="38"/>
        <v>25376.78702365603</v>
      </c>
      <c r="AM49" s="19">
        <f t="shared" si="39"/>
        <v>10.983912709375375</v>
      </c>
    </row>
    <row r="50" spans="1:39">
      <c r="A50" s="13" t="s">
        <v>110</v>
      </c>
      <c r="B50" s="13" t="s">
        <v>103</v>
      </c>
      <c r="C50" s="13" t="s">
        <v>63</v>
      </c>
      <c r="D50" s="14">
        <v>18</v>
      </c>
      <c r="E50" s="14" t="s">
        <v>3</v>
      </c>
      <c r="F50" s="15">
        <v>9688.7569999999996</v>
      </c>
      <c r="G50" s="15">
        <v>3510.8929269245796</v>
      </c>
      <c r="H50" s="15" t="s">
        <v>3</v>
      </c>
      <c r="I50" s="15" t="s">
        <v>3</v>
      </c>
      <c r="J50" s="16">
        <v>7162.1968319999996</v>
      </c>
      <c r="K50" s="16">
        <v>1056.8666477111101</v>
      </c>
      <c r="L50" s="16">
        <v>478.20572058003722</v>
      </c>
      <c r="M50" s="17">
        <v>0</v>
      </c>
      <c r="N50" s="16">
        <v>1535.0723682911473</v>
      </c>
      <c r="O50" s="16">
        <v>6105.3301842888895</v>
      </c>
      <c r="P50" s="16">
        <f t="shared" si="30"/>
        <v>7640.4025525800371</v>
      </c>
      <c r="Q50" s="16">
        <v>17075.163421538469</v>
      </c>
      <c r="R50" s="16">
        <v>0</v>
      </c>
      <c r="S50" s="16">
        <f t="shared" si="31"/>
        <v>17075.163421538469</v>
      </c>
      <c r="T50" s="18">
        <v>0.75</v>
      </c>
      <c r="U50" s="19">
        <f t="shared" si="32"/>
        <v>2.9189045290099154</v>
      </c>
      <c r="V50" s="19">
        <f t="shared" si="33"/>
        <v>11.123360549148998</v>
      </c>
      <c r="W50" s="16">
        <v>0.19878753604987301</v>
      </c>
      <c r="X50" s="16">
        <v>1.1043752002770723E-2</v>
      </c>
      <c r="Y50" s="16">
        <v>0.54537320673169687</v>
      </c>
      <c r="AA50" s="13" t="s">
        <v>110</v>
      </c>
      <c r="AB50" s="15">
        <v>16.610217854208376</v>
      </c>
      <c r="AC50" s="19">
        <v>46.755411321876515</v>
      </c>
      <c r="AD50" s="19">
        <v>128.26711782078229</v>
      </c>
      <c r="AE50" s="19">
        <v>132.99308886264237</v>
      </c>
      <c r="AF50" s="19">
        <v>364.84846814966852</v>
      </c>
      <c r="AG50" s="19">
        <v>2308.8081207740815</v>
      </c>
      <c r="AH50" s="17">
        <f t="shared" si="34"/>
        <v>283622.18432796403</v>
      </c>
      <c r="AI50" s="17">
        <f t="shared" si="35"/>
        <v>97167.338468643909</v>
      </c>
      <c r="AJ50" s="17">
        <f t="shared" si="36"/>
        <v>186454.84585932014</v>
      </c>
      <c r="AK50" s="19">
        <f t="shared" si="37"/>
        <v>2.9189045290099149</v>
      </c>
      <c r="AL50" s="17">
        <f t="shared" si="38"/>
        <v>25497.886459291549</v>
      </c>
      <c r="AM50" s="19">
        <f t="shared" si="39"/>
        <v>11.123360549148998</v>
      </c>
    </row>
    <row r="51" spans="1:39">
      <c r="A51" s="13" t="s">
        <v>111</v>
      </c>
      <c r="B51" s="13" t="s">
        <v>103</v>
      </c>
      <c r="C51" s="13" t="s">
        <v>63</v>
      </c>
      <c r="D51" s="14">
        <v>18</v>
      </c>
      <c r="E51" s="14" t="s">
        <v>3</v>
      </c>
      <c r="F51" s="15">
        <v>20911.358</v>
      </c>
      <c r="G51" s="15">
        <v>6380.5661791555376</v>
      </c>
      <c r="H51" s="15" t="s">
        <v>3</v>
      </c>
      <c r="I51" s="15" t="s">
        <v>3</v>
      </c>
      <c r="J51" s="16">
        <v>14324.393663999999</v>
      </c>
      <c r="K51" s="16">
        <v>2113.7332954222202</v>
      </c>
      <c r="L51" s="16">
        <v>976.91336958739191</v>
      </c>
      <c r="M51" s="17">
        <v>0</v>
      </c>
      <c r="N51" s="16">
        <v>3090.6466650096122</v>
      </c>
      <c r="O51" s="16">
        <v>12210.660368577779</v>
      </c>
      <c r="P51" s="16">
        <f t="shared" si="30"/>
        <v>15301.307033587391</v>
      </c>
      <c r="Q51" s="16">
        <v>34977.479530043827</v>
      </c>
      <c r="R51" s="16">
        <v>0</v>
      </c>
      <c r="S51" s="16">
        <f t="shared" si="31"/>
        <v>34977.479530043827</v>
      </c>
      <c r="T51" s="18">
        <v>0.75</v>
      </c>
      <c r="U51" s="19">
        <f t="shared" si="32"/>
        <v>2.9843734588099813</v>
      </c>
      <c r="V51" s="19">
        <f t="shared" si="33"/>
        <v>11.317204236264596</v>
      </c>
      <c r="W51" s="16">
        <v>0.18543661052677976</v>
      </c>
      <c r="X51" s="16">
        <v>1.0302033918154431E-2</v>
      </c>
      <c r="Y51" s="16">
        <v>0.60418879744809795</v>
      </c>
      <c r="AA51" s="13" t="s">
        <v>111</v>
      </c>
      <c r="AB51" s="15">
        <v>16.610217854208376</v>
      </c>
      <c r="AC51" s="19">
        <v>84.971544955144637</v>
      </c>
      <c r="AD51" s="19">
        <v>276.84042652515262</v>
      </c>
      <c r="AE51" s="19">
        <v>241.69669155980836</v>
      </c>
      <c r="AF51" s="19">
        <v>787.45673291520427</v>
      </c>
      <c r="AG51" s="19">
        <v>4983.1276774527487</v>
      </c>
      <c r="AH51" s="17">
        <f t="shared" si="34"/>
        <v>580983.55498514196</v>
      </c>
      <c r="AI51" s="17">
        <f t="shared" si="35"/>
        <v>194675.21843489693</v>
      </c>
      <c r="AJ51" s="17">
        <f t="shared" si="36"/>
        <v>386308.33655024506</v>
      </c>
      <c r="AK51" s="19">
        <f t="shared" si="37"/>
        <v>2.9843734588099813</v>
      </c>
      <c r="AL51" s="17">
        <f t="shared" si="38"/>
        <v>51336.314416192232</v>
      </c>
      <c r="AM51" s="19">
        <f t="shared" si="39"/>
        <v>11.317204236264596</v>
      </c>
    </row>
    <row r="52" spans="1:39">
      <c r="A52" s="13" t="s">
        <v>112</v>
      </c>
      <c r="B52" s="13" t="s">
        <v>103</v>
      </c>
      <c r="C52" s="13" t="s">
        <v>63</v>
      </c>
      <c r="D52" s="14">
        <v>18</v>
      </c>
      <c r="E52" s="14" t="s">
        <v>3</v>
      </c>
      <c r="F52" s="15">
        <v>20911.358</v>
      </c>
      <c r="G52" s="15">
        <v>6381</v>
      </c>
      <c r="H52" s="15" t="s">
        <v>3</v>
      </c>
      <c r="I52" s="15" t="s">
        <v>3</v>
      </c>
      <c r="J52" s="16">
        <v>14324.393663999999</v>
      </c>
      <c r="K52" s="16">
        <v>2113.7332954222202</v>
      </c>
      <c r="L52" s="16">
        <v>976.93022176504917</v>
      </c>
      <c r="M52" s="17">
        <v>0</v>
      </c>
      <c r="N52" s="16">
        <v>3090.6635171872695</v>
      </c>
      <c r="O52" s="16">
        <v>12210.660368577779</v>
      </c>
      <c r="P52" s="16">
        <f t="shared" si="30"/>
        <v>15301.323885765049</v>
      </c>
      <c r="Q52" s="16">
        <v>34978.159433111476</v>
      </c>
      <c r="R52" s="16">
        <v>0</v>
      </c>
      <c r="S52" s="16">
        <f t="shared" si="31"/>
        <v>34978.159433111476</v>
      </c>
      <c r="T52" s="18">
        <v>0.75</v>
      </c>
      <c r="U52" s="19">
        <f t="shared" si="32"/>
        <v>2.9844271787556895</v>
      </c>
      <c r="V52" s="19">
        <f t="shared" si="33"/>
        <v>11.317362514099939</v>
      </c>
      <c r="W52" s="16">
        <v>0.18543762164550132</v>
      </c>
      <c r="X52" s="16">
        <v>1.030209009141674E-2</v>
      </c>
      <c r="Y52" s="16">
        <v>0.60415101506110658</v>
      </c>
      <c r="AA52" s="13" t="s">
        <v>112</v>
      </c>
      <c r="AB52" s="15">
        <v>16.610217854208376</v>
      </c>
      <c r="AC52" s="19">
        <v>84.977322252386401</v>
      </c>
      <c r="AD52" s="19">
        <v>276.84042652515262</v>
      </c>
      <c r="AE52" s="19">
        <v>241.71312475082811</v>
      </c>
      <c r="AF52" s="19">
        <v>787.45673291520427</v>
      </c>
      <c r="AG52" s="19">
        <v>4983.1276774527487</v>
      </c>
      <c r="AH52" s="17">
        <f t="shared" si="34"/>
        <v>580994.84832321538</v>
      </c>
      <c r="AI52" s="17">
        <f t="shared" si="35"/>
        <v>194675.49835323915</v>
      </c>
      <c r="AJ52" s="17">
        <f t="shared" si="36"/>
        <v>386319.34996997623</v>
      </c>
      <c r="AK52" s="19">
        <f t="shared" si="37"/>
        <v>2.9844271787556895</v>
      </c>
      <c r="AL52" s="17">
        <f t="shared" si="38"/>
        <v>51336.594334534435</v>
      </c>
      <c r="AM52" s="19">
        <f t="shared" si="39"/>
        <v>11.317362514099941</v>
      </c>
    </row>
    <row r="53" spans="1:39">
      <c r="A53" s="13" t="s">
        <v>113</v>
      </c>
      <c r="B53" s="13" t="s">
        <v>103</v>
      </c>
      <c r="C53" s="13" t="s">
        <v>63</v>
      </c>
      <c r="D53" s="14">
        <v>18</v>
      </c>
      <c r="E53" s="14" t="s">
        <v>3</v>
      </c>
      <c r="F53" s="15">
        <v>7569.622640600378</v>
      </c>
      <c r="G53" s="15">
        <v>3089.5857756936302</v>
      </c>
      <c r="H53" s="15" t="s">
        <v>3</v>
      </c>
      <c r="I53" s="15" t="s">
        <v>3</v>
      </c>
      <c r="J53" s="16">
        <v>7162.1968319999996</v>
      </c>
      <c r="K53" s="16">
        <v>1321.0833096388874</v>
      </c>
      <c r="L53" s="16">
        <v>412.84549104854915</v>
      </c>
      <c r="M53" s="17">
        <v>0</v>
      </c>
      <c r="N53" s="16">
        <v>1733.9288006874365</v>
      </c>
      <c r="O53" s="16">
        <v>5841.1135223611127</v>
      </c>
      <c r="P53" s="16">
        <f t="shared" si="30"/>
        <v>7575.0423230485494</v>
      </c>
      <c r="Q53" s="16">
        <v>13883.671860312654</v>
      </c>
      <c r="R53" s="16">
        <v>0</v>
      </c>
      <c r="S53" s="16">
        <f t="shared" si="31"/>
        <v>13883.671860312654</v>
      </c>
      <c r="T53" s="18">
        <v>0.75</v>
      </c>
      <c r="U53" s="19">
        <f t="shared" si="32"/>
        <v>2.4001535803014145</v>
      </c>
      <c r="V53" s="19">
        <f t="shared" si="33"/>
        <v>8.0070599524088344</v>
      </c>
      <c r="W53" s="16">
        <v>0.28739909132686819</v>
      </c>
      <c r="X53" s="16">
        <v>1.5966616184826015E-2</v>
      </c>
      <c r="Y53" s="16">
        <v>0.70002497025303356</v>
      </c>
      <c r="AA53" s="13" t="s">
        <v>113</v>
      </c>
      <c r="AB53" s="15">
        <v>13.84184821184032</v>
      </c>
      <c r="AC53" s="19">
        <v>34.287301636042805</v>
      </c>
      <c r="AD53" s="19">
        <v>83.51034082603428</v>
      </c>
      <c r="AE53" s="19">
        <v>97.528265165937768</v>
      </c>
      <c r="AF53" s="19">
        <v>237.54038012771727</v>
      </c>
      <c r="AG53" s="19">
        <v>1503.1861348686161</v>
      </c>
      <c r="AH53" s="17">
        <f t="shared" si="34"/>
        <v>192175.67851344647</v>
      </c>
      <c r="AI53" s="17">
        <f t="shared" si="35"/>
        <v>80068.075680937385</v>
      </c>
      <c r="AJ53" s="17">
        <f t="shared" si="36"/>
        <v>112107.60283250909</v>
      </c>
      <c r="AK53" s="19">
        <f t="shared" si="37"/>
        <v>2.4001535803014145</v>
      </c>
      <c r="AL53" s="17">
        <f t="shared" si="38"/>
        <v>24000.779269253824</v>
      </c>
      <c r="AM53" s="19">
        <f t="shared" si="39"/>
        <v>8.0070599524088344</v>
      </c>
    </row>
    <row r="54" spans="1:39">
      <c r="A54" s="13" t="s">
        <v>114</v>
      </c>
      <c r="B54" s="13" t="s">
        <v>103</v>
      </c>
      <c r="C54" s="13" t="s">
        <v>63</v>
      </c>
      <c r="D54" s="14">
        <v>18</v>
      </c>
      <c r="E54" s="14" t="s">
        <v>3</v>
      </c>
      <c r="F54" s="15">
        <v>15139.245281200756</v>
      </c>
      <c r="G54" s="15">
        <v>6179.1715513872605</v>
      </c>
      <c r="H54" s="15" t="s">
        <v>3</v>
      </c>
      <c r="I54" s="15" t="s">
        <v>3</v>
      </c>
      <c r="J54" s="16">
        <v>14324.393663999999</v>
      </c>
      <c r="K54" s="16">
        <v>2642.1666192777748</v>
      </c>
      <c r="L54" s="16">
        <v>825.6909820970983</v>
      </c>
      <c r="M54" s="17">
        <v>0</v>
      </c>
      <c r="N54" s="16">
        <v>3467.857601374873</v>
      </c>
      <c r="O54" s="16">
        <v>11682.227044722225</v>
      </c>
      <c r="P54" s="16">
        <f t="shared" si="30"/>
        <v>15150.084646097099</v>
      </c>
      <c r="Q54" s="16">
        <v>27767.343720625307</v>
      </c>
      <c r="R54" s="16">
        <v>0</v>
      </c>
      <c r="S54" s="16">
        <f t="shared" si="31"/>
        <v>27767.343720625307</v>
      </c>
      <c r="T54" s="18">
        <v>0.75</v>
      </c>
      <c r="U54" s="19">
        <f t="shared" si="32"/>
        <v>2.4001535803014145</v>
      </c>
      <c r="V54" s="19">
        <f t="shared" si="33"/>
        <v>8.0070599524088344</v>
      </c>
      <c r="W54" s="16">
        <v>0.28739909132686819</v>
      </c>
      <c r="X54" s="16">
        <v>1.5966616184826015E-2</v>
      </c>
      <c r="Y54" s="16">
        <v>0.70002497025303356</v>
      </c>
      <c r="AA54" s="13" t="s">
        <v>114</v>
      </c>
      <c r="AB54" s="15">
        <v>13.84184821184032</v>
      </c>
      <c r="AC54" s="19">
        <v>68.574603272085611</v>
      </c>
      <c r="AD54" s="19">
        <v>167.02068165206856</v>
      </c>
      <c r="AE54" s="19">
        <v>195.05653033187554</v>
      </c>
      <c r="AF54" s="19">
        <v>475.08076025543454</v>
      </c>
      <c r="AG54" s="19">
        <v>3006.3722697372323</v>
      </c>
      <c r="AH54" s="17">
        <f t="shared" si="34"/>
        <v>384351.35702689295</v>
      </c>
      <c r="AI54" s="17">
        <f t="shared" si="35"/>
        <v>160136.15136187477</v>
      </c>
      <c r="AJ54" s="17">
        <f t="shared" si="36"/>
        <v>224215.20566501818</v>
      </c>
      <c r="AK54" s="19">
        <f t="shared" si="37"/>
        <v>2.4001535803014145</v>
      </c>
      <c r="AL54" s="17">
        <f t="shared" si="38"/>
        <v>48001.558538507648</v>
      </c>
      <c r="AM54" s="19">
        <f t="shared" si="39"/>
        <v>8.0070599524088344</v>
      </c>
    </row>
    <row r="55" spans="1:39">
      <c r="A55" s="13" t="s">
        <v>115</v>
      </c>
      <c r="B55" s="13" t="s">
        <v>98</v>
      </c>
      <c r="C55" s="13" t="s">
        <v>63</v>
      </c>
      <c r="D55" s="14">
        <v>10</v>
      </c>
      <c r="E55" s="14" t="s">
        <v>3</v>
      </c>
      <c r="F55" s="15">
        <v>585.86</v>
      </c>
      <c r="G55" s="15">
        <v>110</v>
      </c>
      <c r="H55" s="15" t="s">
        <v>3</v>
      </c>
      <c r="I55" s="15" t="s">
        <v>3</v>
      </c>
      <c r="J55" s="16">
        <v>720.99720000000002</v>
      </c>
      <c r="K55" s="16">
        <v>66.054165481944366</v>
      </c>
      <c r="L55" s="16">
        <v>16.716234948928363</v>
      </c>
      <c r="M55" s="17">
        <v>0</v>
      </c>
      <c r="N55" s="16">
        <v>82.770400430872726</v>
      </c>
      <c r="O55" s="16">
        <v>654.9430345180557</v>
      </c>
      <c r="P55" s="16">
        <f t="shared" si="30"/>
        <v>737.71343494892847</v>
      </c>
      <c r="Q55" s="16">
        <v>535.78706857719453</v>
      </c>
      <c r="R55" s="16">
        <v>0</v>
      </c>
      <c r="S55" s="16">
        <f t="shared" si="31"/>
        <v>535.78706857719453</v>
      </c>
      <c r="T55" s="18">
        <v>0.71</v>
      </c>
      <c r="U55" s="19">
        <f t="shared" si="32"/>
        <v>1.0135499301623185</v>
      </c>
      <c r="V55" s="19">
        <f t="shared" si="33"/>
        <v>6.4731723634062552</v>
      </c>
      <c r="W55" s="16">
        <v>0.18724597186717021</v>
      </c>
      <c r="X55" s="16">
        <v>1.8724597186717023E-2</v>
      </c>
      <c r="Y55" s="16">
        <v>0.99144314472575468</v>
      </c>
      <c r="AA55" s="13" t="s">
        <v>115</v>
      </c>
      <c r="AB55" s="15">
        <v>2.8414338452578471</v>
      </c>
      <c r="AC55" s="19">
        <v>0.2372281861633479</v>
      </c>
      <c r="AD55" s="19">
        <v>1.2560311949850482</v>
      </c>
      <c r="AE55" s="19">
        <v>0.67478198461241412</v>
      </c>
      <c r="AF55" s="19">
        <v>3.5727087754383393</v>
      </c>
      <c r="AG55" s="19">
        <v>12.560311949850478</v>
      </c>
      <c r="AH55" s="17">
        <f t="shared" si="34"/>
        <v>1522.4035105067278</v>
      </c>
      <c r="AI55" s="17">
        <f t="shared" si="35"/>
        <v>1502.0508267046271</v>
      </c>
      <c r="AJ55" s="17">
        <f t="shared" si="36"/>
        <v>20.352683802100728</v>
      </c>
      <c r="AK55" s="19">
        <f t="shared" si="37"/>
        <v>1.0135499301623188</v>
      </c>
      <c r="AL55" s="17">
        <f t="shared" si="38"/>
        <v>235.18661716982646</v>
      </c>
      <c r="AM55" s="19">
        <f t="shared" si="39"/>
        <v>6.4731723634062552</v>
      </c>
    </row>
    <row r="56" spans="1:39">
      <c r="A56" s="13" t="s">
        <v>116</v>
      </c>
      <c r="B56" s="13" t="s">
        <v>98</v>
      </c>
      <c r="C56" s="13" t="s">
        <v>63</v>
      </c>
      <c r="D56" s="14">
        <v>15</v>
      </c>
      <c r="E56" s="14" t="s">
        <v>3</v>
      </c>
      <c r="F56" s="15">
        <v>23623.922999999999</v>
      </c>
      <c r="G56" s="15">
        <v>6796</v>
      </c>
      <c r="H56" s="15" t="s">
        <v>3</v>
      </c>
      <c r="I56" s="15" t="s">
        <v>3</v>
      </c>
      <c r="J56" s="16">
        <v>1066.6498122000003</v>
      </c>
      <c r="K56" s="16">
        <v>990.81248222916554</v>
      </c>
      <c r="L56" s="16">
        <v>860.41063246305237</v>
      </c>
      <c r="M56" s="17">
        <v>0</v>
      </c>
      <c r="N56" s="16">
        <v>1851.2231146922179</v>
      </c>
      <c r="O56" s="16">
        <v>75.83732997083473</v>
      </c>
      <c r="P56" s="16">
        <f t="shared" si="30"/>
        <v>1927.0604446630527</v>
      </c>
      <c r="Q56" s="16">
        <v>32633.896420170859</v>
      </c>
      <c r="R56" s="16">
        <v>0</v>
      </c>
      <c r="S56" s="16">
        <f t="shared" si="31"/>
        <v>32633.896420170859</v>
      </c>
      <c r="T56" s="18">
        <v>0.71</v>
      </c>
      <c r="U56" s="19">
        <f t="shared" si="32"/>
        <v>20.172622188236893</v>
      </c>
      <c r="V56" s="19">
        <f t="shared" si="33"/>
        <v>17.628289189548354</v>
      </c>
      <c r="W56" s="16">
        <v>0.10385753738242715</v>
      </c>
      <c r="X56" s="16">
        <v>6.9238358254951433E-3</v>
      </c>
      <c r="Y56" s="16">
        <v>0.35891436217546563</v>
      </c>
      <c r="AA56" s="13" t="s">
        <v>116</v>
      </c>
      <c r="AB56" s="15">
        <v>6.9209241059201601</v>
      </c>
      <c r="AC56" s="19">
        <v>35.698791223887319</v>
      </c>
      <c r="AD56" s="19">
        <v>123.36306031650706</v>
      </c>
      <c r="AE56" s="19">
        <v>101.54316643357066</v>
      </c>
      <c r="AF56" s="19">
        <v>350.89915753482586</v>
      </c>
      <c r="AG56" s="19">
        <v>1850.4459047476057</v>
      </c>
      <c r="AH56" s="17">
        <f t="shared" si="34"/>
        <v>225856.7204044621</v>
      </c>
      <c r="AI56" s="17">
        <f t="shared" si="35"/>
        <v>11196.200389662987</v>
      </c>
      <c r="AJ56" s="17">
        <f t="shared" si="36"/>
        <v>214660.52001479911</v>
      </c>
      <c r="AK56" s="19">
        <f t="shared" si="37"/>
        <v>20.172622188236893</v>
      </c>
      <c r="AL56" s="17">
        <f t="shared" si="38"/>
        <v>12812.174679909973</v>
      </c>
      <c r="AM56" s="19">
        <f t="shared" si="39"/>
        <v>17.628289189548354</v>
      </c>
    </row>
    <row r="57" spans="1:39">
      <c r="A57" s="13" t="s">
        <v>117</v>
      </c>
      <c r="B57" s="13" t="s">
        <v>100</v>
      </c>
      <c r="C57" s="13" t="s">
        <v>63</v>
      </c>
      <c r="D57" s="14">
        <v>10</v>
      </c>
      <c r="E57" s="14" t="s">
        <v>3</v>
      </c>
      <c r="F57" s="15">
        <v>436.14899999999994</v>
      </c>
      <c r="G57" s="15">
        <v>95.97</v>
      </c>
      <c r="H57" s="15" t="s">
        <v>3</v>
      </c>
      <c r="I57" s="15" t="s">
        <v>3</v>
      </c>
      <c r="J57" s="16">
        <v>154.72891224</v>
      </c>
      <c r="K57" s="16">
        <v>39.632499289166624</v>
      </c>
      <c r="L57" s="16">
        <v>14.264310532739374</v>
      </c>
      <c r="M57" s="17">
        <v>0</v>
      </c>
      <c r="N57" s="16">
        <v>53.896809821905997</v>
      </c>
      <c r="O57" s="16">
        <v>115.09641295083338</v>
      </c>
      <c r="P57" s="16">
        <f t="shared" si="30"/>
        <v>168.99322277273939</v>
      </c>
      <c r="Q57" s="16">
        <v>492.31644270117624</v>
      </c>
      <c r="R57" s="16">
        <v>0</v>
      </c>
      <c r="S57" s="16">
        <f t="shared" si="31"/>
        <v>492.31644270117624</v>
      </c>
      <c r="T57" s="18">
        <v>0.85</v>
      </c>
      <c r="U57" s="19">
        <f t="shared" si="32"/>
        <v>3.3770292206013028</v>
      </c>
      <c r="V57" s="19">
        <f t="shared" si="33"/>
        <v>9.1344264034914655</v>
      </c>
      <c r="W57" s="16">
        <v>0.13680402539826461</v>
      </c>
      <c r="X57" s="16">
        <v>1.3680402539826459E-2</v>
      </c>
      <c r="Y57" s="16">
        <v>0.61809101604537031</v>
      </c>
      <c r="AA57" s="13" t="s">
        <v>117</v>
      </c>
      <c r="AB57" s="15">
        <v>27.68369642368064</v>
      </c>
      <c r="AC57" s="19">
        <v>2.4141052687935698</v>
      </c>
      <c r="AD57" s="19">
        <v>10.906579403748061</v>
      </c>
      <c r="AE57" s="19">
        <v>6.8667841317057334</v>
      </c>
      <c r="AF57" s="19">
        <v>31.023140270214075</v>
      </c>
      <c r="AG57" s="19">
        <v>109.06579403748064</v>
      </c>
      <c r="AH57" s="17">
        <f t="shared" si="34"/>
        <v>13629.138944125727</v>
      </c>
      <c r="AI57" s="17">
        <f t="shared" si="35"/>
        <v>4035.8368417371785</v>
      </c>
      <c r="AJ57" s="17">
        <f t="shared" si="36"/>
        <v>9593.3021023885485</v>
      </c>
      <c r="AK57" s="19">
        <f t="shared" si="37"/>
        <v>3.3770292206013028</v>
      </c>
      <c r="AL57" s="17">
        <f t="shared" si="38"/>
        <v>1492.0629213144946</v>
      </c>
      <c r="AM57" s="19">
        <f t="shared" si="39"/>
        <v>9.1344264034914655</v>
      </c>
    </row>
    <row r="58" spans="1:39">
      <c r="A58" s="13" t="s">
        <v>118</v>
      </c>
      <c r="B58" s="13" t="s">
        <v>100</v>
      </c>
      <c r="C58" s="13" t="s">
        <v>63</v>
      </c>
      <c r="D58" s="14">
        <v>10</v>
      </c>
      <c r="E58" s="14" t="s">
        <v>3</v>
      </c>
      <c r="F58" s="15">
        <v>90.968219999999988</v>
      </c>
      <c r="G58" s="15">
        <v>20.0166</v>
      </c>
      <c r="H58" s="15" t="s">
        <v>3</v>
      </c>
      <c r="I58" s="15" t="s">
        <v>3</v>
      </c>
      <c r="J58" s="16">
        <v>154.72891224</v>
      </c>
      <c r="K58" s="16">
        <v>13.210833096388875</v>
      </c>
      <c r="L58" s="16">
        <v>0.68722753767414935</v>
      </c>
      <c r="M58" s="17">
        <v>0</v>
      </c>
      <c r="N58" s="16">
        <v>13.898060634063023</v>
      </c>
      <c r="O58" s="16">
        <v>141.51807914361112</v>
      </c>
      <c r="P58" s="16">
        <f t="shared" si="30"/>
        <v>155.41613977767415</v>
      </c>
      <c r="Q58" s="16">
        <v>102.68314376338819</v>
      </c>
      <c r="R58" s="16">
        <v>0</v>
      </c>
      <c r="S58" s="16">
        <f t="shared" si="31"/>
        <v>102.68314376338819</v>
      </c>
      <c r="T58" s="18">
        <v>0.85</v>
      </c>
      <c r="U58" s="19">
        <f t="shared" si="32"/>
        <v>0.77668577923852411</v>
      </c>
      <c r="V58" s="19">
        <f t="shared" si="33"/>
        <v>7.3883073665486894</v>
      </c>
      <c r="W58" s="16">
        <v>0.16913566798257948</v>
      </c>
      <c r="X58" s="16">
        <v>1.6913566798257944E-2</v>
      </c>
      <c r="Y58" s="16">
        <v>0.76416784205379884</v>
      </c>
      <c r="AA58" s="13" t="s">
        <v>118</v>
      </c>
      <c r="AB58" s="15">
        <v>2.8414338452578471</v>
      </c>
      <c r="AC58" s="19">
        <v>5.1680236293004847E-2</v>
      </c>
      <c r="AD58" s="19">
        <v>0.23348385342607764</v>
      </c>
      <c r="AE58" s="19">
        <v>0.14700147134716929</v>
      </c>
      <c r="AF58" s="19">
        <v>0.66413144465606733</v>
      </c>
      <c r="AG58" s="19">
        <v>2.3348385342607769</v>
      </c>
      <c r="AH58" s="17">
        <f t="shared" si="34"/>
        <v>291.76736002676842</v>
      </c>
      <c r="AI58" s="17">
        <f t="shared" si="35"/>
        <v>375.65688445180763</v>
      </c>
      <c r="AJ58" s="17">
        <f t="shared" si="36"/>
        <v>-83.889524425039212</v>
      </c>
      <c r="AK58" s="19">
        <f t="shared" si="37"/>
        <v>0.77668577923852411</v>
      </c>
      <c r="AL58" s="17">
        <f t="shared" si="38"/>
        <v>39.490419869072412</v>
      </c>
      <c r="AM58" s="19">
        <f t="shared" si="39"/>
        <v>7.3883073665486894</v>
      </c>
    </row>
    <row r="59" spans="1:39">
      <c r="A59" s="13" t="s">
        <v>119</v>
      </c>
      <c r="B59" s="13" t="s">
        <v>120</v>
      </c>
      <c r="C59" s="13" t="s">
        <v>63</v>
      </c>
      <c r="D59" s="14">
        <v>12</v>
      </c>
      <c r="E59" s="14" t="s">
        <v>3</v>
      </c>
      <c r="F59" s="15">
        <v>5170.5024000000003</v>
      </c>
      <c r="G59" s="15">
        <v>590.24</v>
      </c>
      <c r="H59" s="15" t="s">
        <v>3</v>
      </c>
      <c r="I59" s="15" t="s">
        <v>3</v>
      </c>
      <c r="J59" s="16">
        <v>1751.9569225199998</v>
      </c>
      <c r="K59" s="16">
        <v>105.686664771111</v>
      </c>
      <c r="L59" s="16">
        <v>131.9407375972396</v>
      </c>
      <c r="M59" s="17">
        <v>0</v>
      </c>
      <c r="N59" s="16">
        <v>237.6274023683506</v>
      </c>
      <c r="O59" s="16">
        <v>1646.2702577488888</v>
      </c>
      <c r="P59" s="16">
        <f t="shared" si="30"/>
        <v>1883.8976601172394</v>
      </c>
      <c r="Q59" s="16">
        <v>5101.3542047993697</v>
      </c>
      <c r="R59" s="16">
        <v>0</v>
      </c>
      <c r="S59" s="16">
        <f t="shared" si="31"/>
        <v>5101.3542047993697</v>
      </c>
      <c r="T59" s="18">
        <v>0.71</v>
      </c>
      <c r="U59" s="19">
        <f t="shared" si="32"/>
        <v>3.7078371884852745</v>
      </c>
      <c r="V59" s="19">
        <f t="shared" si="33"/>
        <v>21.467870093919835</v>
      </c>
      <c r="W59" s="16">
        <v>6.0910904858803822E-2</v>
      </c>
      <c r="X59" s="16">
        <v>5.0759087382336501E-3</v>
      </c>
      <c r="Y59" s="16">
        <v>0.53046083645037201</v>
      </c>
      <c r="AA59" s="13" t="s">
        <v>119</v>
      </c>
      <c r="AB59" s="15">
        <v>89.972013376962039</v>
      </c>
      <c r="AC59" s="19">
        <v>40.306225561482357</v>
      </c>
      <c r="AD59" s="19">
        <v>351.00169403244229</v>
      </c>
      <c r="AE59" s="19">
        <v>114.64874944449082</v>
      </c>
      <c r="AF59" s="19">
        <v>998.40420960114602</v>
      </c>
      <c r="AG59" s="19">
        <v>4212.0203283893079</v>
      </c>
      <c r="AH59" s="17">
        <f t="shared" si="34"/>
        <v>458979.10875483043</v>
      </c>
      <c r="AI59" s="17">
        <f t="shared" si="35"/>
        <v>123786.20889293485</v>
      </c>
      <c r="AJ59" s="17">
        <f t="shared" si="36"/>
        <v>335192.8998618956</v>
      </c>
      <c r="AK59" s="19">
        <f t="shared" si="37"/>
        <v>3.7078371884852745</v>
      </c>
      <c r="AL59" s="17">
        <f t="shared" si="38"/>
        <v>21379.815824617981</v>
      </c>
      <c r="AM59" s="19">
        <f t="shared" si="39"/>
        <v>21.467870093919839</v>
      </c>
    </row>
    <row r="60" spans="1:39">
      <c r="A60" s="13" t="s">
        <v>121</v>
      </c>
      <c r="B60" s="13" t="s">
        <v>98</v>
      </c>
      <c r="C60" s="13" t="s">
        <v>63</v>
      </c>
      <c r="D60" s="14">
        <v>10</v>
      </c>
      <c r="E60" s="14" t="s">
        <v>3</v>
      </c>
      <c r="F60" s="15">
        <v>1311</v>
      </c>
      <c r="G60" s="15">
        <v>190</v>
      </c>
      <c r="H60" s="15" t="s">
        <v>3</v>
      </c>
      <c r="I60" s="15" t="s">
        <v>3</v>
      </c>
      <c r="J60" s="16">
        <v>327.726</v>
      </c>
      <c r="K60" s="16">
        <v>158.5299971566665</v>
      </c>
      <c r="L60" s="16">
        <v>36.742553677102663</v>
      </c>
      <c r="M60" s="17">
        <v>0</v>
      </c>
      <c r="N60" s="16">
        <v>195.27255083376917</v>
      </c>
      <c r="O60" s="16">
        <v>169.1960028433335</v>
      </c>
      <c r="P60" s="16">
        <f t="shared" si="30"/>
        <v>364.4685536771027</v>
      </c>
      <c r="Q60" s="16">
        <v>1149.6673023449309</v>
      </c>
      <c r="R60" s="16">
        <v>0</v>
      </c>
      <c r="S60" s="16">
        <f t="shared" si="31"/>
        <v>1149.6673023449309</v>
      </c>
      <c r="T60" s="18">
        <v>0.71</v>
      </c>
      <c r="U60" s="19">
        <f t="shared" si="32"/>
        <v>4.2670666893708962</v>
      </c>
      <c r="V60" s="19">
        <f t="shared" si="33"/>
        <v>5.8875008158397799</v>
      </c>
      <c r="W60" s="16">
        <v>0.19741028817328651</v>
      </c>
      <c r="X60" s="16">
        <v>1.9741028817328657E-2</v>
      </c>
      <c r="Y60" s="16">
        <v>1.3541695426611644</v>
      </c>
      <c r="AA60" s="13" t="s">
        <v>121</v>
      </c>
      <c r="AB60" s="15">
        <v>2.8414338452578471</v>
      </c>
      <c r="AC60" s="19">
        <v>0.4097577761003281</v>
      </c>
      <c r="AD60" s="19">
        <v>2.8106661943559859</v>
      </c>
      <c r="AE60" s="19">
        <v>1.165532518875988</v>
      </c>
      <c r="AF60" s="19">
        <v>7.9947789652812302</v>
      </c>
      <c r="AG60" s="19">
        <v>28.106661943559846</v>
      </c>
      <c r="AH60" s="17">
        <f t="shared" si="34"/>
        <v>3266.703583669173</v>
      </c>
      <c r="AI60" s="17">
        <f t="shared" si="35"/>
        <v>765.56187692271351</v>
      </c>
      <c r="AJ60" s="17">
        <f t="shared" si="36"/>
        <v>2501.1417067464595</v>
      </c>
      <c r="AK60" s="19">
        <f t="shared" si="37"/>
        <v>4.2670666893708971</v>
      </c>
      <c r="AL60" s="17">
        <f t="shared" si="38"/>
        <v>554.85403498890514</v>
      </c>
      <c r="AM60" s="19">
        <f t="shared" si="39"/>
        <v>5.8875008158397799</v>
      </c>
    </row>
    <row r="61" spans="1:39">
      <c r="A61" s="13" t="s">
        <v>122</v>
      </c>
      <c r="B61" s="13" t="s">
        <v>103</v>
      </c>
      <c r="C61" s="13" t="s">
        <v>68</v>
      </c>
      <c r="D61" s="14">
        <v>10</v>
      </c>
      <c r="E61" s="14">
        <v>3.3332999999999999</v>
      </c>
      <c r="F61" s="15">
        <v>3221.3589999999999</v>
      </c>
      <c r="G61" s="15">
        <v>726</v>
      </c>
      <c r="H61" s="15">
        <v>2577</v>
      </c>
      <c r="I61" s="15">
        <v>580</v>
      </c>
      <c r="J61" s="16">
        <v>1315.9291320000002</v>
      </c>
      <c r="K61" s="16">
        <v>330.27082740972185</v>
      </c>
      <c r="L61" s="16">
        <v>87.138296318908274</v>
      </c>
      <c r="M61" s="17">
        <v>0</v>
      </c>
      <c r="N61" s="16">
        <v>417.40912372863011</v>
      </c>
      <c r="O61" s="16">
        <v>985.65830459027836</v>
      </c>
      <c r="P61" s="16">
        <f t="shared" si="30"/>
        <v>1403.0674283189085</v>
      </c>
      <c r="Q61" s="16">
        <v>2822.4478265263897</v>
      </c>
      <c r="R61" s="16">
        <v>0</v>
      </c>
      <c r="S61" s="16">
        <f t="shared" si="31"/>
        <v>2822.4478265263897</v>
      </c>
      <c r="T61" s="18">
        <v>0.75</v>
      </c>
      <c r="U61" s="19">
        <f t="shared" si="32"/>
        <v>2.6277691659988203</v>
      </c>
      <c r="V61" s="19">
        <f t="shared" si="33"/>
        <v>6.7618259067124411</v>
      </c>
      <c r="W61" s="16">
        <v>0.16257402975106305</v>
      </c>
      <c r="X61" s="16">
        <v>1.8758946935459039E-2</v>
      </c>
      <c r="Y61" s="16">
        <v>0.71714643755396412</v>
      </c>
      <c r="AA61" s="13" t="s">
        <v>122</v>
      </c>
      <c r="AB61" s="15">
        <v>2.8414338452578471</v>
      </c>
      <c r="AC61" s="19">
        <v>1.6539148190261577</v>
      </c>
      <c r="AD61" s="19">
        <v>7.2953917887520578</v>
      </c>
      <c r="AE61" s="19">
        <v>4.7044659490583802</v>
      </c>
      <c r="AF61" s="19">
        <v>20.751323986221177</v>
      </c>
      <c r="AG61" s="19">
        <v>63.225363651321352</v>
      </c>
      <c r="AH61" s="17">
        <f t="shared" si="34"/>
        <v>8019.7987807665322</v>
      </c>
      <c r="AI61" s="17">
        <f t="shared" si="35"/>
        <v>3051.9418845978394</v>
      </c>
      <c r="AJ61" s="17">
        <f t="shared" si="36"/>
        <v>4967.8568961686924</v>
      </c>
      <c r="AK61" s="19">
        <f t="shared" si="37"/>
        <v>2.6277691659988203</v>
      </c>
      <c r="AL61" s="17">
        <f t="shared" si="38"/>
        <v>1186.0404114819498</v>
      </c>
      <c r="AM61" s="19">
        <f t="shared" si="39"/>
        <v>6.7618259067124411</v>
      </c>
    </row>
    <row r="62" spans="1:39">
      <c r="A62" s="13" t="s">
        <v>123</v>
      </c>
      <c r="B62" s="13" t="s">
        <v>120</v>
      </c>
      <c r="C62" s="13" t="s">
        <v>68</v>
      </c>
      <c r="D62" s="14">
        <v>15</v>
      </c>
      <c r="E62" s="14">
        <v>5</v>
      </c>
      <c r="F62" s="15">
        <v>1708.2</v>
      </c>
      <c r="G62" s="15">
        <v>119.6</v>
      </c>
      <c r="H62" s="15">
        <v>1047.6959999999999</v>
      </c>
      <c r="I62" s="15">
        <v>119.6</v>
      </c>
      <c r="J62" s="16">
        <v>382.25596500000006</v>
      </c>
      <c r="K62" s="16">
        <v>237.79499573499973</v>
      </c>
      <c r="L62" s="16">
        <v>49.604377512819475</v>
      </c>
      <c r="M62" s="17">
        <v>0</v>
      </c>
      <c r="N62" s="16">
        <v>287.3993732478192</v>
      </c>
      <c r="O62" s="16">
        <v>144.46096926500033</v>
      </c>
      <c r="P62" s="16">
        <f t="shared" si="30"/>
        <v>431.86034251281956</v>
      </c>
      <c r="Q62" s="16">
        <v>1502.2214313169252</v>
      </c>
      <c r="R62" s="16">
        <v>0</v>
      </c>
      <c r="S62" s="16">
        <f t="shared" si="31"/>
        <v>1502.2214313169252</v>
      </c>
      <c r="T62" s="18">
        <v>0.71</v>
      </c>
      <c r="U62" s="19">
        <f t="shared" si="32"/>
        <v>4.6797284290185406</v>
      </c>
      <c r="V62" s="19">
        <f t="shared" si="33"/>
        <v>5.2269474854476705</v>
      </c>
      <c r="W62" s="16">
        <v>0.22298639885011806</v>
      </c>
      <c r="X62" s="16">
        <v>2.0028718459591453E-2</v>
      </c>
      <c r="Y62" s="16">
        <v>3.1662126533672672</v>
      </c>
      <c r="AA62" s="13" t="s">
        <v>123</v>
      </c>
      <c r="AB62" s="15">
        <v>62.288316953281438</v>
      </c>
      <c r="AC62" s="19">
        <v>5.6542346782507806</v>
      </c>
      <c r="AD62" s="19">
        <v>80.281290143636014</v>
      </c>
      <c r="AE62" s="19">
        <v>16.083146608165901</v>
      </c>
      <c r="AF62" s="19">
        <v>228.35553045567008</v>
      </c>
      <c r="AG62" s="19">
        <v>893.79836359914725</v>
      </c>
      <c r="AH62" s="17">
        <f t="shared" si="34"/>
        <v>93570.844647880745</v>
      </c>
      <c r="AI62" s="17">
        <f t="shared" si="35"/>
        <v>19994.930489482475</v>
      </c>
      <c r="AJ62" s="17">
        <f t="shared" si="36"/>
        <v>73575.914158398271</v>
      </c>
      <c r="AK62" s="19">
        <f t="shared" si="37"/>
        <v>4.6797284290185406</v>
      </c>
      <c r="AL62" s="17">
        <f t="shared" si="38"/>
        <v>17901.623253034595</v>
      </c>
      <c r="AM62" s="19">
        <f t="shared" si="39"/>
        <v>5.2269474854476714</v>
      </c>
    </row>
    <row r="63" spans="1:39">
      <c r="A63" s="13" t="s">
        <v>124</v>
      </c>
      <c r="B63" s="13" t="s">
        <v>120</v>
      </c>
      <c r="C63" s="13" t="s">
        <v>68</v>
      </c>
      <c r="D63" s="14">
        <v>15</v>
      </c>
      <c r="E63" s="14">
        <v>5</v>
      </c>
      <c r="F63" s="15">
        <v>342</v>
      </c>
      <c r="G63" s="15">
        <v>341.64</v>
      </c>
      <c r="H63" s="15">
        <v>341.64</v>
      </c>
      <c r="I63" s="15">
        <v>39</v>
      </c>
      <c r="J63" s="16">
        <v>185.98741812</v>
      </c>
      <c r="K63" s="16">
        <v>79.264998578333248</v>
      </c>
      <c r="L63" s="16">
        <v>17.134505901324712</v>
      </c>
      <c r="M63" s="17">
        <v>0</v>
      </c>
      <c r="N63" s="16">
        <v>96.399504479657963</v>
      </c>
      <c r="O63" s="16">
        <v>106.72241954166675</v>
      </c>
      <c r="P63" s="16">
        <f t="shared" si="30"/>
        <v>203.12192402132473</v>
      </c>
      <c r="Q63" s="16">
        <v>524.93598386198551</v>
      </c>
      <c r="R63" s="16">
        <v>0</v>
      </c>
      <c r="S63" s="16">
        <f t="shared" si="31"/>
        <v>524.93598386198551</v>
      </c>
      <c r="T63" s="18">
        <v>0.71</v>
      </c>
      <c r="U63" s="19">
        <f t="shared" si="32"/>
        <v>3.5186779400144133</v>
      </c>
      <c r="V63" s="19">
        <f t="shared" si="33"/>
        <v>5.445422014308761</v>
      </c>
      <c r="W63" s="16">
        <v>0.37357686234806919</v>
      </c>
      <c r="X63" s="16">
        <v>2.4922613710018651E-2</v>
      </c>
      <c r="Y63" s="16">
        <v>0.37178471548471265</v>
      </c>
      <c r="AA63" s="13" t="s">
        <v>124</v>
      </c>
      <c r="AB63" s="15">
        <v>463.70191509665068</v>
      </c>
      <c r="AC63" s="19">
        <v>120.23852961445463</v>
      </c>
      <c r="AD63" s="19">
        <v>119.655874432559</v>
      </c>
      <c r="AE63" s="19">
        <v>342.01160895886704</v>
      </c>
      <c r="AF63" s="19">
        <v>340.35427967459088</v>
      </c>
      <c r="AG63" s="19">
        <v>1793.5785809680428</v>
      </c>
      <c r="AH63" s="17">
        <f t="shared" si="34"/>
        <v>243413.82101994721</v>
      </c>
      <c r="AI63" s="17">
        <f t="shared" si="35"/>
        <v>69177.635796628238</v>
      </c>
      <c r="AJ63" s="17">
        <f t="shared" si="36"/>
        <v>174236.18522331899</v>
      </c>
      <c r="AK63" s="19">
        <f t="shared" si="37"/>
        <v>3.5186779400144137</v>
      </c>
      <c r="AL63" s="17">
        <f t="shared" si="38"/>
        <v>44700.634841585554</v>
      </c>
      <c r="AM63" s="19">
        <f t="shared" si="39"/>
        <v>5.445422014308761</v>
      </c>
    </row>
    <row r="64" spans="1:39">
      <c r="A64" s="13" t="s">
        <v>125</v>
      </c>
      <c r="B64" s="13" t="s">
        <v>96</v>
      </c>
      <c r="C64" s="13" t="s">
        <v>63</v>
      </c>
      <c r="D64" s="14">
        <v>12</v>
      </c>
      <c r="E64" s="14" t="s">
        <v>3</v>
      </c>
      <c r="F64" s="15">
        <v>6368</v>
      </c>
      <c r="G64" s="15">
        <v>1454</v>
      </c>
      <c r="H64" s="15" t="s">
        <v>3</v>
      </c>
      <c r="I64" s="15" t="s">
        <v>3</v>
      </c>
      <c r="J64" s="16">
        <v>2191.8314880000003</v>
      </c>
      <c r="K64" s="16">
        <v>1321.0833096388874</v>
      </c>
      <c r="L64" s="16">
        <v>243.31837346926255</v>
      </c>
      <c r="M64" s="17">
        <v>0</v>
      </c>
      <c r="N64" s="16">
        <v>1564.4016831081499</v>
      </c>
      <c r="O64" s="16">
        <v>870.74817836111288</v>
      </c>
      <c r="P64" s="16">
        <f t="shared" si="30"/>
        <v>2435.1498614692628</v>
      </c>
      <c r="Q64" s="16">
        <v>7044.0805839808809</v>
      </c>
      <c r="R64" s="16">
        <v>0</v>
      </c>
      <c r="S64" s="16">
        <f t="shared" si="31"/>
        <v>7044.0805839808809</v>
      </c>
      <c r="T64" s="18">
        <v>0.71</v>
      </c>
      <c r="U64" s="19">
        <f t="shared" si="32"/>
        <v>3.9144247107555743</v>
      </c>
      <c r="V64" s="19">
        <f t="shared" si="33"/>
        <v>4.5027314020691396</v>
      </c>
      <c r="W64" s="16">
        <v>0.32559407597069173</v>
      </c>
      <c r="X64" s="16">
        <v>2.7132839664224317E-2</v>
      </c>
      <c r="Y64" s="16">
        <v>1.4176509430494548</v>
      </c>
      <c r="AA64" s="13" t="s">
        <v>125</v>
      </c>
      <c r="AB64" s="15">
        <v>12.502308919134524</v>
      </c>
      <c r="AC64" s="19">
        <v>13.797191307260306</v>
      </c>
      <c r="AD64" s="19">
        <v>60.070647012127559</v>
      </c>
      <c r="AE64" s="19">
        <v>34.032773426903489</v>
      </c>
      <c r="AF64" s="19">
        <v>148.17296316645644</v>
      </c>
      <c r="AG64" s="19">
        <v>720.8477641455305</v>
      </c>
      <c r="AH64" s="17">
        <f t="shared" si="34"/>
        <v>88067.271512206498</v>
      </c>
      <c r="AI64" s="17">
        <f t="shared" si="35"/>
        <v>22498.139067594297</v>
      </c>
      <c r="AJ64" s="17">
        <f t="shared" si="36"/>
        <v>65569.132444612202</v>
      </c>
      <c r="AK64" s="19">
        <f t="shared" si="37"/>
        <v>3.9144247107555747</v>
      </c>
      <c r="AL64" s="17">
        <f t="shared" si="38"/>
        <v>19558.633115832083</v>
      </c>
      <c r="AM64" s="19">
        <f t="shared" si="39"/>
        <v>4.5027314020691396</v>
      </c>
    </row>
    <row r="65" spans="1:39">
      <c r="A65" s="13" t="s">
        <v>126</v>
      </c>
      <c r="B65" s="13" t="s">
        <v>96</v>
      </c>
      <c r="C65" s="13" t="s">
        <v>68</v>
      </c>
      <c r="D65" s="14">
        <v>12</v>
      </c>
      <c r="E65" s="14">
        <v>4</v>
      </c>
      <c r="F65" s="15">
        <v>18282</v>
      </c>
      <c r="G65" s="15">
        <v>2838</v>
      </c>
      <c r="H65" s="15">
        <v>18282</v>
      </c>
      <c r="I65" s="15">
        <v>2838</v>
      </c>
      <c r="J65" s="16">
        <v>15438.297924000002</v>
      </c>
      <c r="K65" s="16">
        <v>2642.1666192777748</v>
      </c>
      <c r="L65" s="16">
        <v>137.44550753482986</v>
      </c>
      <c r="M65" s="17">
        <v>0</v>
      </c>
      <c r="N65" s="16">
        <v>2779.6121268126044</v>
      </c>
      <c r="O65" s="16">
        <v>12796.131304722228</v>
      </c>
      <c r="P65" s="16">
        <f t="shared" si="30"/>
        <v>15575.743431534833</v>
      </c>
      <c r="Q65" s="16">
        <v>9561.7517073879899</v>
      </c>
      <c r="R65" s="16">
        <v>0</v>
      </c>
      <c r="S65" s="16">
        <f t="shared" si="31"/>
        <v>9561.7517073879899</v>
      </c>
      <c r="T65" s="18">
        <v>0.71</v>
      </c>
      <c r="U65" s="19">
        <f t="shared" si="32"/>
        <v>0.86152485917526966</v>
      </c>
      <c r="V65" s="19">
        <f t="shared" si="33"/>
        <v>3.4399589839005702</v>
      </c>
      <c r="W65" s="16">
        <v>0.20150775651958602</v>
      </c>
      <c r="X65" s="16">
        <v>1.6792313043298836E-2</v>
      </c>
      <c r="Y65" s="16">
        <v>1.2904977442124448</v>
      </c>
      <c r="AA65" s="13" t="s">
        <v>126</v>
      </c>
      <c r="AB65" s="15">
        <v>5.6828676905156943</v>
      </c>
      <c r="AC65" s="19">
        <v>12.240974406028752</v>
      </c>
      <c r="AD65" s="19">
        <v>78.389930381717974</v>
      </c>
      <c r="AE65" s="19">
        <v>34.818750406000568</v>
      </c>
      <c r="AF65" s="19">
        <v>222.97566596990305</v>
      </c>
      <c r="AG65" s="19">
        <v>940.67916458061575</v>
      </c>
      <c r="AH65" s="17">
        <f t="shared" si="34"/>
        <v>54338.16984264848</v>
      </c>
      <c r="AI65" s="17">
        <f t="shared" si="35"/>
        <v>63072.085806863368</v>
      </c>
      <c r="AJ65" s="17">
        <f t="shared" si="36"/>
        <v>-8733.9159642148879</v>
      </c>
      <c r="AK65" s="19">
        <f t="shared" si="37"/>
        <v>0.86152485917526955</v>
      </c>
      <c r="AL65" s="17">
        <f t="shared" si="38"/>
        <v>15796.167947628963</v>
      </c>
      <c r="AM65" s="19">
        <f t="shared" si="39"/>
        <v>3.4399589839005702</v>
      </c>
    </row>
    <row r="66" spans="1:39">
      <c r="A66" s="13" t="s">
        <v>127</v>
      </c>
      <c r="B66" s="13" t="s">
        <v>96</v>
      </c>
      <c r="C66" s="13" t="s">
        <v>63</v>
      </c>
      <c r="D66" s="14">
        <v>12</v>
      </c>
      <c r="E66" s="14" t="s">
        <v>3</v>
      </c>
      <c r="F66" s="15">
        <v>1937</v>
      </c>
      <c r="G66" s="15">
        <v>301</v>
      </c>
      <c r="H66" s="15" t="s">
        <v>3</v>
      </c>
      <c r="I66" s="15" t="s">
        <v>3</v>
      </c>
      <c r="J66" s="16">
        <v>1310.904</v>
      </c>
      <c r="K66" s="16">
        <v>528.43332385555493</v>
      </c>
      <c r="L66" s="16">
        <v>76.930833289975538</v>
      </c>
      <c r="M66" s="17">
        <v>0</v>
      </c>
      <c r="N66" s="16">
        <v>605.3641571455305</v>
      </c>
      <c r="O66" s="16">
        <v>782.47067614444506</v>
      </c>
      <c r="P66" s="16">
        <f t="shared" si="30"/>
        <v>1387.8348332899754</v>
      </c>
      <c r="Q66" s="16">
        <v>1994.7324193231325</v>
      </c>
      <c r="R66" s="16">
        <v>0</v>
      </c>
      <c r="S66" s="16">
        <f t="shared" si="31"/>
        <v>1994.7324193231325</v>
      </c>
      <c r="T66" s="18">
        <v>0.71</v>
      </c>
      <c r="U66" s="19">
        <f t="shared" si="32"/>
        <v>1.9795440247580409</v>
      </c>
      <c r="V66" s="19">
        <f t="shared" si="33"/>
        <v>3.2950950197132265</v>
      </c>
      <c r="W66" s="16">
        <v>0.41420788054268926</v>
      </c>
      <c r="X66" s="16">
        <v>3.4517323378557431E-2</v>
      </c>
      <c r="Y66" s="16">
        <v>2.6499376211204146</v>
      </c>
      <c r="AA66" s="13" t="s">
        <v>127</v>
      </c>
      <c r="AB66" s="15">
        <v>12.502308919134524</v>
      </c>
      <c r="AC66" s="19">
        <v>2.8562273614067073</v>
      </c>
      <c r="AD66" s="19">
        <v>18.27211734649671</v>
      </c>
      <c r="AE66" s="19">
        <v>7.0452990381691558</v>
      </c>
      <c r="AF66" s="19">
        <v>45.070827520952598</v>
      </c>
      <c r="AG66" s="19">
        <v>219.26540815796056</v>
      </c>
      <c r="AH66" s="17">
        <f t="shared" si="34"/>
        <v>24938.760917390387</v>
      </c>
      <c r="AI66" s="17">
        <f t="shared" si="35"/>
        <v>12598.235050841389</v>
      </c>
      <c r="AJ66" s="17">
        <f t="shared" si="36"/>
        <v>12340.525866548998</v>
      </c>
      <c r="AK66" s="19">
        <f t="shared" si="37"/>
        <v>1.9795440247580411</v>
      </c>
      <c r="AL66" s="17">
        <f t="shared" si="38"/>
        <v>7568.4497012049196</v>
      </c>
      <c r="AM66" s="19">
        <f t="shared" si="39"/>
        <v>3.2950950197132265</v>
      </c>
    </row>
    <row r="67" spans="1:39">
      <c r="A67" s="13" t="s">
        <v>128</v>
      </c>
      <c r="B67" s="13" t="s">
        <v>96</v>
      </c>
      <c r="C67" s="13" t="s">
        <v>68</v>
      </c>
      <c r="D67" s="14">
        <v>12</v>
      </c>
      <c r="E67" s="14">
        <v>4</v>
      </c>
      <c r="F67" s="15">
        <v>17439</v>
      </c>
      <c r="G67" s="15">
        <v>2707</v>
      </c>
      <c r="H67" s="15">
        <v>18189</v>
      </c>
      <c r="I67" s="15">
        <v>2824</v>
      </c>
      <c r="J67" s="16">
        <v>2005.8540484108712</v>
      </c>
      <c r="K67" s="16">
        <v>660.54165481944369</v>
      </c>
      <c r="L67" s="16">
        <v>200.31161310312547</v>
      </c>
      <c r="M67" s="17">
        <v>0</v>
      </c>
      <c r="N67" s="16">
        <v>860.8532679225691</v>
      </c>
      <c r="O67" s="16">
        <v>1345.3123935914275</v>
      </c>
      <c r="P67" s="16">
        <f t="shared" si="30"/>
        <v>2206.1656615139964</v>
      </c>
      <c r="Q67" s="16">
        <v>6695.2815818429881</v>
      </c>
      <c r="R67" s="16">
        <v>0</v>
      </c>
      <c r="S67" s="16">
        <f t="shared" si="31"/>
        <v>6695.2815818429881</v>
      </c>
      <c r="T67" s="18">
        <v>0.71</v>
      </c>
      <c r="U67" s="19">
        <f t="shared" si="32"/>
        <v>4.1215226360049577</v>
      </c>
      <c r="V67" s="19">
        <f t="shared" si="33"/>
        <v>7.7774945293524826</v>
      </c>
      <c r="W67" s="16">
        <v>6.542426156002433E-2</v>
      </c>
      <c r="X67" s="16">
        <v>5.3000617711190896E-3</v>
      </c>
      <c r="Y67" s="16">
        <v>0.41901186394249834</v>
      </c>
      <c r="AA67" s="13" t="s">
        <v>128</v>
      </c>
      <c r="AB67" s="15">
        <v>2.8414338452578471</v>
      </c>
      <c r="AC67" s="19">
        <v>5.8379699994925689</v>
      </c>
      <c r="AD67" s="19">
        <v>37.387648942314293</v>
      </c>
      <c r="AE67" s="19">
        <v>16.605771203143679</v>
      </c>
      <c r="AF67" s="19">
        <v>106.34702545807735</v>
      </c>
      <c r="AG67" s="19">
        <v>461.515248151506</v>
      </c>
      <c r="AH67" s="17">
        <f t="shared" si="34"/>
        <v>19024.199690180161</v>
      </c>
      <c r="AI67" s="17">
        <f t="shared" si="35"/>
        <v>4615.8183201489219</v>
      </c>
      <c r="AJ67" s="17">
        <f t="shared" si="36"/>
        <v>14408.381370031238</v>
      </c>
      <c r="AK67" s="19">
        <f t="shared" si="37"/>
        <v>4.1215226360049577</v>
      </c>
      <c r="AL67" s="17">
        <f t="shared" si="38"/>
        <v>2446.0576112760091</v>
      </c>
      <c r="AM67" s="19">
        <f t="shared" si="39"/>
        <v>7.7774945293524826</v>
      </c>
    </row>
    <row r="68" spans="1:39">
      <c r="A68" s="13" t="s">
        <v>129</v>
      </c>
      <c r="B68" s="13" t="s">
        <v>96</v>
      </c>
      <c r="C68" s="13" t="s">
        <v>68</v>
      </c>
      <c r="D68" s="14">
        <v>12</v>
      </c>
      <c r="E68" s="14">
        <v>4</v>
      </c>
      <c r="F68" s="15">
        <v>15815</v>
      </c>
      <c r="G68" s="15">
        <v>2455</v>
      </c>
      <c r="H68" s="15">
        <v>15815</v>
      </c>
      <c r="I68" s="15">
        <v>2455</v>
      </c>
      <c r="J68" s="16">
        <v>4352.2012799999993</v>
      </c>
      <c r="K68" s="16">
        <v>2642.1666192777748</v>
      </c>
      <c r="L68" s="16">
        <v>242.2400251646074</v>
      </c>
      <c r="M68" s="17">
        <v>0</v>
      </c>
      <c r="N68" s="16">
        <v>2884.406644442382</v>
      </c>
      <c r="O68" s="16">
        <v>1710.0346607222245</v>
      </c>
      <c r="P68" s="16">
        <f t="shared" si="30"/>
        <v>4594.4413051646061</v>
      </c>
      <c r="Q68" s="16">
        <v>4227.9470023596859</v>
      </c>
      <c r="R68" s="16">
        <v>0</v>
      </c>
      <c r="S68" s="16">
        <f t="shared" si="31"/>
        <v>4227.9470023596859</v>
      </c>
      <c r="T68" s="18">
        <v>0.71</v>
      </c>
      <c r="U68" s="19">
        <f t="shared" si="32"/>
        <v>1.2687763045989</v>
      </c>
      <c r="V68" s="19">
        <f t="shared" si="33"/>
        <v>1.4657943638099749</v>
      </c>
      <c r="W68" s="16">
        <v>0.24172332848742115</v>
      </c>
      <c r="X68" s="16">
        <v>2.0143610707285101E-2</v>
      </c>
      <c r="Y68" s="16">
        <v>1.5480694276560329</v>
      </c>
      <c r="AA68" s="13" t="s">
        <v>129</v>
      </c>
      <c r="AB68" s="15">
        <v>2.8414338452578471</v>
      </c>
      <c r="AC68" s="19">
        <v>5.2945017911910819</v>
      </c>
      <c r="AD68" s="19">
        <v>33.905938873943498</v>
      </c>
      <c r="AE68" s="19">
        <v>15.059907020213426</v>
      </c>
      <c r="AF68" s="19">
        <v>96.443500637622179</v>
      </c>
      <c r="AG68" s="19">
        <v>406.8712664873218</v>
      </c>
      <c r="AH68" s="17">
        <f t="shared" si="34"/>
        <v>12013.43170846127</v>
      </c>
      <c r="AI68" s="17">
        <f t="shared" si="35"/>
        <v>9468.5183392190575</v>
      </c>
      <c r="AJ68" s="17">
        <f t="shared" si="36"/>
        <v>2544.9133692422129</v>
      </c>
      <c r="AK68" s="19">
        <f t="shared" si="37"/>
        <v>1.2687763045989</v>
      </c>
      <c r="AL68" s="17">
        <f t="shared" si="38"/>
        <v>8195.8506630052016</v>
      </c>
      <c r="AM68" s="19">
        <f t="shared" si="39"/>
        <v>1.4657943638099749</v>
      </c>
    </row>
    <row r="69" spans="1:39">
      <c r="A69" s="13" t="s">
        <v>130</v>
      </c>
      <c r="B69" s="13" t="s">
        <v>96</v>
      </c>
      <c r="C69" s="13" t="s">
        <v>63</v>
      </c>
      <c r="D69" s="14">
        <v>12</v>
      </c>
      <c r="E69" s="14" t="s">
        <v>3</v>
      </c>
      <c r="F69" s="15">
        <v>9967</v>
      </c>
      <c r="G69" s="15">
        <v>1547</v>
      </c>
      <c r="H69" s="15" t="s">
        <v>3</v>
      </c>
      <c r="I69" s="15" t="s">
        <v>3</v>
      </c>
      <c r="J69" s="16">
        <v>3264.1509600000004</v>
      </c>
      <c r="K69" s="16">
        <v>1188.9749786749987</v>
      </c>
      <c r="L69" s="16">
        <v>316.24895927857403</v>
      </c>
      <c r="M69" s="17">
        <v>0</v>
      </c>
      <c r="N69" s="16">
        <v>1505.2239379535727</v>
      </c>
      <c r="O69" s="16">
        <v>2075.1759813250019</v>
      </c>
      <c r="P69" s="16">
        <f t="shared" si="30"/>
        <v>3580.3999192785745</v>
      </c>
      <c r="Q69" s="16">
        <v>10263.736300354209</v>
      </c>
      <c r="R69" s="16">
        <v>0</v>
      </c>
      <c r="S69" s="16">
        <f t="shared" si="31"/>
        <v>10263.736300354209</v>
      </c>
      <c r="T69" s="18">
        <v>0.71</v>
      </c>
      <c r="U69" s="19">
        <f t="shared" si="32"/>
        <v>3.8969364944587017</v>
      </c>
      <c r="V69" s="19">
        <f t="shared" si="33"/>
        <v>6.8187437374323663</v>
      </c>
      <c r="W69" s="16">
        <v>0.20015568638681056</v>
      </c>
      <c r="X69" s="16">
        <v>1.6679640532234214E-2</v>
      </c>
      <c r="Y69" s="16">
        <v>1.2820242668277242</v>
      </c>
      <c r="AA69" s="13" t="s">
        <v>130</v>
      </c>
      <c r="AB69" s="15">
        <v>6.2511544595672621</v>
      </c>
      <c r="AC69" s="19">
        <v>7.3398400798939809</v>
      </c>
      <c r="AD69" s="19">
        <v>47.010375217483926</v>
      </c>
      <c r="AE69" s="19">
        <v>18.104780086457943</v>
      </c>
      <c r="AF69" s="19">
        <v>115.95790859611112</v>
      </c>
      <c r="AG69" s="19">
        <v>564.12450260980711</v>
      </c>
      <c r="AH69" s="17">
        <f t="shared" si="34"/>
        <v>64160.200945781602</v>
      </c>
      <c r="AI69" s="17">
        <f t="shared" si="35"/>
        <v>16464.266491644146</v>
      </c>
      <c r="AJ69" s="17">
        <f t="shared" si="36"/>
        <v>47695.934454137459</v>
      </c>
      <c r="AK69" s="19">
        <f t="shared" si="37"/>
        <v>3.8969364944587013</v>
      </c>
      <c r="AL69" s="17">
        <f t="shared" si="38"/>
        <v>9409.3873323858716</v>
      </c>
      <c r="AM69" s="19">
        <f t="shared" si="39"/>
        <v>6.8187437374323663</v>
      </c>
    </row>
    <row r="70" spans="1:39">
      <c r="A70" s="13" t="s">
        <v>131</v>
      </c>
      <c r="B70" s="13" t="s">
        <v>96</v>
      </c>
      <c r="C70" s="13" t="s">
        <v>68</v>
      </c>
      <c r="D70" s="14">
        <v>12</v>
      </c>
      <c r="E70" s="14">
        <v>4</v>
      </c>
      <c r="F70" s="15">
        <v>17599</v>
      </c>
      <c r="G70" s="15">
        <v>2732</v>
      </c>
      <c r="H70" s="15">
        <v>17599</v>
      </c>
      <c r="I70" s="15">
        <v>2732</v>
      </c>
      <c r="J70" s="16">
        <v>11949.909552000001</v>
      </c>
      <c r="K70" s="16">
        <v>2377.9499573499975</v>
      </c>
      <c r="L70" s="16">
        <v>123.70095678134687</v>
      </c>
      <c r="M70" s="17">
        <v>0</v>
      </c>
      <c r="N70" s="16">
        <v>2501.6509141313445</v>
      </c>
      <c r="O70" s="16">
        <v>9571.9595946500031</v>
      </c>
      <c r="P70" s="16">
        <f t="shared" si="30"/>
        <v>12073.610508781348</v>
      </c>
      <c r="Q70" s="16">
        <v>2697.4311508415435</v>
      </c>
      <c r="R70" s="16">
        <v>0</v>
      </c>
      <c r="S70" s="16">
        <f t="shared" si="31"/>
        <v>2697.4311508415435</v>
      </c>
      <c r="T70" s="18">
        <v>0.71</v>
      </c>
      <c r="U70" s="19">
        <f t="shared" si="32"/>
        <v>0.31335830653271979</v>
      </c>
      <c r="V70" s="19">
        <f t="shared" si="33"/>
        <v>1.0782604141945922</v>
      </c>
      <c r="W70" s="16">
        <v>0.18839526815284763</v>
      </c>
      <c r="X70" s="16">
        <v>1.5699605679403972E-2</v>
      </c>
      <c r="Y70" s="16">
        <v>1.20651147081531</v>
      </c>
      <c r="AA70" s="13" t="s">
        <v>131</v>
      </c>
      <c r="AB70" s="15">
        <v>2.8414338452578471</v>
      </c>
      <c r="AC70" s="19">
        <v>5.8918854963478768</v>
      </c>
      <c r="AD70" s="19">
        <v>37.730674564813874</v>
      </c>
      <c r="AE70" s="19">
        <v>16.759130745101054</v>
      </c>
      <c r="AF70" s="19">
        <v>107.32274218915666</v>
      </c>
      <c r="AG70" s="19">
        <v>452.76809477776652</v>
      </c>
      <c r="AH70" s="17">
        <f t="shared" si="34"/>
        <v>7664.5721672539867</v>
      </c>
      <c r="AI70" s="17">
        <f t="shared" si="35"/>
        <v>24459.451073953511</v>
      </c>
      <c r="AJ70" s="17">
        <f t="shared" si="36"/>
        <v>-16794.878906699523</v>
      </c>
      <c r="AK70" s="19">
        <f t="shared" si="37"/>
        <v>0.31335830653271979</v>
      </c>
      <c r="AL70" s="17">
        <f t="shared" si="38"/>
        <v>7108.275576433035</v>
      </c>
      <c r="AM70" s="19">
        <f t="shared" si="39"/>
        <v>1.078260414194592</v>
      </c>
    </row>
    <row r="71" spans="1:39">
      <c r="A71" s="13" t="s">
        <v>132</v>
      </c>
      <c r="B71" s="13" t="s">
        <v>133</v>
      </c>
      <c r="C71" s="13" t="s">
        <v>63</v>
      </c>
      <c r="D71" s="14">
        <v>15</v>
      </c>
      <c r="E71" s="14" t="s">
        <v>3</v>
      </c>
      <c r="F71" s="15">
        <v>10793.80411016817</v>
      </c>
      <c r="G71" s="15">
        <v>2957.5011999999997</v>
      </c>
      <c r="H71" s="15" t="s">
        <v>3</v>
      </c>
      <c r="I71" s="15" t="s">
        <v>3</v>
      </c>
      <c r="J71" s="16">
        <v>1934.4573360000002</v>
      </c>
      <c r="K71" s="16">
        <v>924.75831674722122</v>
      </c>
      <c r="L71" s="16">
        <v>272.7265411502263</v>
      </c>
      <c r="M71" s="17">
        <v>0</v>
      </c>
      <c r="N71" s="16">
        <v>1197.4848578974475</v>
      </c>
      <c r="O71" s="16">
        <v>1009.699019252779</v>
      </c>
      <c r="P71" s="16">
        <f t="shared" si="30"/>
        <v>2207.1838771502262</v>
      </c>
      <c r="Q71" s="16">
        <v>9062.3447776697321</v>
      </c>
      <c r="R71" s="16">
        <v>0</v>
      </c>
      <c r="S71" s="16">
        <f t="shared" si="31"/>
        <v>9062.3447776697321</v>
      </c>
      <c r="T71" s="18">
        <v>0.71</v>
      </c>
      <c r="U71" s="19">
        <f t="shared" si="32"/>
        <v>5.505037631116644</v>
      </c>
      <c r="V71" s="19">
        <f t="shared" si="33"/>
        <v>7.5678157580893863</v>
      </c>
      <c r="W71" s="16">
        <v>0.14703704737580622</v>
      </c>
      <c r="X71" s="16">
        <v>9.8024698250537522E-3</v>
      </c>
      <c r="Y71" s="16">
        <v>0.53349523413861766</v>
      </c>
      <c r="AA71" s="13" t="s">
        <v>132</v>
      </c>
      <c r="AB71" s="15">
        <v>2.8414338452578471</v>
      </c>
      <c r="AC71" s="19">
        <v>6.3782058659265886</v>
      </c>
      <c r="AD71" s="19">
        <v>23.140946087681439</v>
      </c>
      <c r="AE71" s="19">
        <v>18.142441174814515</v>
      </c>
      <c r="AF71" s="19">
        <v>65.823095389274272</v>
      </c>
      <c r="AG71" s="19">
        <v>347.11419131522155</v>
      </c>
      <c r="AH71" s="17">
        <f t="shared" si="34"/>
        <v>25750.053168666476</v>
      </c>
      <c r="AI71" s="17">
        <f t="shared" si="35"/>
        <v>4677.5435326939487</v>
      </c>
      <c r="AJ71" s="17">
        <f t="shared" si="36"/>
        <v>21072.509635972528</v>
      </c>
      <c r="AK71" s="19">
        <f t="shared" si="37"/>
        <v>5.5050376311166449</v>
      </c>
      <c r="AL71" s="17">
        <f t="shared" si="38"/>
        <v>3402.574004413591</v>
      </c>
      <c r="AM71" s="19">
        <f t="shared" si="39"/>
        <v>7.5678157580893854</v>
      </c>
    </row>
    <row r="72" spans="1:39">
      <c r="A72" s="13" t="s">
        <v>134</v>
      </c>
      <c r="B72" s="13" t="s">
        <v>133</v>
      </c>
      <c r="C72" s="13" t="s">
        <v>63</v>
      </c>
      <c r="D72" s="14">
        <v>15</v>
      </c>
      <c r="E72" s="14" t="s">
        <v>3</v>
      </c>
      <c r="F72" s="15">
        <v>15058.023017888932</v>
      </c>
      <c r="G72" s="15">
        <v>4125.8974799999996</v>
      </c>
      <c r="H72" s="15" t="s">
        <v>3</v>
      </c>
      <c r="I72" s="15" t="s">
        <v>3</v>
      </c>
      <c r="J72" s="16">
        <v>1934.4573360000002</v>
      </c>
      <c r="K72" s="16">
        <v>1056.8666477111099</v>
      </c>
      <c r="L72" s="16">
        <v>379.64788056904314</v>
      </c>
      <c r="M72" s="17">
        <v>0</v>
      </c>
      <c r="N72" s="16">
        <v>1436.5145282801529</v>
      </c>
      <c r="O72" s="16">
        <v>877.59068828889031</v>
      </c>
      <c r="P72" s="16">
        <f t="shared" si="30"/>
        <v>2314.1052165690435</v>
      </c>
      <c r="Q72" s="16">
        <v>13098.835903092764</v>
      </c>
      <c r="R72" s="16">
        <v>0</v>
      </c>
      <c r="S72" s="16">
        <f t="shared" si="31"/>
        <v>13098.835903092764</v>
      </c>
      <c r="T72" s="18">
        <v>0.71</v>
      </c>
      <c r="U72" s="19">
        <f t="shared" si="32"/>
        <v>7.4717596487059312</v>
      </c>
      <c r="V72" s="19">
        <f t="shared" si="33"/>
        <v>9.1184848083473007</v>
      </c>
      <c r="W72" s="16">
        <v>0.12643675485713701</v>
      </c>
      <c r="X72" s="16">
        <v>8.4291169904758007E-3</v>
      </c>
      <c r="Y72" s="16">
        <v>0.45875100985338246</v>
      </c>
      <c r="AA72" s="13" t="s">
        <v>134</v>
      </c>
      <c r="AB72" s="15">
        <v>2.8414338452578471</v>
      </c>
      <c r="AC72" s="19">
        <v>8.8979925043302526</v>
      </c>
      <c r="AD72" s="19">
        <v>32.28304824577782</v>
      </c>
      <c r="AE72" s="19">
        <v>25.309829907834168</v>
      </c>
      <c r="AF72" s="19">
        <v>91.827281222074021</v>
      </c>
      <c r="AG72" s="19">
        <v>484.24572368666736</v>
      </c>
      <c r="AH72" s="17">
        <f t="shared" si="34"/>
        <v>37219.475668526415</v>
      </c>
      <c r="AI72" s="17">
        <f t="shared" si="35"/>
        <v>4981.353445298877</v>
      </c>
      <c r="AJ72" s="17">
        <f t="shared" si="36"/>
        <v>32238.12222322754</v>
      </c>
      <c r="AK72" s="19">
        <f t="shared" si="37"/>
        <v>7.4717596487059303</v>
      </c>
      <c r="AL72" s="17">
        <f t="shared" si="38"/>
        <v>4081.7609998598373</v>
      </c>
      <c r="AM72" s="19">
        <f t="shared" si="39"/>
        <v>9.1184848083473007</v>
      </c>
    </row>
    <row r="73" spans="1:39">
      <c r="A73" s="13" t="s">
        <v>135</v>
      </c>
      <c r="B73" s="13" t="s">
        <v>96</v>
      </c>
      <c r="C73" s="13" t="s">
        <v>63</v>
      </c>
      <c r="D73" s="14">
        <v>12</v>
      </c>
      <c r="E73" s="14" t="s">
        <v>3</v>
      </c>
      <c r="F73" s="15">
        <v>1909</v>
      </c>
      <c r="G73" s="15">
        <v>296.3744292237443</v>
      </c>
      <c r="H73" s="15" t="s">
        <v>3</v>
      </c>
      <c r="I73" s="15" t="s">
        <v>3</v>
      </c>
      <c r="J73" s="16">
        <v>0</v>
      </c>
      <c r="K73" s="16">
        <v>594.48748933749937</v>
      </c>
      <c r="L73" s="16">
        <v>79.64514975588655</v>
      </c>
      <c r="M73" s="17">
        <v>0</v>
      </c>
      <c r="N73" s="16">
        <v>674.13263909338593</v>
      </c>
      <c r="O73" s="16">
        <v>-594.48748933749937</v>
      </c>
      <c r="P73" s="16">
        <f t="shared" si="30"/>
        <v>79.645149755886564</v>
      </c>
      <c r="Q73" s="16">
        <v>1965.6104581484092</v>
      </c>
      <c r="R73" s="16">
        <v>0</v>
      </c>
      <c r="S73" s="16">
        <f t="shared" si="31"/>
        <v>1965.6104581484092</v>
      </c>
      <c r="T73" s="18">
        <v>0.71</v>
      </c>
      <c r="U73" s="19">
        <f t="shared" si="32"/>
        <v>24.67960025403972</v>
      </c>
      <c r="V73" s="19">
        <f t="shared" si="33"/>
        <v>2.9157621870851411</v>
      </c>
      <c r="W73" s="16">
        <v>0.46802677708030627</v>
      </c>
      <c r="X73" s="16">
        <v>3.900223142335886E-2</v>
      </c>
      <c r="Y73" s="16">
        <v>2.997022939955591</v>
      </c>
      <c r="AA73" s="13" t="s">
        <v>135</v>
      </c>
      <c r="AB73" s="15">
        <v>2.8414338452578471</v>
      </c>
      <c r="AC73" s="19">
        <v>0.63916698427223972</v>
      </c>
      <c r="AD73" s="19">
        <v>4.0927244584481892</v>
      </c>
      <c r="AE73" s="19">
        <v>1.8180738685451789</v>
      </c>
      <c r="AF73" s="19">
        <v>11.641520247690213</v>
      </c>
      <c r="AG73" s="19">
        <v>49.112693501378267</v>
      </c>
      <c r="AH73" s="17">
        <f t="shared" si="34"/>
        <v>5585.1520823756728</v>
      </c>
      <c r="AI73" s="17">
        <f t="shared" si="35"/>
        <v>226.30642412700581</v>
      </c>
      <c r="AJ73" s="17">
        <f t="shared" si="36"/>
        <v>5358.845658248667</v>
      </c>
      <c r="AK73" s="19">
        <f t="shared" si="37"/>
        <v>24.679600254039716</v>
      </c>
      <c r="AL73" s="17">
        <f t="shared" si="38"/>
        <v>1915.5032969129402</v>
      </c>
      <c r="AM73" s="19">
        <f t="shared" si="39"/>
        <v>2.9157621870851411</v>
      </c>
    </row>
    <row r="74" spans="1:39">
      <c r="A74" s="13" t="s">
        <v>136</v>
      </c>
      <c r="B74" s="13" t="s">
        <v>98</v>
      </c>
      <c r="C74" s="13" t="s">
        <v>68</v>
      </c>
      <c r="D74" s="14">
        <v>10</v>
      </c>
      <c r="E74" s="14">
        <v>5</v>
      </c>
      <c r="F74" s="15">
        <v>2078</v>
      </c>
      <c r="G74" s="15">
        <v>0</v>
      </c>
      <c r="H74" s="15">
        <v>3847</v>
      </c>
      <c r="I74" s="15">
        <v>0</v>
      </c>
      <c r="J74" s="16">
        <v>405.92902176435899</v>
      </c>
      <c r="K74" s="16">
        <v>462.37915837361061</v>
      </c>
      <c r="L74" s="16">
        <v>76.448827786449925</v>
      </c>
      <c r="M74" s="17">
        <v>0</v>
      </c>
      <c r="N74" s="16">
        <v>538.8279861600605</v>
      </c>
      <c r="O74" s="16">
        <v>-56.450136609251615</v>
      </c>
      <c r="P74" s="16">
        <f t="shared" si="30"/>
        <v>482.37784955080889</v>
      </c>
      <c r="Q74" s="16">
        <v>2113.9172259140182</v>
      </c>
      <c r="R74" s="16">
        <v>0</v>
      </c>
      <c r="S74" s="16">
        <f t="shared" si="31"/>
        <v>2113.9172259140182</v>
      </c>
      <c r="T74" s="18">
        <v>0.71</v>
      </c>
      <c r="U74" s="19">
        <f t="shared" si="32"/>
        <v>5.7969788526121953</v>
      </c>
      <c r="V74" s="19">
        <f t="shared" si="33"/>
        <v>3.923176375783259</v>
      </c>
      <c r="W74" s="16">
        <v>0.34366545227440859</v>
      </c>
      <c r="X74" s="16">
        <v>2.4105883875990591E-2</v>
      </c>
      <c r="Y74" s="16" t="s">
        <v>3</v>
      </c>
      <c r="AA74" s="13" t="s">
        <v>136</v>
      </c>
      <c r="AB74" s="15">
        <v>2.8414338452578471</v>
      </c>
      <c r="AC74" s="19">
        <v>0</v>
      </c>
      <c r="AD74" s="19">
        <v>4.4550452722133773</v>
      </c>
      <c r="AE74" s="19">
        <v>0</v>
      </c>
      <c r="AF74" s="19">
        <v>12.672121044892751</v>
      </c>
      <c r="AG74" s="19">
        <v>63.513337915939033</v>
      </c>
      <c r="AH74" s="17">
        <f t="shared" si="34"/>
        <v>6006.55595178567</v>
      </c>
      <c r="AI74" s="17">
        <f t="shared" si="35"/>
        <v>1036.1528141644051</v>
      </c>
      <c r="AJ74" s="17">
        <f t="shared" si="36"/>
        <v>4970.4031376212652</v>
      </c>
      <c r="AK74" s="19">
        <f t="shared" si="37"/>
        <v>5.7969788526121953</v>
      </c>
      <c r="AL74" s="17">
        <f t="shared" si="38"/>
        <v>1531.0440766473228</v>
      </c>
      <c r="AM74" s="19">
        <f t="shared" si="39"/>
        <v>3.923176375783259</v>
      </c>
    </row>
    <row r="75" spans="1:39">
      <c r="A75" s="13" t="s">
        <v>137</v>
      </c>
      <c r="B75" s="13" t="s">
        <v>98</v>
      </c>
      <c r="C75" s="13" t="s">
        <v>63</v>
      </c>
      <c r="D75" s="14">
        <v>10</v>
      </c>
      <c r="E75" s="14" t="s">
        <v>3</v>
      </c>
      <c r="F75" s="15">
        <v>142.364</v>
      </c>
      <c r="G75" s="15">
        <v>54</v>
      </c>
      <c r="H75" s="15" t="s">
        <v>3</v>
      </c>
      <c r="I75" s="15" t="s">
        <v>3</v>
      </c>
      <c r="J75" s="16">
        <v>44217</v>
      </c>
      <c r="K75" s="16">
        <v>1321.0833096388874</v>
      </c>
      <c r="L75" s="16">
        <v>68.722753767414929</v>
      </c>
      <c r="M75" s="17">
        <v>0</v>
      </c>
      <c r="N75" s="16">
        <v>1389.8060634063022</v>
      </c>
      <c r="O75" s="16">
        <v>42895.916690361111</v>
      </c>
      <c r="P75" s="16">
        <f t="shared" si="30"/>
        <v>44285.722753767412</v>
      </c>
      <c r="Q75" s="16">
        <v>154.13066699278482</v>
      </c>
      <c r="R75" s="16">
        <v>0</v>
      </c>
      <c r="S75" s="16">
        <f t="shared" si="31"/>
        <v>154.13066699278482</v>
      </c>
      <c r="T75" s="18">
        <v>0.71</v>
      </c>
      <c r="U75" s="19">
        <f t="shared" si="32"/>
        <v>4.8988234515300278E-3</v>
      </c>
      <c r="V75" s="19">
        <f t="shared" si="33"/>
        <v>0.11090084512584658</v>
      </c>
      <c r="W75" s="16">
        <v>12.938540658772835</v>
      </c>
      <c r="X75" s="16">
        <v>1.2938540658772837</v>
      </c>
      <c r="Y75" s="16">
        <v>33.911412945138132</v>
      </c>
      <c r="AA75" s="13" t="s">
        <v>137</v>
      </c>
      <c r="AB75" s="15">
        <v>2.8414338452578471</v>
      </c>
      <c r="AC75" s="19">
        <v>0.11645747320746168</v>
      </c>
      <c r="AD75" s="19">
        <v>0.30521562325956941</v>
      </c>
      <c r="AE75" s="19">
        <v>0.33125661062791245</v>
      </c>
      <c r="AF75" s="19">
        <v>0.86816835439610784</v>
      </c>
      <c r="AG75" s="19">
        <v>3.0521562325956952</v>
      </c>
      <c r="AH75" s="17">
        <f t="shared" si="34"/>
        <v>437.95209378546531</v>
      </c>
      <c r="AI75" s="17">
        <f t="shared" si="35"/>
        <v>89399.444196888071</v>
      </c>
      <c r="AJ75" s="17">
        <f t="shared" si="36"/>
        <v>-88961.492103102602</v>
      </c>
      <c r="AK75" s="19">
        <f t="shared" si="37"/>
        <v>4.8988234515300278E-3</v>
      </c>
      <c r="AL75" s="17">
        <f t="shared" si="38"/>
        <v>3949.0419869072407</v>
      </c>
      <c r="AM75" s="19">
        <f t="shared" si="39"/>
        <v>0.11090084512584657</v>
      </c>
    </row>
    <row r="76" spans="1:39">
      <c r="A76" s="13" t="s">
        <v>138</v>
      </c>
      <c r="B76" s="13" t="s">
        <v>96</v>
      </c>
      <c r="C76" s="13" t="s">
        <v>63</v>
      </c>
      <c r="D76" s="14">
        <v>11</v>
      </c>
      <c r="E76" s="14" t="s">
        <v>3</v>
      </c>
      <c r="F76" s="15">
        <v>938.57100000000003</v>
      </c>
      <c r="G76" s="15">
        <v>243</v>
      </c>
      <c r="H76" s="15" t="s">
        <v>3</v>
      </c>
      <c r="I76" s="15" t="s">
        <v>3</v>
      </c>
      <c r="J76" s="16">
        <v>162.55209600000001</v>
      </c>
      <c r="K76" s="16">
        <v>330.27082740972185</v>
      </c>
      <c r="L76" s="16">
        <v>41.805002988295456</v>
      </c>
      <c r="M76" s="17">
        <v>0</v>
      </c>
      <c r="N76" s="16">
        <v>372.07583039801727</v>
      </c>
      <c r="O76" s="16">
        <v>-167.71873140972184</v>
      </c>
      <c r="P76" s="16">
        <f t="shared" si="30"/>
        <v>204.35709898829543</v>
      </c>
      <c r="Q76" s="16">
        <v>993.47083441516895</v>
      </c>
      <c r="R76" s="16">
        <v>0</v>
      </c>
      <c r="S76" s="16">
        <f t="shared" si="31"/>
        <v>993.47083441516895</v>
      </c>
      <c r="T76" s="18">
        <v>0.71</v>
      </c>
      <c r="U76" s="19">
        <f t="shared" si="32"/>
        <v>6.3191060149349525</v>
      </c>
      <c r="V76" s="19">
        <f t="shared" si="33"/>
        <v>2.6700762405137484</v>
      </c>
      <c r="W76" s="16">
        <v>0.52540669581066346</v>
      </c>
      <c r="X76" s="16">
        <v>4.7764245073696684E-2</v>
      </c>
      <c r="Y76" s="16">
        <v>2.0174864622810245</v>
      </c>
      <c r="AA76" s="13" t="s">
        <v>138</v>
      </c>
      <c r="AB76" s="15">
        <v>8.5243015357735406</v>
      </c>
      <c r="AC76" s="19">
        <v>1.5721758883007324</v>
      </c>
      <c r="AD76" s="19">
        <v>6.0366356537823611</v>
      </c>
      <c r="AE76" s="19">
        <v>4.4719642434768172</v>
      </c>
      <c r="AF76" s="19">
        <v>17.170864275109771</v>
      </c>
      <c r="AG76" s="19">
        <v>66.402992191605975</v>
      </c>
      <c r="AH76" s="17">
        <f t="shared" si="34"/>
        <v>8468.6449595514459</v>
      </c>
      <c r="AI76" s="17">
        <f t="shared" si="35"/>
        <v>1340.1650390951099</v>
      </c>
      <c r="AJ76" s="17">
        <f t="shared" si="36"/>
        <v>7128.479920456336</v>
      </c>
      <c r="AK76" s="19">
        <f t="shared" si="37"/>
        <v>6.3191060149349534</v>
      </c>
      <c r="AL76" s="17">
        <f t="shared" si="38"/>
        <v>3171.686572486034</v>
      </c>
      <c r="AM76" s="19">
        <f t="shared" si="39"/>
        <v>2.6700762405137484</v>
      </c>
    </row>
    <row r="77" spans="1:39">
      <c r="A77" s="13" t="s">
        <v>139</v>
      </c>
      <c r="B77" s="13" t="s">
        <v>120</v>
      </c>
      <c r="C77" s="13" t="s">
        <v>63</v>
      </c>
      <c r="D77" s="14">
        <v>10</v>
      </c>
      <c r="E77" s="14" t="s">
        <v>3</v>
      </c>
      <c r="F77" s="15">
        <v>3339.75</v>
      </c>
      <c r="G77" s="15">
        <v>302</v>
      </c>
      <c r="H77" s="15" t="s">
        <v>3</v>
      </c>
      <c r="I77" s="15" t="s">
        <v>3</v>
      </c>
      <c r="J77" s="16">
        <v>1707.525288</v>
      </c>
      <c r="K77" s="16">
        <v>660.54165481944369</v>
      </c>
      <c r="L77" s="16">
        <v>102.99423085720393</v>
      </c>
      <c r="M77" s="17">
        <v>0</v>
      </c>
      <c r="N77" s="16">
        <v>763.53588567664758</v>
      </c>
      <c r="O77" s="16">
        <v>1046.9836331805564</v>
      </c>
      <c r="P77" s="16">
        <f t="shared" si="30"/>
        <v>1810.5195188572038</v>
      </c>
      <c r="Q77" s="16">
        <v>2769.0004762060216</v>
      </c>
      <c r="R77" s="16">
        <v>0</v>
      </c>
      <c r="S77" s="16">
        <f t="shared" si="31"/>
        <v>2769.0004762060216</v>
      </c>
      <c r="T77" s="18">
        <v>0.71</v>
      </c>
      <c r="U77" s="19">
        <f t="shared" si="32"/>
        <v>2.1051639891836191</v>
      </c>
      <c r="V77" s="19">
        <f t="shared" si="33"/>
        <v>3.6265492272863193</v>
      </c>
      <c r="W77" s="16">
        <v>0.30300288919396029</v>
      </c>
      <c r="X77" s="16">
        <v>3.030028891939603E-2</v>
      </c>
      <c r="Y77" s="16">
        <v>3.3312555780734252</v>
      </c>
      <c r="AA77" s="13" t="s">
        <v>139</v>
      </c>
      <c r="AB77" s="15">
        <v>2.8414338452578471</v>
      </c>
      <c r="AC77" s="19">
        <v>0.65129920201210045</v>
      </c>
      <c r="AD77" s="19">
        <v>7.1601238921437096</v>
      </c>
      <c r="AE77" s="19">
        <v>1.8525832668449913</v>
      </c>
      <c r="AF77" s="19">
        <v>20.366562203888627</v>
      </c>
      <c r="AG77" s="19">
        <v>71.601238921437087</v>
      </c>
      <c r="AH77" s="17">
        <f t="shared" si="34"/>
        <v>7867.9316706268855</v>
      </c>
      <c r="AI77" s="17">
        <f t="shared" si="35"/>
        <v>3737.4435963433248</v>
      </c>
      <c r="AJ77" s="17">
        <f t="shared" si="36"/>
        <v>4130.4880742835612</v>
      </c>
      <c r="AK77" s="19">
        <f t="shared" si="37"/>
        <v>2.1051639891836191</v>
      </c>
      <c r="AL77" s="17">
        <f t="shared" si="38"/>
        <v>2169.5367076305529</v>
      </c>
      <c r="AM77" s="19">
        <f t="shared" si="39"/>
        <v>3.6265492272863189</v>
      </c>
    </row>
    <row r="78" spans="1:39">
      <c r="A78" s="13" t="s">
        <v>140</v>
      </c>
      <c r="B78" s="13" t="s">
        <v>100</v>
      </c>
      <c r="C78" s="13" t="s">
        <v>63</v>
      </c>
      <c r="D78" s="14">
        <v>17</v>
      </c>
      <c r="E78" s="14" t="s">
        <v>3</v>
      </c>
      <c r="F78" s="15">
        <v>874.94879999999989</v>
      </c>
      <c r="G78" s="15">
        <v>195.76479999999998</v>
      </c>
      <c r="H78" s="15" t="s">
        <v>3</v>
      </c>
      <c r="I78" s="15" t="s">
        <v>3</v>
      </c>
      <c r="J78" s="16">
        <v>291.41395920000002</v>
      </c>
      <c r="K78" s="16">
        <v>92.475831674722116</v>
      </c>
      <c r="L78" s="16">
        <v>34.554262546497931</v>
      </c>
      <c r="M78" s="17">
        <v>0</v>
      </c>
      <c r="N78" s="16">
        <v>127.03009422122005</v>
      </c>
      <c r="O78" s="16">
        <v>198.93812752527791</v>
      </c>
      <c r="P78" s="16">
        <f t="shared" si="30"/>
        <v>325.96822174649799</v>
      </c>
      <c r="Q78" s="16">
        <v>1200.0118168542713</v>
      </c>
      <c r="R78" s="16">
        <v>0</v>
      </c>
      <c r="S78" s="16">
        <f t="shared" si="31"/>
        <v>1200.0118168542713</v>
      </c>
      <c r="T78" s="18">
        <v>0.69</v>
      </c>
      <c r="U78" s="19">
        <f t="shared" si="32"/>
        <v>5.0927825602857464</v>
      </c>
      <c r="V78" s="19">
        <f t="shared" si="33"/>
        <v>9.4466734375909205</v>
      </c>
      <c r="W78" s="16">
        <v>0.19799969125509032</v>
      </c>
      <c r="X78" s="16">
        <v>1.1647040662064134E-2</v>
      </c>
      <c r="Y78" s="16">
        <v>0.87976507289338302</v>
      </c>
      <c r="AA78" s="13" t="s">
        <v>140</v>
      </c>
      <c r="AB78" s="15">
        <v>1684.5529273809666</v>
      </c>
      <c r="AC78" s="19">
        <v>243.24619848049619</v>
      </c>
      <c r="AD78" s="19">
        <v>1080.7545482603214</v>
      </c>
      <c r="AE78" s="19">
        <v>691.89987587340931</v>
      </c>
      <c r="AF78" s="19">
        <v>3074.1443955223676</v>
      </c>
      <c r="AG78" s="19">
        <v>18372.827320425466</v>
      </c>
      <c r="AH78" s="17">
        <f t="shared" si="34"/>
        <v>2021483.4189736149</v>
      </c>
      <c r="AI78" s="17">
        <f t="shared" si="35"/>
        <v>396931.02838071954</v>
      </c>
      <c r="AJ78" s="17">
        <f t="shared" si="36"/>
        <v>1624552.3905928954</v>
      </c>
      <c r="AK78" s="19">
        <f t="shared" si="37"/>
        <v>5.0927825602857455</v>
      </c>
      <c r="AL78" s="17">
        <f t="shared" si="38"/>
        <v>213988.91708583626</v>
      </c>
      <c r="AM78" s="19">
        <f t="shared" si="39"/>
        <v>9.4466734375909187</v>
      </c>
    </row>
    <row r="79" spans="1:39">
      <c r="A79" s="13" t="s">
        <v>141</v>
      </c>
      <c r="B79" s="13" t="s">
        <v>100</v>
      </c>
      <c r="C79" s="13" t="s">
        <v>63</v>
      </c>
      <c r="D79" s="14">
        <v>17</v>
      </c>
      <c r="E79" s="14" t="s">
        <v>3</v>
      </c>
      <c r="F79" s="15">
        <v>1541.3219999999999</v>
      </c>
      <c r="G79" s="15">
        <v>344.86199999999997</v>
      </c>
      <c r="H79" s="15" t="s">
        <v>3</v>
      </c>
      <c r="I79" s="15" t="s">
        <v>3</v>
      </c>
      <c r="J79" s="16">
        <v>368.3494584</v>
      </c>
      <c r="K79" s="16">
        <v>198.16249644583311</v>
      </c>
      <c r="L79" s="16">
        <v>62.70527628377409</v>
      </c>
      <c r="M79" s="17">
        <v>0</v>
      </c>
      <c r="N79" s="16">
        <v>260.86777272960722</v>
      </c>
      <c r="O79" s="16">
        <v>170.18696195416689</v>
      </c>
      <c r="P79" s="16">
        <f t="shared" si="30"/>
        <v>431.05473468377409</v>
      </c>
      <c r="Q79" s="16">
        <v>2113.9575408040555</v>
      </c>
      <c r="R79" s="16">
        <v>0</v>
      </c>
      <c r="S79" s="16">
        <f t="shared" si="31"/>
        <v>2113.9575408040555</v>
      </c>
      <c r="T79" s="18">
        <v>0.69</v>
      </c>
      <c r="U79" s="19">
        <f t="shared" si="32"/>
        <v>6.6714474099911767</v>
      </c>
      <c r="V79" s="19">
        <f t="shared" si="33"/>
        <v>8.1035595876198911</v>
      </c>
      <c r="W79" s="16">
        <v>0.2308168902574867</v>
      </c>
      <c r="X79" s="16">
        <v>1.3577464132793333E-2</v>
      </c>
      <c r="Y79" s="16">
        <v>1.0255805804302296</v>
      </c>
      <c r="AA79" s="13" t="s">
        <v>141</v>
      </c>
      <c r="AB79" s="15">
        <v>946.78241768987755</v>
      </c>
      <c r="AC79" s="19">
        <v>240.83650864100201</v>
      </c>
      <c r="AD79" s="19">
        <v>1070.0481805135764</v>
      </c>
      <c r="AE79" s="19">
        <v>685.04565117738355</v>
      </c>
      <c r="AF79" s="19">
        <v>3043.690745840267</v>
      </c>
      <c r="AG79" s="19">
        <v>18190.819068730798</v>
      </c>
      <c r="AH79" s="17">
        <f t="shared" si="34"/>
        <v>2001457.8313762117</v>
      </c>
      <c r="AI79" s="17">
        <f t="shared" si="35"/>
        <v>300003.53871917259</v>
      </c>
      <c r="AJ79" s="17">
        <f t="shared" si="36"/>
        <v>1701454.2926570391</v>
      </c>
      <c r="AK79" s="19">
        <f t="shared" si="37"/>
        <v>6.6714474099911767</v>
      </c>
      <c r="AL79" s="17">
        <f t="shared" si="38"/>
        <v>246985.02056231102</v>
      </c>
      <c r="AM79" s="19">
        <f t="shared" si="39"/>
        <v>8.1035595876198929</v>
      </c>
    </row>
    <row r="80" spans="1:39">
      <c r="A80" s="13" t="s">
        <v>142</v>
      </c>
      <c r="B80" s="13" t="s">
        <v>100</v>
      </c>
      <c r="C80" s="13" t="s">
        <v>63</v>
      </c>
      <c r="D80" s="14">
        <v>17</v>
      </c>
      <c r="E80" s="14" t="s">
        <v>3</v>
      </c>
      <c r="F80" s="15">
        <v>249.22200000000001</v>
      </c>
      <c r="G80" s="15">
        <v>55.762</v>
      </c>
      <c r="H80" s="15" t="s">
        <v>3</v>
      </c>
      <c r="I80" s="15" t="s">
        <v>3</v>
      </c>
      <c r="J80" s="16">
        <v>368.3494584</v>
      </c>
      <c r="K80" s="16">
        <v>39.632499289166624</v>
      </c>
      <c r="L80" s="16">
        <v>10.533923355113554</v>
      </c>
      <c r="M80" s="17">
        <v>0</v>
      </c>
      <c r="N80" s="16">
        <v>50.166422644280175</v>
      </c>
      <c r="O80" s="16">
        <v>328.71695911083339</v>
      </c>
      <c r="P80" s="16">
        <f t="shared" si="30"/>
        <v>378.88338175511353</v>
      </c>
      <c r="Q80" s="16">
        <v>341.81353814080933</v>
      </c>
      <c r="R80" s="16">
        <v>0</v>
      </c>
      <c r="S80" s="16">
        <f t="shared" si="31"/>
        <v>341.81353814080933</v>
      </c>
      <c r="T80" s="18">
        <v>0.69</v>
      </c>
      <c r="U80" s="19">
        <f t="shared" si="32"/>
        <v>1.2913484350815903</v>
      </c>
      <c r="V80" s="19">
        <f t="shared" si="33"/>
        <v>6.813592042720269</v>
      </c>
      <c r="W80" s="16">
        <v>0.2745157638296038</v>
      </c>
      <c r="X80" s="16">
        <v>1.6147986107623746E-2</v>
      </c>
      <c r="Y80" s="16">
        <v>1.2197462503352525</v>
      </c>
      <c r="AA80" s="13" t="s">
        <v>142</v>
      </c>
      <c r="AB80" s="15">
        <v>1522.6033033024348</v>
      </c>
      <c r="AC80" s="19">
        <v>62.625600856172248</v>
      </c>
      <c r="AD80" s="19">
        <v>278.24855387522348</v>
      </c>
      <c r="AE80" s="19">
        <v>178.13493378132924</v>
      </c>
      <c r="AF80" s="19">
        <v>791.46207049011412</v>
      </c>
      <c r="AG80" s="19">
        <v>4730.225415878801</v>
      </c>
      <c r="AH80" s="17">
        <f t="shared" si="34"/>
        <v>520446.42228668911</v>
      </c>
      <c r="AI80" s="17">
        <f t="shared" si="35"/>
        <v>403025.55696658749</v>
      </c>
      <c r="AJ80" s="17">
        <f t="shared" si="36"/>
        <v>117420.86532010161</v>
      </c>
      <c r="AK80" s="19">
        <f t="shared" si="37"/>
        <v>1.2913484350815903</v>
      </c>
      <c r="AL80" s="17">
        <f t="shared" si="38"/>
        <v>76383.560833047057</v>
      </c>
      <c r="AM80" s="19">
        <f t="shared" si="39"/>
        <v>6.8135920427202699</v>
      </c>
    </row>
    <row r="81" spans="1:39">
      <c r="A81" s="13" t="s">
        <v>143</v>
      </c>
      <c r="B81" s="13" t="s">
        <v>100</v>
      </c>
      <c r="C81" s="13" t="s">
        <v>63</v>
      </c>
      <c r="D81" s="14">
        <v>17.100000000000001</v>
      </c>
      <c r="E81" s="14" t="s">
        <v>3</v>
      </c>
      <c r="F81" s="15">
        <v>2728.1268000000005</v>
      </c>
      <c r="G81" s="15">
        <v>622.86</v>
      </c>
      <c r="H81" s="15" t="s">
        <v>3</v>
      </c>
      <c r="I81" s="15" t="s">
        <v>3</v>
      </c>
      <c r="J81" s="16">
        <v>1835.6588712</v>
      </c>
      <c r="K81" s="16">
        <v>330.27082740972185</v>
      </c>
      <c r="L81" s="16">
        <v>110.68842685062594</v>
      </c>
      <c r="M81" s="17">
        <v>0</v>
      </c>
      <c r="N81" s="16">
        <v>440.95925426034779</v>
      </c>
      <c r="O81" s="16">
        <v>1505.3880437902781</v>
      </c>
      <c r="P81" s="16">
        <f t="shared" si="30"/>
        <v>1946.3472980506258</v>
      </c>
      <c r="Q81" s="16">
        <v>3772.5805819298303</v>
      </c>
      <c r="R81" s="16">
        <v>0</v>
      </c>
      <c r="S81" s="16">
        <f t="shared" si="31"/>
        <v>3772.5805819298303</v>
      </c>
      <c r="T81" s="18">
        <v>0.69</v>
      </c>
      <c r="U81" s="19">
        <f t="shared" si="32"/>
        <v>2.7391270052997294</v>
      </c>
      <c r="V81" s="19">
        <f t="shared" si="33"/>
        <v>8.5553949610556348</v>
      </c>
      <c r="W81" s="16">
        <v>0.22043189905609833</v>
      </c>
      <c r="X81" s="16">
        <v>1.289075433076599E-2</v>
      </c>
      <c r="Y81" s="16">
        <v>0.95984856754874859</v>
      </c>
      <c r="AA81" s="13" t="s">
        <v>143</v>
      </c>
      <c r="AB81" s="15">
        <v>239.46397406483743</v>
      </c>
      <c r="AC81" s="19">
        <v>110.01639830684063</v>
      </c>
      <c r="AD81" s="19">
        <v>479.03198127724642</v>
      </c>
      <c r="AE81" s="19">
        <v>312.93534208571009</v>
      </c>
      <c r="AF81" s="19">
        <v>1362.5790267455945</v>
      </c>
      <c r="AG81" s="19">
        <v>8191.4468798409107</v>
      </c>
      <c r="AH81" s="17">
        <f t="shared" si="34"/>
        <v>903397.13862875418</v>
      </c>
      <c r="AI81" s="17">
        <f t="shared" si="35"/>
        <v>329812.06672083458</v>
      </c>
      <c r="AJ81" s="17">
        <f t="shared" si="36"/>
        <v>573585.0719079196</v>
      </c>
      <c r="AK81" s="19">
        <f t="shared" si="37"/>
        <v>2.7391270052997294</v>
      </c>
      <c r="AL81" s="17">
        <f t="shared" si="38"/>
        <v>105593.85542584998</v>
      </c>
      <c r="AM81" s="19">
        <f t="shared" si="39"/>
        <v>8.5553949610556348</v>
      </c>
    </row>
    <row r="82" spans="1:39">
      <c r="A82" s="13" t="s">
        <v>144</v>
      </c>
      <c r="B82" s="13" t="s">
        <v>100</v>
      </c>
      <c r="C82" s="13" t="s">
        <v>63</v>
      </c>
      <c r="D82" s="14">
        <v>17.100000000000001</v>
      </c>
      <c r="E82" s="14" t="s">
        <v>3</v>
      </c>
      <c r="F82" s="15">
        <v>4548.9366000000009</v>
      </c>
      <c r="G82" s="15">
        <v>1038.5700000000002</v>
      </c>
      <c r="H82" s="15" t="s">
        <v>3</v>
      </c>
      <c r="I82" s="15" t="s">
        <v>3</v>
      </c>
      <c r="J82" s="16">
        <v>1869.6986783999998</v>
      </c>
      <c r="K82" s="16">
        <v>528.43332385555493</v>
      </c>
      <c r="L82" s="16">
        <v>183.40589160297236</v>
      </c>
      <c r="M82" s="17">
        <v>0</v>
      </c>
      <c r="N82" s="16">
        <v>711.83921545852729</v>
      </c>
      <c r="O82" s="16">
        <v>1341.265354544445</v>
      </c>
      <c r="P82" s="16">
        <f t="shared" si="30"/>
        <v>2053.1045700029722</v>
      </c>
      <c r="Q82" s="16">
        <v>6290.4810310099583</v>
      </c>
      <c r="R82" s="16">
        <v>0</v>
      </c>
      <c r="S82" s="16">
        <f t="shared" si="31"/>
        <v>6290.4810310099583</v>
      </c>
      <c r="T82" s="18">
        <v>0.69</v>
      </c>
      <c r="U82" s="19">
        <f t="shared" si="32"/>
        <v>4.26908018719854</v>
      </c>
      <c r="V82" s="19">
        <f t="shared" si="33"/>
        <v>8.8369408349580461</v>
      </c>
      <c r="W82" s="16">
        <v>0.21340891533188827</v>
      </c>
      <c r="X82" s="16">
        <v>1.2480053528180596E-2</v>
      </c>
      <c r="Y82" s="16">
        <v>0.92926769020537592</v>
      </c>
      <c r="AA82" s="13" t="s">
        <v>144</v>
      </c>
      <c r="AB82" s="15">
        <v>56.751577668545302</v>
      </c>
      <c r="AC82" s="19">
        <v>43.475091892637678</v>
      </c>
      <c r="AD82" s="19">
        <v>189.29868388761511</v>
      </c>
      <c r="AE82" s="19">
        <v>123.66240817742097</v>
      </c>
      <c r="AF82" s="19">
        <v>538.44926129582439</v>
      </c>
      <c r="AG82" s="19">
        <v>3237.0074944782195</v>
      </c>
      <c r="AH82" s="17">
        <f t="shared" si="34"/>
        <v>356994.7228038726</v>
      </c>
      <c r="AI82" s="17">
        <f t="shared" si="35"/>
        <v>83623.335039330806</v>
      </c>
      <c r="AJ82" s="17">
        <f t="shared" si="36"/>
        <v>273371.38776454178</v>
      </c>
      <c r="AK82" s="19">
        <f t="shared" si="37"/>
        <v>4.26908018719854</v>
      </c>
      <c r="AL82" s="17">
        <f t="shared" si="38"/>
        <v>40397.998523610964</v>
      </c>
      <c r="AM82" s="19">
        <f t="shared" si="39"/>
        <v>8.8369408349580461</v>
      </c>
    </row>
    <row r="83" spans="1:39">
      <c r="A83" s="13" t="s">
        <v>145</v>
      </c>
      <c r="B83" s="13" t="s">
        <v>100</v>
      </c>
      <c r="C83" s="13" t="s">
        <v>63</v>
      </c>
      <c r="D83" s="14">
        <v>17</v>
      </c>
      <c r="E83" s="14" t="s">
        <v>3</v>
      </c>
      <c r="F83" s="15">
        <v>128.68439999999998</v>
      </c>
      <c r="G83" s="15">
        <v>28.792399999999997</v>
      </c>
      <c r="H83" s="15" t="s">
        <v>3</v>
      </c>
      <c r="I83" s="15" t="s">
        <v>3</v>
      </c>
      <c r="J83" s="16">
        <v>368.3494584</v>
      </c>
      <c r="K83" s="16">
        <v>26.421666192777749</v>
      </c>
      <c r="L83" s="16">
        <v>1.3744550753482987</v>
      </c>
      <c r="M83" s="17">
        <v>0</v>
      </c>
      <c r="N83" s="16">
        <v>27.796121268126047</v>
      </c>
      <c r="O83" s="16">
        <v>341.92779220722224</v>
      </c>
      <c r="P83" s="16">
        <f t="shared" si="30"/>
        <v>369.7239134753483</v>
      </c>
      <c r="Q83" s="16">
        <v>176.49352812964804</v>
      </c>
      <c r="R83" s="16">
        <v>0</v>
      </c>
      <c r="S83" s="16">
        <f t="shared" si="31"/>
        <v>176.49352812964804</v>
      </c>
      <c r="T83" s="18">
        <v>0.69</v>
      </c>
      <c r="U83" s="19">
        <f t="shared" si="32"/>
        <v>0.69068083271411385</v>
      </c>
      <c r="V83" s="19">
        <f t="shared" si="33"/>
        <v>6.3495739721079021</v>
      </c>
      <c r="W83" s="16">
        <v>0.29457699559797795</v>
      </c>
      <c r="X83" s="16">
        <v>1.7328058564586933E-2</v>
      </c>
      <c r="Y83" s="16">
        <v>1.3088836167480955</v>
      </c>
      <c r="AA83" s="13" t="s">
        <v>145</v>
      </c>
      <c r="AB83" s="15">
        <v>4.1525544635520939</v>
      </c>
      <c r="AC83" s="19">
        <v>8.8190133559083256E-2</v>
      </c>
      <c r="AD83" s="19">
        <v>0.39183300109541758</v>
      </c>
      <c r="AE83" s="19">
        <v>0.25085178244905509</v>
      </c>
      <c r="AF83" s="19">
        <v>1.1145465232944343</v>
      </c>
      <c r="AG83" s="19">
        <v>6.6611610186221002</v>
      </c>
      <c r="AH83" s="17">
        <f t="shared" si="34"/>
        <v>732.89898802282698</v>
      </c>
      <c r="AI83" s="17">
        <f t="shared" si="35"/>
        <v>1061.1254190199716</v>
      </c>
      <c r="AJ83" s="17">
        <f t="shared" si="36"/>
        <v>-328.22643099714458</v>
      </c>
      <c r="AK83" s="19">
        <f t="shared" si="37"/>
        <v>0.69068083271411385</v>
      </c>
      <c r="AL83" s="17">
        <f t="shared" si="38"/>
        <v>115.42490744139211</v>
      </c>
      <c r="AM83" s="19">
        <f t="shared" si="39"/>
        <v>6.3495739721079021</v>
      </c>
    </row>
    <row r="84" spans="1:39">
      <c r="A84" s="13" t="s">
        <v>146</v>
      </c>
      <c r="B84" s="13" t="s">
        <v>100</v>
      </c>
      <c r="C84" s="13" t="s">
        <v>63</v>
      </c>
      <c r="D84" s="14">
        <v>12</v>
      </c>
      <c r="E84" s="14" t="s">
        <v>3</v>
      </c>
      <c r="F84" s="15">
        <v>27.358319999999999</v>
      </c>
      <c r="G84" s="15">
        <v>5.9117519999999999</v>
      </c>
      <c r="H84" s="15" t="s">
        <v>3</v>
      </c>
      <c r="I84" s="15" t="s">
        <v>3</v>
      </c>
      <c r="J84" s="16">
        <v>22.547548800000001</v>
      </c>
      <c r="K84" s="16">
        <v>6.6054165481944374</v>
      </c>
      <c r="L84" s="16">
        <v>1.2312154819302048</v>
      </c>
      <c r="M84" s="17">
        <v>0</v>
      </c>
      <c r="N84" s="16">
        <v>7.8366320301246422</v>
      </c>
      <c r="O84" s="16">
        <v>15.942132251805564</v>
      </c>
      <c r="P84" s="16">
        <f t="shared" si="30"/>
        <v>23.778764281930208</v>
      </c>
      <c r="Q84" s="16">
        <v>35.81039435115521</v>
      </c>
      <c r="R84" s="16">
        <v>0</v>
      </c>
      <c r="S84" s="16">
        <f t="shared" si="31"/>
        <v>35.81039435115521</v>
      </c>
      <c r="T84" s="18">
        <v>0.85</v>
      </c>
      <c r="U84" s="19">
        <f t="shared" si="32"/>
        <v>1.7557013539291391</v>
      </c>
      <c r="V84" s="19">
        <f t="shared" si="33"/>
        <v>4.5696153926198377</v>
      </c>
      <c r="W84" s="16">
        <v>0.31711057680817728</v>
      </c>
      <c r="X84" s="16">
        <v>2.6425881400681438E-2</v>
      </c>
      <c r="Y84" s="16">
        <v>1.4589422926882318</v>
      </c>
      <c r="AA84" s="13" t="s">
        <v>146</v>
      </c>
      <c r="AB84" s="15">
        <v>1661.0217854208379</v>
      </c>
      <c r="AC84" s="19">
        <v>8.9225330734610324</v>
      </c>
      <c r="AD84" s="19">
        <v>41.048222891692788</v>
      </c>
      <c r="AE84" s="19">
        <v>25.379634150784387</v>
      </c>
      <c r="AF84" s="19">
        <v>116.75931834085181</v>
      </c>
      <c r="AG84" s="19">
        <v>492.57867470031351</v>
      </c>
      <c r="AH84" s="17">
        <f t="shared" si="34"/>
        <v>59481.845161780118</v>
      </c>
      <c r="AI84" s="17">
        <f t="shared" si="35"/>
        <v>33879.250037977035</v>
      </c>
      <c r="AJ84" s="17">
        <f t="shared" si="36"/>
        <v>25602.595123803083</v>
      </c>
      <c r="AK84" s="19">
        <f t="shared" si="37"/>
        <v>1.7557013539291391</v>
      </c>
      <c r="AL84" s="17">
        <f t="shared" si="38"/>
        <v>13016.816526363758</v>
      </c>
      <c r="AM84" s="19">
        <f t="shared" si="39"/>
        <v>4.5696153926198377</v>
      </c>
    </row>
    <row r="85" spans="1:39">
      <c r="A85" s="13" t="s">
        <v>147</v>
      </c>
      <c r="B85" s="13" t="s">
        <v>96</v>
      </c>
      <c r="C85" s="13" t="s">
        <v>63</v>
      </c>
      <c r="D85" s="14">
        <v>12</v>
      </c>
      <c r="E85" s="14" t="s">
        <v>3</v>
      </c>
      <c r="F85" s="15">
        <v>4832</v>
      </c>
      <c r="G85" s="15">
        <v>87</v>
      </c>
      <c r="H85" s="15" t="s">
        <v>3</v>
      </c>
      <c r="I85" s="15" t="s">
        <v>3</v>
      </c>
      <c r="J85" s="16">
        <v>1210.588632</v>
      </c>
      <c r="K85" s="16">
        <v>792.64998578333245</v>
      </c>
      <c r="L85" s="16">
        <v>147.34157636616169</v>
      </c>
      <c r="M85" s="17">
        <v>0</v>
      </c>
      <c r="N85" s="16">
        <v>939.99156214949414</v>
      </c>
      <c r="O85" s="16">
        <v>417.93864621666751</v>
      </c>
      <c r="P85" s="16">
        <f t="shared" si="30"/>
        <v>1357.9302083661617</v>
      </c>
      <c r="Q85" s="16">
        <v>4280.9365393927937</v>
      </c>
      <c r="R85" s="16">
        <v>0</v>
      </c>
      <c r="S85" s="16">
        <f t="shared" si="31"/>
        <v>4280.9365393927937</v>
      </c>
      <c r="T85" s="18">
        <v>0.71</v>
      </c>
      <c r="U85" s="19">
        <f t="shared" si="32"/>
        <v>4.2517714912235487</v>
      </c>
      <c r="V85" s="19">
        <f t="shared" si="33"/>
        <v>4.5542286886102525</v>
      </c>
      <c r="W85" s="16">
        <v>0.25782694594215616</v>
      </c>
      <c r="X85" s="16">
        <v>2.148557882851301E-2</v>
      </c>
      <c r="Y85" s="16">
        <v>14.236071011669935</v>
      </c>
      <c r="AA85" s="13" t="s">
        <v>147</v>
      </c>
      <c r="AB85" s="15">
        <v>2.8414338452578471</v>
      </c>
      <c r="AC85" s="19">
        <v>0.18762592905646602</v>
      </c>
      <c r="AD85" s="19">
        <v>10.359373799487511</v>
      </c>
      <c r="AE85" s="19">
        <v>0.53369120601163655</v>
      </c>
      <c r="AF85" s="19">
        <v>29.46664527859566</v>
      </c>
      <c r="AG85" s="19">
        <v>124.31248559385013</v>
      </c>
      <c r="AH85" s="17">
        <f t="shared" si="34"/>
        <v>12163.997972431687</v>
      </c>
      <c r="AI85" s="17">
        <f t="shared" si="35"/>
        <v>2860.9246751713854</v>
      </c>
      <c r="AJ85" s="17">
        <f t="shared" si="36"/>
        <v>9303.0732972603018</v>
      </c>
      <c r="AK85" s="19">
        <f t="shared" si="37"/>
        <v>4.2517714912235487</v>
      </c>
      <c r="AL85" s="17">
        <f t="shared" si="38"/>
        <v>2670.9238389483676</v>
      </c>
      <c r="AM85" s="19">
        <f t="shared" si="39"/>
        <v>4.5542286886102534</v>
      </c>
    </row>
    <row r="86" spans="1:39">
      <c r="A86" s="13" t="s">
        <v>148</v>
      </c>
      <c r="B86" s="13" t="s">
        <v>96</v>
      </c>
      <c r="C86" s="13" t="s">
        <v>63</v>
      </c>
      <c r="D86" s="14">
        <v>12</v>
      </c>
      <c r="E86" s="14" t="s">
        <v>3</v>
      </c>
      <c r="F86" s="15">
        <v>1741</v>
      </c>
      <c r="G86" s="15">
        <v>135</v>
      </c>
      <c r="H86" s="15" t="s">
        <v>3</v>
      </c>
      <c r="I86" s="15" t="s">
        <v>3</v>
      </c>
      <c r="J86" s="16">
        <v>0</v>
      </c>
      <c r="K86" s="16">
        <v>317.05999431333299</v>
      </c>
      <c r="L86" s="16">
        <v>57.414775745054619</v>
      </c>
      <c r="M86" s="17">
        <v>0</v>
      </c>
      <c r="N86" s="16">
        <v>374.47477005838761</v>
      </c>
      <c r="O86" s="16">
        <v>-317.05999431333299</v>
      </c>
      <c r="P86" s="16">
        <f t="shared" si="30"/>
        <v>57.414775745054612</v>
      </c>
      <c r="Q86" s="16">
        <v>1650.9752067882268</v>
      </c>
      <c r="R86" s="16">
        <v>0</v>
      </c>
      <c r="S86" s="16">
        <f t="shared" si="31"/>
        <v>1650.9752067882268</v>
      </c>
      <c r="T86" s="18">
        <v>0.71</v>
      </c>
      <c r="U86" s="19">
        <f t="shared" si="32"/>
        <v>28.755232174366412</v>
      </c>
      <c r="V86" s="19">
        <f t="shared" si="33"/>
        <v>4.4087755405545987</v>
      </c>
      <c r="W86" s="16">
        <v>0.28507233063800375</v>
      </c>
      <c r="X86" s="16">
        <v>2.3756027553166973E-2</v>
      </c>
      <c r="Y86" s="16">
        <v>3.6548893833033032</v>
      </c>
      <c r="AA86" s="13" t="s">
        <v>148</v>
      </c>
      <c r="AB86" s="15">
        <v>5.5367392847361261</v>
      </c>
      <c r="AC86" s="19">
        <v>0.56731451621245277</v>
      </c>
      <c r="AD86" s="19">
        <v>7.273138775843071</v>
      </c>
      <c r="AE86" s="19">
        <v>1.6136936396153074</v>
      </c>
      <c r="AF86" s="19">
        <v>20.688026565888538</v>
      </c>
      <c r="AG86" s="19">
        <v>87.277665310116859</v>
      </c>
      <c r="AH86" s="17">
        <f t="shared" si="34"/>
        <v>9141.0192855497244</v>
      </c>
      <c r="AI86" s="17">
        <f t="shared" si="35"/>
        <v>317.8906443919588</v>
      </c>
      <c r="AJ86" s="17">
        <f t="shared" si="36"/>
        <v>8823.1286411577657</v>
      </c>
      <c r="AK86" s="19">
        <f t="shared" si="37"/>
        <v>28.755232174366409</v>
      </c>
      <c r="AL86" s="17">
        <f t="shared" si="38"/>
        <v>2073.3691705248025</v>
      </c>
      <c r="AM86" s="19">
        <f t="shared" si="39"/>
        <v>4.4087755405545979</v>
      </c>
    </row>
    <row r="87" spans="1:39">
      <c r="A87" s="13" t="s">
        <v>149</v>
      </c>
      <c r="B87" s="13" t="s">
        <v>96</v>
      </c>
      <c r="C87" s="13" t="s">
        <v>63</v>
      </c>
      <c r="D87" s="14">
        <v>12</v>
      </c>
      <c r="E87" s="14" t="s">
        <v>3</v>
      </c>
      <c r="F87" s="15">
        <v>5001</v>
      </c>
      <c r="G87" s="15">
        <v>388</v>
      </c>
      <c r="H87" s="15" t="s">
        <v>3</v>
      </c>
      <c r="I87" s="15" t="s">
        <v>3</v>
      </c>
      <c r="J87" s="16">
        <v>0</v>
      </c>
      <c r="K87" s="16">
        <v>602.41398919533265</v>
      </c>
      <c r="L87" s="16">
        <v>148.88908372297809</v>
      </c>
      <c r="M87" s="17">
        <v>0</v>
      </c>
      <c r="N87" s="16">
        <v>751.3030729183107</v>
      </c>
      <c r="O87" s="16">
        <v>-602.41398919533265</v>
      </c>
      <c r="P87" s="16">
        <f t="shared" si="30"/>
        <v>148.88908372297806</v>
      </c>
      <c r="Q87" s="16">
        <v>4742.6292628072779</v>
      </c>
      <c r="R87" s="16">
        <v>0</v>
      </c>
      <c r="S87" s="16">
        <f t="shared" si="31"/>
        <v>4742.6292628072779</v>
      </c>
      <c r="T87" s="18">
        <v>0.71</v>
      </c>
      <c r="U87" s="19">
        <f t="shared" si="32"/>
        <v>31.853438440331718</v>
      </c>
      <c r="V87" s="19">
        <f t="shared" si="33"/>
        <v>6.3125380871734365</v>
      </c>
      <c r="W87" s="16">
        <v>0.19910840131019725</v>
      </c>
      <c r="X87" s="16">
        <v>1.6592366775849771E-2</v>
      </c>
      <c r="Y87" s="16">
        <v>2.5513431999240592</v>
      </c>
      <c r="AA87" s="13" t="s">
        <v>149</v>
      </c>
      <c r="AB87" s="15">
        <v>5.5367392847361261</v>
      </c>
      <c r="AC87" s="19">
        <v>1.6305039428920864</v>
      </c>
      <c r="AD87" s="19">
        <v>20.891997138421139</v>
      </c>
      <c r="AE87" s="19">
        <v>4.6378750531165869</v>
      </c>
      <c r="AF87" s="19">
        <v>59.426088946587356</v>
      </c>
      <c r="AG87" s="19">
        <v>250.70396566105367</v>
      </c>
      <c r="AH87" s="17">
        <f t="shared" si="34"/>
        <v>26258.701752324188</v>
      </c>
      <c r="AI87" s="17">
        <f t="shared" si="35"/>
        <v>824.36003891737892</v>
      </c>
      <c r="AJ87" s="17">
        <f t="shared" si="36"/>
        <v>25434.341713406808</v>
      </c>
      <c r="AK87" s="19">
        <f t="shared" si="37"/>
        <v>31.853438440331718</v>
      </c>
      <c r="AL87" s="17">
        <f t="shared" si="38"/>
        <v>4159.769238569781</v>
      </c>
      <c r="AM87" s="19">
        <f t="shared" si="39"/>
        <v>6.3125380871734365</v>
      </c>
    </row>
    <row r="88" spans="1:39">
      <c r="A88" s="13" t="s">
        <v>150</v>
      </c>
      <c r="B88" s="13" t="s">
        <v>96</v>
      </c>
      <c r="C88" s="13" t="s">
        <v>63</v>
      </c>
      <c r="D88" s="14">
        <v>12</v>
      </c>
      <c r="E88" s="14" t="s">
        <v>3</v>
      </c>
      <c r="F88" s="15">
        <v>916</v>
      </c>
      <c r="G88" s="15">
        <v>710</v>
      </c>
      <c r="H88" s="15" t="s">
        <v>3</v>
      </c>
      <c r="I88" s="15" t="s">
        <v>3</v>
      </c>
      <c r="J88" s="16">
        <v>0</v>
      </c>
      <c r="K88" s="16">
        <v>110.97099800966654</v>
      </c>
      <c r="L88" s="16">
        <v>43.885114870375212</v>
      </c>
      <c r="M88" s="17">
        <v>0</v>
      </c>
      <c r="N88" s="16">
        <v>154.85611288004176</v>
      </c>
      <c r="O88" s="16">
        <v>-110.97099800966654</v>
      </c>
      <c r="P88" s="16">
        <f t="shared" si="30"/>
        <v>43.885114870375219</v>
      </c>
      <c r="Q88" s="16">
        <v>1537.6493542129624</v>
      </c>
      <c r="R88" s="16">
        <v>0</v>
      </c>
      <c r="S88" s="16">
        <f t="shared" si="31"/>
        <v>1537.6493542129624</v>
      </c>
      <c r="T88" s="18">
        <v>0.71</v>
      </c>
      <c r="U88" s="19">
        <f t="shared" si="32"/>
        <v>35.038061510258402</v>
      </c>
      <c r="V88" s="19">
        <f t="shared" si="33"/>
        <v>9.9295360423007129</v>
      </c>
      <c r="W88" s="16">
        <v>0.22405990869690526</v>
      </c>
      <c r="X88" s="16">
        <v>1.867165905807544E-2</v>
      </c>
      <c r="Y88" s="16">
        <v>0.28737927712612393</v>
      </c>
      <c r="AA88" s="13" t="s">
        <v>150</v>
      </c>
      <c r="AB88" s="15">
        <v>8.3051089271041878</v>
      </c>
      <c r="AC88" s="19">
        <v>4.4754811834537929</v>
      </c>
      <c r="AD88" s="19">
        <v>5.7399728190743131</v>
      </c>
      <c r="AE88" s="19">
        <v>12.730249823631869</v>
      </c>
      <c r="AF88" s="19">
        <v>16.327023837754655</v>
      </c>
      <c r="AG88" s="19">
        <v>68.87967382889174</v>
      </c>
      <c r="AH88" s="17">
        <f t="shared" si="34"/>
        <v>12770.345378430064</v>
      </c>
      <c r="AI88" s="17">
        <f t="shared" si="35"/>
        <v>364.47065927694592</v>
      </c>
      <c r="AJ88" s="17">
        <f t="shared" si="36"/>
        <v>12405.874719153118</v>
      </c>
      <c r="AK88" s="19">
        <f t="shared" si="37"/>
        <v>35.038061510258402</v>
      </c>
      <c r="AL88" s="17">
        <f t="shared" si="38"/>
        <v>1286.0968854966886</v>
      </c>
      <c r="AM88" s="19">
        <f t="shared" si="39"/>
        <v>9.9295360423007129</v>
      </c>
    </row>
    <row r="89" spans="1:39">
      <c r="A89" s="13" t="s">
        <v>151</v>
      </c>
      <c r="B89" s="13" t="s">
        <v>96</v>
      </c>
      <c r="C89" s="13" t="s">
        <v>63</v>
      </c>
      <c r="D89" s="14">
        <v>12</v>
      </c>
      <c r="E89" s="14" t="s">
        <v>3</v>
      </c>
      <c r="F89" s="15">
        <v>949</v>
      </c>
      <c r="G89" s="15">
        <v>108</v>
      </c>
      <c r="H89" s="15" t="s">
        <v>3</v>
      </c>
      <c r="I89" s="15" t="s">
        <v>3</v>
      </c>
      <c r="J89" s="16">
        <v>0</v>
      </c>
      <c r="K89" s="16">
        <v>150.60349729883316</v>
      </c>
      <c r="L89" s="16">
        <v>31.033222934097335</v>
      </c>
      <c r="M89" s="17">
        <v>0</v>
      </c>
      <c r="N89" s="16">
        <v>181.63672023293049</v>
      </c>
      <c r="O89" s="16">
        <v>-150.60349729883316</v>
      </c>
      <c r="P89" s="16">
        <f t="shared" si="30"/>
        <v>31.033222934097324</v>
      </c>
      <c r="Q89" s="16">
        <v>935.95945443269807</v>
      </c>
      <c r="R89" s="16">
        <v>0</v>
      </c>
      <c r="S89" s="16">
        <f t="shared" si="31"/>
        <v>935.95945443269807</v>
      </c>
      <c r="T89" s="18">
        <v>0.71</v>
      </c>
      <c r="U89" s="19">
        <f t="shared" si="32"/>
        <v>30.1599178538535</v>
      </c>
      <c r="V89" s="19">
        <f t="shared" si="33"/>
        <v>5.1529198128683777</v>
      </c>
      <c r="W89" s="16">
        <v>0.25366976912567357</v>
      </c>
      <c r="X89" s="16">
        <v>2.1139147427139463E-2</v>
      </c>
      <c r="Y89" s="16">
        <v>2.215977461892364</v>
      </c>
      <c r="AA89" s="13" t="s">
        <v>151</v>
      </c>
      <c r="AB89" s="15">
        <v>55.367392847361266</v>
      </c>
      <c r="AC89" s="19">
        <v>4.5385161296996221</v>
      </c>
      <c r="AD89" s="19">
        <v>39.64508155241284</v>
      </c>
      <c r="AE89" s="19">
        <v>12.909549116922461</v>
      </c>
      <c r="AF89" s="19">
        <v>112.76816318798521</v>
      </c>
      <c r="AG89" s="19">
        <v>475.74097862895405</v>
      </c>
      <c r="AH89" s="17">
        <f t="shared" si="34"/>
        <v>51821.634802777116</v>
      </c>
      <c r="AI89" s="17">
        <f t="shared" si="35"/>
        <v>1718.2286455119083</v>
      </c>
      <c r="AJ89" s="17">
        <f t="shared" si="36"/>
        <v>50103.406157265206</v>
      </c>
      <c r="AK89" s="19">
        <f t="shared" si="37"/>
        <v>30.159917853853496</v>
      </c>
      <c r="AL89" s="17">
        <f t="shared" si="38"/>
        <v>10056.751644642914</v>
      </c>
      <c r="AM89" s="19">
        <f t="shared" si="39"/>
        <v>5.1529198128683777</v>
      </c>
    </row>
    <row r="90" spans="1:39">
      <c r="A90" s="13" t="s">
        <v>152</v>
      </c>
      <c r="B90" s="13" t="s">
        <v>103</v>
      </c>
      <c r="C90" s="13" t="s">
        <v>63</v>
      </c>
      <c r="D90" s="14">
        <v>25</v>
      </c>
      <c r="E90" s="14" t="s">
        <v>3</v>
      </c>
      <c r="F90" s="15">
        <v>29037.098999999998</v>
      </c>
      <c r="G90" s="15">
        <v>54081</v>
      </c>
      <c r="H90" s="15" t="s">
        <v>3</v>
      </c>
      <c r="I90" s="15" t="s">
        <v>3</v>
      </c>
      <c r="J90" s="16">
        <v>12210.602580000001</v>
      </c>
      <c r="K90" s="16">
        <v>3963.2499289166622</v>
      </c>
      <c r="L90" s="16">
        <v>3857.477959575453</v>
      </c>
      <c r="M90" s="17">
        <v>0</v>
      </c>
      <c r="N90" s="16">
        <v>7820.7278884921152</v>
      </c>
      <c r="O90" s="16">
        <v>8247.3526510833381</v>
      </c>
      <c r="P90" s="16">
        <f t="shared" si="30"/>
        <v>16068.080539575454</v>
      </c>
      <c r="Q90" s="16">
        <v>147312.51445843242</v>
      </c>
      <c r="R90" s="16">
        <v>0</v>
      </c>
      <c r="S90" s="16">
        <f t="shared" si="31"/>
        <v>147312.51445843242</v>
      </c>
      <c r="T90" s="18">
        <v>0.75</v>
      </c>
      <c r="U90" s="19">
        <f t="shared" si="32"/>
        <v>11.318298024088243</v>
      </c>
      <c r="V90" s="19">
        <f t="shared" si="33"/>
        <v>18.836164172799929</v>
      </c>
      <c r="W90" s="16">
        <v>0.33792654668296729</v>
      </c>
      <c r="X90" s="16">
        <v>1.3517061867318688E-2</v>
      </c>
      <c r="Y90" s="16">
        <v>0.18037859111787563</v>
      </c>
      <c r="AA90" s="13" t="s">
        <v>152</v>
      </c>
      <c r="AB90" s="15">
        <v>8.5243015357735406</v>
      </c>
      <c r="AC90" s="19">
        <v>369.60895589980834</v>
      </c>
      <c r="AD90" s="19">
        <v>197.28041514197631</v>
      </c>
      <c r="AE90" s="19">
        <v>1051.3314999629185</v>
      </c>
      <c r="AF90" s="19">
        <v>561.15283857121688</v>
      </c>
      <c r="AG90" s="19">
        <v>4932.0103785494093</v>
      </c>
      <c r="AH90" s="17">
        <f t="shared" si="34"/>
        <v>1255736.2932366773</v>
      </c>
      <c r="AI90" s="17">
        <f t="shared" si="35"/>
        <v>110947.44903908239</v>
      </c>
      <c r="AJ90" s="17">
        <f t="shared" si="36"/>
        <v>1144788.844197595</v>
      </c>
      <c r="AK90" s="19">
        <f t="shared" si="37"/>
        <v>11.318298024088243</v>
      </c>
      <c r="AL90" s="17">
        <f t="shared" si="38"/>
        <v>66666.24275074029</v>
      </c>
      <c r="AM90" s="19">
        <f t="shared" si="39"/>
        <v>18.836164172799929</v>
      </c>
    </row>
    <row r="91" spans="1:39">
      <c r="A91" s="13" t="s">
        <v>153</v>
      </c>
      <c r="B91" s="13" t="s">
        <v>96</v>
      </c>
      <c r="C91" s="13" t="s">
        <v>63</v>
      </c>
      <c r="D91" s="14">
        <v>11</v>
      </c>
      <c r="E91" s="14" t="s">
        <v>3</v>
      </c>
      <c r="F91" s="15">
        <v>1956.2249999999999</v>
      </c>
      <c r="G91" s="15">
        <v>1489</v>
      </c>
      <c r="H91" s="15" t="s">
        <v>3</v>
      </c>
      <c r="I91" s="15" t="s">
        <v>3</v>
      </c>
      <c r="J91" s="16">
        <v>693.4682160000001</v>
      </c>
      <c r="K91" s="16">
        <v>396.32499289166623</v>
      </c>
      <c r="L91" s="16">
        <v>95.281169650065834</v>
      </c>
      <c r="M91" s="17">
        <v>0</v>
      </c>
      <c r="N91" s="16">
        <v>491.60616254173203</v>
      </c>
      <c r="O91" s="16">
        <v>297.14322310833387</v>
      </c>
      <c r="P91" s="16">
        <f t="shared" si="30"/>
        <v>788.74938565006596</v>
      </c>
      <c r="Q91" s="16">
        <v>3012.3416234721699</v>
      </c>
      <c r="R91" s="16">
        <v>0</v>
      </c>
      <c r="S91" s="16">
        <f t="shared" si="31"/>
        <v>3012.3416234721699</v>
      </c>
      <c r="T91" s="18">
        <v>0.71</v>
      </c>
      <c r="U91" s="19">
        <f t="shared" si="32"/>
        <v>5.1261370123696732</v>
      </c>
      <c r="V91" s="19">
        <f t="shared" si="33"/>
        <v>6.1275505740155456</v>
      </c>
      <c r="W91" s="16">
        <v>0.33306560652749734</v>
      </c>
      <c r="X91" s="16">
        <v>3.0278691502499764E-2</v>
      </c>
      <c r="Y91" s="16">
        <v>0.43501883772811911</v>
      </c>
      <c r="AA91" s="13" t="s">
        <v>153</v>
      </c>
      <c r="AB91" s="15">
        <v>2.8414338452578471</v>
      </c>
      <c r="AC91" s="19">
        <v>3.2112069927020457</v>
      </c>
      <c r="AD91" s="19">
        <v>4.193970614839083</v>
      </c>
      <c r="AE91" s="19">
        <v>9.13409431898077</v>
      </c>
      <c r="AF91" s="19">
        <v>11.929509139097847</v>
      </c>
      <c r="AG91" s="19">
        <v>46.1336767632299</v>
      </c>
      <c r="AH91" s="17">
        <f t="shared" si="34"/>
        <v>8559.3694424127934</v>
      </c>
      <c r="AI91" s="17">
        <f t="shared" si="35"/>
        <v>1669.7504225420673</v>
      </c>
      <c r="AJ91" s="17">
        <f t="shared" si="36"/>
        <v>6889.6190198707263</v>
      </c>
      <c r="AK91" s="19">
        <f t="shared" si="37"/>
        <v>5.1261370123696741</v>
      </c>
      <c r="AL91" s="17">
        <f t="shared" si="38"/>
        <v>1396.866388783408</v>
      </c>
      <c r="AM91" s="19">
        <f t="shared" si="39"/>
        <v>6.1275505740155456</v>
      </c>
    </row>
    <row r="92" spans="1:39">
      <c r="A92" s="13" t="s">
        <v>154</v>
      </c>
      <c r="B92" s="13" t="s">
        <v>133</v>
      </c>
      <c r="C92" s="13" t="s">
        <v>63</v>
      </c>
      <c r="D92" s="14">
        <v>10</v>
      </c>
      <c r="E92" s="14" t="s">
        <v>3</v>
      </c>
      <c r="F92" s="15">
        <v>4925.5010000000002</v>
      </c>
      <c r="G92" s="15">
        <v>1214.6285466000002</v>
      </c>
      <c r="H92" s="15" t="s">
        <v>3</v>
      </c>
      <c r="I92" s="15" t="s">
        <v>3</v>
      </c>
      <c r="J92" s="16">
        <v>1053.0200520000001</v>
      </c>
      <c r="K92" s="16">
        <v>792.64998578333245</v>
      </c>
      <c r="L92" s="16">
        <v>159.18838766919905</v>
      </c>
      <c r="M92" s="17">
        <v>0</v>
      </c>
      <c r="N92" s="16">
        <v>951.83837345253153</v>
      </c>
      <c r="O92" s="16">
        <v>260.37006621666762</v>
      </c>
      <c r="P92" s="16">
        <f t="shared" si="30"/>
        <v>1212.2084396691992</v>
      </c>
      <c r="Q92" s="16">
        <v>4758.897519309221</v>
      </c>
      <c r="R92" s="16">
        <v>0</v>
      </c>
      <c r="S92" s="16">
        <f t="shared" si="31"/>
        <v>4758.897519309221</v>
      </c>
      <c r="T92" s="18">
        <v>0.71</v>
      </c>
      <c r="U92" s="19">
        <f t="shared" si="32"/>
        <v>5.2478234574600044</v>
      </c>
      <c r="V92" s="19">
        <f t="shared" si="33"/>
        <v>4.9996907584715577</v>
      </c>
      <c r="W92" s="16">
        <v>0.2561203417036062</v>
      </c>
      <c r="X92" s="16">
        <v>2.561203417036062E-2</v>
      </c>
      <c r="Y92" s="16">
        <v>1.0325359195956552</v>
      </c>
      <c r="AA92" s="13" t="s">
        <v>154</v>
      </c>
      <c r="AB92" s="15">
        <v>5.6828676905156943</v>
      </c>
      <c r="AC92" s="19">
        <v>5.2389841267662094</v>
      </c>
      <c r="AD92" s="19">
        <v>21.119663083091691</v>
      </c>
      <c r="AE92" s="19">
        <v>14.901990204393458</v>
      </c>
      <c r="AF92" s="19">
        <v>60.073671683099413</v>
      </c>
      <c r="AG92" s="19">
        <v>211.19663083091689</v>
      </c>
      <c r="AH92" s="17">
        <f t="shared" si="34"/>
        <v>27044.184954957658</v>
      </c>
      <c r="AI92" s="17">
        <f t="shared" si="35"/>
        <v>5153.4098229835072</v>
      </c>
      <c r="AJ92" s="17">
        <f t="shared" si="36"/>
        <v>21890.775131974151</v>
      </c>
      <c r="AK92" s="19">
        <f t="shared" si="37"/>
        <v>5.2478234574600044</v>
      </c>
      <c r="AL92" s="17">
        <f t="shared" si="38"/>
        <v>5409.1715390864028</v>
      </c>
      <c r="AM92" s="19">
        <f t="shared" si="39"/>
        <v>4.9996907584715569</v>
      </c>
    </row>
    <row r="93" spans="1:39">
      <c r="A93" s="13" t="s">
        <v>155</v>
      </c>
      <c r="B93" s="13" t="s">
        <v>133</v>
      </c>
      <c r="C93" s="13" t="s">
        <v>63</v>
      </c>
      <c r="D93" s="14">
        <v>10</v>
      </c>
      <c r="E93" s="14" t="s">
        <v>3</v>
      </c>
      <c r="F93" s="15">
        <v>7541.2709999999997</v>
      </c>
      <c r="G93" s="15">
        <v>1859.6774286</v>
      </c>
      <c r="H93" s="15" t="s">
        <v>3</v>
      </c>
      <c r="I93" s="15" t="s">
        <v>3</v>
      </c>
      <c r="J93" s="16">
        <v>1157.0600520000003</v>
      </c>
      <c r="K93" s="16">
        <v>924.75831674722122</v>
      </c>
      <c r="L93" s="16">
        <v>228.70250561995414</v>
      </c>
      <c r="M93" s="17">
        <v>0</v>
      </c>
      <c r="N93" s="16">
        <v>1153.4608223671753</v>
      </c>
      <c r="O93" s="16">
        <v>232.30173525277905</v>
      </c>
      <c r="P93" s="16">
        <f t="shared" si="30"/>
        <v>1385.7625576199544</v>
      </c>
      <c r="Q93" s="16">
        <v>7286.1899437922293</v>
      </c>
      <c r="R93" s="16">
        <v>0</v>
      </c>
      <c r="S93" s="16">
        <f t="shared" si="31"/>
        <v>7286.1899437922293</v>
      </c>
      <c r="T93" s="18">
        <v>0.71</v>
      </c>
      <c r="U93" s="19">
        <f t="shared" si="32"/>
        <v>6.9378069775022642</v>
      </c>
      <c r="V93" s="19">
        <f t="shared" si="33"/>
        <v>6.3168074740841558</v>
      </c>
      <c r="W93" s="16">
        <v>0.20271672212991648</v>
      </c>
      <c r="X93" s="16">
        <v>2.0271672212991653E-2</v>
      </c>
      <c r="Y93" s="16">
        <v>0.81724198753434307</v>
      </c>
      <c r="AA93" s="13" t="s">
        <v>155</v>
      </c>
      <c r="AB93" s="15">
        <v>5.6828676905156943</v>
      </c>
      <c r="AC93" s="19">
        <v>8.0212346042853966</v>
      </c>
      <c r="AD93" s="19">
        <v>32.335614740163479</v>
      </c>
      <c r="AE93" s="19">
        <v>22.815942291083982</v>
      </c>
      <c r="AF93" s="19">
        <v>91.976803603791538</v>
      </c>
      <c r="AG93" s="19">
        <v>323.3561474016347</v>
      </c>
      <c r="AH93" s="17">
        <f t="shared" si="34"/>
        <v>41406.453418537225</v>
      </c>
      <c r="AI93" s="17">
        <f t="shared" si="35"/>
        <v>5968.233701630641</v>
      </c>
      <c r="AJ93" s="17">
        <f t="shared" si="36"/>
        <v>35438.219716906584</v>
      </c>
      <c r="AK93" s="19">
        <f t="shared" si="37"/>
        <v>6.9378069775022642</v>
      </c>
      <c r="AL93" s="17">
        <f t="shared" si="38"/>
        <v>6554.9652397060827</v>
      </c>
      <c r="AM93" s="19">
        <f t="shared" si="39"/>
        <v>6.3168074740841558</v>
      </c>
    </row>
    <row r="94" spans="1:39">
      <c r="A94" s="13" t="s">
        <v>156</v>
      </c>
      <c r="B94" s="13" t="s">
        <v>98</v>
      </c>
      <c r="C94" s="13" t="s">
        <v>63</v>
      </c>
      <c r="D94" s="14">
        <v>15</v>
      </c>
      <c r="E94" s="14" t="s">
        <v>3</v>
      </c>
      <c r="F94" s="15">
        <v>9800.8510000000006</v>
      </c>
      <c r="G94" s="15">
        <v>2819</v>
      </c>
      <c r="H94" s="15" t="s">
        <v>3</v>
      </c>
      <c r="I94" s="15" t="s">
        <v>3</v>
      </c>
      <c r="J94" s="16">
        <v>4812.6198960000011</v>
      </c>
      <c r="K94" s="16">
        <v>1651.3541370486093</v>
      </c>
      <c r="L94" s="16">
        <v>421.46411304643016</v>
      </c>
      <c r="M94" s="17">
        <v>0</v>
      </c>
      <c r="N94" s="16">
        <v>2072.8182500950397</v>
      </c>
      <c r="O94" s="16">
        <v>3161.2657589513919</v>
      </c>
      <c r="P94" s="16">
        <f t="shared" si="30"/>
        <v>5234.0840090464317</v>
      </c>
      <c r="Q94" s="16">
        <v>13538.234293781858</v>
      </c>
      <c r="R94" s="16">
        <v>0</v>
      </c>
      <c r="S94" s="16">
        <f t="shared" si="31"/>
        <v>13538.234293781858</v>
      </c>
      <c r="T94" s="18">
        <v>0.71</v>
      </c>
      <c r="U94" s="19">
        <f t="shared" si="32"/>
        <v>3.5270291791875512</v>
      </c>
      <c r="V94" s="19">
        <f t="shared" si="33"/>
        <v>6.5313175881007046</v>
      </c>
      <c r="W94" s="16">
        <v>0.28030362332382636</v>
      </c>
      <c r="X94" s="16">
        <v>1.8686908221588423E-2</v>
      </c>
      <c r="Y94" s="16">
        <v>0.96883895146311472</v>
      </c>
      <c r="AA94" s="13" t="s">
        <v>156</v>
      </c>
      <c r="AB94" s="15">
        <v>4.1525544635520939</v>
      </c>
      <c r="AC94" s="19">
        <v>8.8847756733494681</v>
      </c>
      <c r="AD94" s="19">
        <v>30.70776110469285</v>
      </c>
      <c r="AE94" s="19">
        <v>25.272235389308619</v>
      </c>
      <c r="AF94" s="19">
        <v>87.346467198297788</v>
      </c>
      <c r="AG94" s="19">
        <v>460.6164165703928</v>
      </c>
      <c r="AH94" s="17">
        <f t="shared" si="34"/>
        <v>56218.255245257882</v>
      </c>
      <c r="AI94" s="17">
        <f t="shared" si="35"/>
        <v>15939.265707523215</v>
      </c>
      <c r="AJ94" s="17">
        <f t="shared" si="36"/>
        <v>40278.989537734669</v>
      </c>
      <c r="AK94" s="19">
        <f t="shared" si="37"/>
        <v>3.5270291791875508</v>
      </c>
      <c r="AL94" s="17">
        <f t="shared" si="38"/>
        <v>8607.4906765643973</v>
      </c>
      <c r="AM94" s="19">
        <f t="shared" si="39"/>
        <v>6.5313175881007046</v>
      </c>
    </row>
    <row r="95" spans="1:39">
      <c r="A95" s="13" t="s">
        <v>157</v>
      </c>
      <c r="B95" s="13" t="s">
        <v>100</v>
      </c>
      <c r="C95" s="13" t="s">
        <v>63</v>
      </c>
      <c r="D95" s="14">
        <v>22.3</v>
      </c>
      <c r="E95" s="14" t="s">
        <v>3</v>
      </c>
      <c r="F95" s="15">
        <v>255.3125</v>
      </c>
      <c r="G95" s="15">
        <v>39.138749999999995</v>
      </c>
      <c r="H95" s="15" t="s">
        <v>3</v>
      </c>
      <c r="I95" s="15" t="s">
        <v>3</v>
      </c>
      <c r="J95" s="16">
        <v>179.59384800000001</v>
      </c>
      <c r="K95" s="16">
        <v>85.870415126527689</v>
      </c>
      <c r="L95" s="16">
        <v>16.117721315121447</v>
      </c>
      <c r="M95" s="17">
        <v>0</v>
      </c>
      <c r="N95" s="16">
        <v>101.98813644164913</v>
      </c>
      <c r="O95" s="16">
        <v>93.723432873472319</v>
      </c>
      <c r="P95" s="16">
        <f t="shared" si="30"/>
        <v>195.71156931512144</v>
      </c>
      <c r="Q95" s="16">
        <v>470.05055400078152</v>
      </c>
      <c r="R95" s="16">
        <v>0</v>
      </c>
      <c r="S95" s="16">
        <f t="shared" si="31"/>
        <v>470.05055400078152</v>
      </c>
      <c r="T95" s="18">
        <v>0.85</v>
      </c>
      <c r="U95" s="19">
        <f t="shared" si="32"/>
        <v>2.7851135461112655</v>
      </c>
      <c r="V95" s="19">
        <f t="shared" si="33"/>
        <v>4.6088748201582579</v>
      </c>
      <c r="W95" s="16">
        <v>0.44223007625184518</v>
      </c>
      <c r="X95" s="16">
        <v>1.9830945123401129E-2</v>
      </c>
      <c r="Y95" s="16">
        <v>2.8679235567628072</v>
      </c>
      <c r="AA95" s="13" t="s">
        <v>157</v>
      </c>
      <c r="AB95" s="15">
        <v>920.48290608738091</v>
      </c>
      <c r="AC95" s="19">
        <v>32.735524967011152</v>
      </c>
      <c r="AD95" s="19">
        <v>212.2840733239006</v>
      </c>
      <c r="AE95" s="19">
        <v>93.114325332989694</v>
      </c>
      <c r="AF95" s="19">
        <v>603.82988470212638</v>
      </c>
      <c r="AG95" s="19">
        <v>4733.9348351229837</v>
      </c>
      <c r="AH95" s="17">
        <f t="shared" si="34"/>
        <v>432673.49995462276</v>
      </c>
      <c r="AI95" s="17">
        <f t="shared" si="35"/>
        <v>155352.19400973659</v>
      </c>
      <c r="AJ95" s="17">
        <f t="shared" si="36"/>
        <v>277321.30594488617</v>
      </c>
      <c r="AK95" s="19">
        <f t="shared" si="37"/>
        <v>2.7851135461112655</v>
      </c>
      <c r="AL95" s="17">
        <f t="shared" si="38"/>
        <v>93878.336218245502</v>
      </c>
      <c r="AM95" s="19">
        <f t="shared" si="39"/>
        <v>4.6088748201582588</v>
      </c>
    </row>
    <row r="96" spans="1:39">
      <c r="A96" s="13" t="s">
        <v>158</v>
      </c>
      <c r="B96" s="13" t="s">
        <v>100</v>
      </c>
      <c r="C96" s="13" t="s">
        <v>63</v>
      </c>
      <c r="D96" s="14">
        <v>22.3</v>
      </c>
      <c r="E96" s="14" t="s">
        <v>3</v>
      </c>
      <c r="F96" s="15">
        <v>425.53444999999994</v>
      </c>
      <c r="G96" s="15">
        <v>65.233337399999996</v>
      </c>
      <c r="H96" s="15" t="s">
        <v>3</v>
      </c>
      <c r="I96" s="15" t="s">
        <v>3</v>
      </c>
      <c r="J96" s="16">
        <v>231.08324400000004</v>
      </c>
      <c r="K96" s="16">
        <v>132.10833096388873</v>
      </c>
      <c r="L96" s="16">
        <v>26.29080061673103</v>
      </c>
      <c r="M96" s="17">
        <v>0</v>
      </c>
      <c r="N96" s="16">
        <v>158.39913158061975</v>
      </c>
      <c r="O96" s="16">
        <v>98.974913036111303</v>
      </c>
      <c r="P96" s="16">
        <f t="shared" si="30"/>
        <v>257.37404461673106</v>
      </c>
      <c r="Q96" s="16">
        <v>783.44265936418265</v>
      </c>
      <c r="R96" s="16">
        <v>0</v>
      </c>
      <c r="S96" s="16">
        <f t="shared" si="31"/>
        <v>783.44265936418265</v>
      </c>
      <c r="T96" s="18">
        <v>0.85</v>
      </c>
      <c r="U96" s="19">
        <f t="shared" si="32"/>
        <v>3.5177458518130753</v>
      </c>
      <c r="V96" s="19">
        <f t="shared" si="33"/>
        <v>4.946003501069935</v>
      </c>
      <c r="W96" s="16">
        <v>0.41208686219346391</v>
      </c>
      <c r="X96" s="16">
        <v>1.8479231488496138E-2</v>
      </c>
      <c r="Y96" s="16">
        <v>2.6724406208049545</v>
      </c>
      <c r="AA96" s="13" t="s">
        <v>158</v>
      </c>
      <c r="AB96" s="15">
        <v>579.97344007610923</v>
      </c>
      <c r="AC96" s="19">
        <v>34.37750345638203</v>
      </c>
      <c r="AD96" s="19">
        <v>222.93201260042474</v>
      </c>
      <c r="AE96" s="19">
        <v>97.784839076182337</v>
      </c>
      <c r="AF96" s="19">
        <v>634.11733794808265</v>
      </c>
      <c r="AG96" s="19">
        <v>4971.3838809894714</v>
      </c>
      <c r="AH96" s="17">
        <f t="shared" si="34"/>
        <v>454375.93425382045</v>
      </c>
      <c r="AI96" s="17">
        <f t="shared" si="35"/>
        <v>129166.78844767348</v>
      </c>
      <c r="AJ96" s="17">
        <f t="shared" si="36"/>
        <v>325209.14580614696</v>
      </c>
      <c r="AK96" s="19">
        <f t="shared" si="37"/>
        <v>3.5177458518130753</v>
      </c>
      <c r="AL96" s="17">
        <f t="shared" si="38"/>
        <v>91867.289247880311</v>
      </c>
      <c r="AM96" s="19">
        <f t="shared" si="39"/>
        <v>4.946003501069935</v>
      </c>
    </row>
    <row r="97" spans="1:39">
      <c r="A97" s="13" t="s">
        <v>159</v>
      </c>
      <c r="B97" s="13" t="s">
        <v>100</v>
      </c>
      <c r="C97" s="13" t="s">
        <v>63</v>
      </c>
      <c r="D97" s="14">
        <v>22.3</v>
      </c>
      <c r="E97" s="14" t="s">
        <v>3</v>
      </c>
      <c r="F97" s="15">
        <v>595.71554999999978</v>
      </c>
      <c r="G97" s="15">
        <v>91.321662599999982</v>
      </c>
      <c r="H97" s="15" t="s">
        <v>3</v>
      </c>
      <c r="I97" s="15" t="s">
        <v>3</v>
      </c>
      <c r="J97" s="16">
        <v>357.00285600000007</v>
      </c>
      <c r="K97" s="16">
        <v>231.1895791868053</v>
      </c>
      <c r="L97" s="16">
        <v>39.210925950265967</v>
      </c>
      <c r="M97" s="17">
        <v>0</v>
      </c>
      <c r="N97" s="16">
        <v>270.40050513707126</v>
      </c>
      <c r="O97" s="16">
        <v>125.81327681319476</v>
      </c>
      <c r="P97" s="16">
        <f t="shared" si="30"/>
        <v>396.21378195026602</v>
      </c>
      <c r="Q97" s="16">
        <v>1096.7595566389434</v>
      </c>
      <c r="R97" s="16">
        <v>0</v>
      </c>
      <c r="S97" s="16">
        <f t="shared" si="31"/>
        <v>1096.7595566389434</v>
      </c>
      <c r="T97" s="18">
        <v>0.85</v>
      </c>
      <c r="U97" s="19">
        <f t="shared" si="32"/>
        <v>3.2006911310346982</v>
      </c>
      <c r="V97" s="19">
        <f t="shared" si="33"/>
        <v>4.0560558719480744</v>
      </c>
      <c r="W97" s="16">
        <v>0.50250369509207027</v>
      </c>
      <c r="X97" s="16">
        <v>2.2533797986191494E-2</v>
      </c>
      <c r="Y97" s="16">
        <v>3.2588063587384508</v>
      </c>
      <c r="AA97" s="13" t="s">
        <v>159</v>
      </c>
      <c r="AB97" s="15">
        <v>34.604620529600801</v>
      </c>
      <c r="AC97" s="19">
        <v>2.8714716426702185</v>
      </c>
      <c r="AD97" s="19">
        <v>18.620984308465822</v>
      </c>
      <c r="AE97" s="19">
        <v>8.1677365794345214</v>
      </c>
      <c r="AF97" s="19">
        <v>52.966323059314931</v>
      </c>
      <c r="AG97" s="19">
        <v>415.24795007878777</v>
      </c>
      <c r="AH97" s="17">
        <f t="shared" si="34"/>
        <v>37952.948269703855</v>
      </c>
      <c r="AI97" s="17">
        <f t="shared" si="35"/>
        <v>11857.735319007392</v>
      </c>
      <c r="AJ97" s="17">
        <f t="shared" si="36"/>
        <v>26095.212950696463</v>
      </c>
      <c r="AK97" s="19">
        <f t="shared" si="37"/>
        <v>3.2006911310346982</v>
      </c>
      <c r="AL97" s="17">
        <f t="shared" si="38"/>
        <v>9357.1068712807228</v>
      </c>
      <c r="AM97" s="19">
        <f t="shared" si="39"/>
        <v>4.0560558719480753</v>
      </c>
    </row>
    <row r="98" spans="1:39">
      <c r="A98" s="13" t="s">
        <v>160</v>
      </c>
      <c r="B98" s="13" t="s">
        <v>100</v>
      </c>
      <c r="C98" s="13" t="s">
        <v>63</v>
      </c>
      <c r="D98" s="14">
        <v>22.3</v>
      </c>
      <c r="E98" s="14" t="s">
        <v>3</v>
      </c>
      <c r="F98" s="15">
        <v>1021.25</v>
      </c>
      <c r="G98" s="15">
        <v>156.55499999999998</v>
      </c>
      <c r="H98" s="15" t="s">
        <v>3</v>
      </c>
      <c r="I98" s="15" t="s">
        <v>3</v>
      </c>
      <c r="J98" s="16">
        <v>757.59327000000008</v>
      </c>
      <c r="K98" s="16">
        <v>495.40624111458277</v>
      </c>
      <c r="L98" s="16">
        <v>72.374001943738492</v>
      </c>
      <c r="M98" s="17">
        <v>0</v>
      </c>
      <c r="N98" s="16">
        <v>567.78024305832128</v>
      </c>
      <c r="O98" s="16">
        <v>262.18702888541731</v>
      </c>
      <c r="P98" s="16">
        <f t="shared" si="30"/>
        <v>829.96727194373852</v>
      </c>
      <c r="Q98" s="16">
        <v>1880.2022160031261</v>
      </c>
      <c r="R98" s="16">
        <v>0</v>
      </c>
      <c r="S98" s="16">
        <f t="shared" si="31"/>
        <v>1880.2022160031261</v>
      </c>
      <c r="T98" s="18">
        <v>0.85</v>
      </c>
      <c r="U98" s="19">
        <f t="shared" si="32"/>
        <v>2.6247773049161678</v>
      </c>
      <c r="V98" s="19">
        <f t="shared" si="33"/>
        <v>3.3114963738003742</v>
      </c>
      <c r="W98" s="16">
        <v>0.61548702854676973</v>
      </c>
      <c r="X98" s="16">
        <v>2.7600315181469499E-2</v>
      </c>
      <c r="Y98" s="16">
        <v>3.9915189916797487</v>
      </c>
      <c r="AA98" s="13" t="s">
        <v>160</v>
      </c>
      <c r="AB98" s="15">
        <v>27.683696423680633</v>
      </c>
      <c r="AC98" s="19">
        <v>3.9381082667081091</v>
      </c>
      <c r="AD98" s="19">
        <v>25.537933632950452</v>
      </c>
      <c r="AE98" s="19">
        <v>11.20172334832959</v>
      </c>
      <c r="AF98" s="19">
        <v>72.641189137097925</v>
      </c>
      <c r="AG98" s="19">
        <v>569.49592001479516</v>
      </c>
      <c r="AH98" s="17">
        <f t="shared" si="34"/>
        <v>52050.947362962143</v>
      </c>
      <c r="AI98" s="17">
        <f t="shared" si="35"/>
        <v>19830.614683185318</v>
      </c>
      <c r="AJ98" s="17">
        <f t="shared" si="36"/>
        <v>32220.332679776824</v>
      </c>
      <c r="AK98" s="19">
        <f t="shared" si="37"/>
        <v>2.6247773049161678</v>
      </c>
      <c r="AL98" s="17">
        <f t="shared" si="38"/>
        <v>15718.25588419017</v>
      </c>
      <c r="AM98" s="19">
        <f t="shared" si="39"/>
        <v>3.3114963738003742</v>
      </c>
    </row>
    <row r="99" spans="1:39">
      <c r="A99" s="13" t="s">
        <v>161</v>
      </c>
      <c r="B99" s="13" t="s">
        <v>103</v>
      </c>
      <c r="C99" s="13" t="s">
        <v>63</v>
      </c>
      <c r="D99" s="14">
        <v>15</v>
      </c>
      <c r="E99" s="14" t="s">
        <v>3</v>
      </c>
      <c r="F99" s="15">
        <v>1974</v>
      </c>
      <c r="G99" s="15">
        <v>127</v>
      </c>
      <c r="H99" s="15" t="s">
        <v>3</v>
      </c>
      <c r="I99" s="15" t="s">
        <v>3</v>
      </c>
      <c r="J99" s="16">
        <v>4346.9576640000005</v>
      </c>
      <c r="K99" s="16">
        <v>528.43332385555493</v>
      </c>
      <c r="L99" s="16">
        <v>27.489101506965969</v>
      </c>
      <c r="M99" s="17">
        <v>0</v>
      </c>
      <c r="N99" s="16">
        <v>555.92242536252093</v>
      </c>
      <c r="O99" s="16">
        <v>3818.5243401444454</v>
      </c>
      <c r="P99" s="16">
        <f t="shared" si="30"/>
        <v>4374.4467655069666</v>
      </c>
      <c r="Q99" s="16">
        <v>2223.5163656668738</v>
      </c>
      <c r="R99" s="16">
        <v>0</v>
      </c>
      <c r="S99" s="16">
        <f t="shared" si="31"/>
        <v>2223.5163656668738</v>
      </c>
      <c r="T99" s="18">
        <v>0.73</v>
      </c>
      <c r="U99" s="19">
        <f t="shared" si="32"/>
        <v>0.6946820979688354</v>
      </c>
      <c r="V99" s="19">
        <f t="shared" si="33"/>
        <v>3.9996882014912476</v>
      </c>
      <c r="W99" s="16">
        <v>0.3630227215903542</v>
      </c>
      <c r="X99" s="16">
        <v>2.4201514772690277E-2</v>
      </c>
      <c r="Y99" s="16">
        <v>5.6095936676371307</v>
      </c>
      <c r="AA99" s="13" t="s">
        <v>161</v>
      </c>
      <c r="AB99" s="15">
        <v>156.4128847937956</v>
      </c>
      <c r="AC99" s="19">
        <v>15.501610209129852</v>
      </c>
      <c r="AD99" s="19">
        <v>239.52630501745165</v>
      </c>
      <c r="AE99" s="19">
        <v>44.093442144358562</v>
      </c>
      <c r="AF99" s="19">
        <v>681.31885203245815</v>
      </c>
      <c r="AG99" s="19">
        <v>3592.8945752617751</v>
      </c>
      <c r="AH99" s="17">
        <f t="shared" si="34"/>
        <v>347786.60914017179</v>
      </c>
      <c r="AI99" s="17">
        <f t="shared" si="35"/>
        <v>500641.3871280934</v>
      </c>
      <c r="AJ99" s="17">
        <f t="shared" si="36"/>
        <v>-152854.77798792161</v>
      </c>
      <c r="AK99" s="19">
        <f t="shared" si="37"/>
        <v>0.69468209796883529</v>
      </c>
      <c r="AL99" s="17">
        <f t="shared" si="38"/>
        <v>86953.430272515412</v>
      </c>
      <c r="AM99" s="19">
        <f t="shared" si="39"/>
        <v>3.9996882014912476</v>
      </c>
    </row>
    <row r="100" spans="1:39">
      <c r="A100" s="13" t="s">
        <v>162</v>
      </c>
      <c r="B100" s="13" t="s">
        <v>103</v>
      </c>
      <c r="C100" s="13" t="s">
        <v>63</v>
      </c>
      <c r="D100" s="14">
        <v>15</v>
      </c>
      <c r="E100" s="14" t="s">
        <v>3</v>
      </c>
      <c r="F100" s="15">
        <v>412</v>
      </c>
      <c r="G100" s="15">
        <v>67.5</v>
      </c>
      <c r="H100" s="15" t="s">
        <v>3</v>
      </c>
      <c r="I100" s="15" t="s">
        <v>3</v>
      </c>
      <c r="J100" s="16">
        <v>125.31076992000001</v>
      </c>
      <c r="K100" s="16">
        <v>79.264998578333248</v>
      </c>
      <c r="L100" s="16">
        <v>16.963156605683615</v>
      </c>
      <c r="M100" s="17">
        <v>0</v>
      </c>
      <c r="N100" s="16">
        <v>96.228155184016856</v>
      </c>
      <c r="O100" s="16">
        <v>46.045771341666764</v>
      </c>
      <c r="P100" s="16">
        <f t="shared" si="30"/>
        <v>142.27392652568363</v>
      </c>
      <c r="Q100" s="16">
        <v>518.02287659981357</v>
      </c>
      <c r="R100" s="16">
        <v>0</v>
      </c>
      <c r="S100" s="16">
        <f t="shared" si="31"/>
        <v>518.02287659981357</v>
      </c>
      <c r="T100" s="18">
        <v>0.73</v>
      </c>
      <c r="U100" s="19">
        <f t="shared" si="32"/>
        <v>4.7770452556334924</v>
      </c>
      <c r="V100" s="19">
        <f t="shared" si="33"/>
        <v>5.3832776447724653</v>
      </c>
      <c r="W100" s="16">
        <v>0.30107292867455737</v>
      </c>
      <c r="X100" s="16">
        <v>2.0071528578303816E-2</v>
      </c>
      <c r="Y100" s="16">
        <v>1.8269191105966063</v>
      </c>
      <c r="AA100" s="13" t="s">
        <v>162</v>
      </c>
      <c r="AB100" s="15">
        <v>1025.6809524973676</v>
      </c>
      <c r="AC100" s="19">
        <v>54.027718530775019</v>
      </c>
      <c r="AD100" s="19">
        <v>327.82573773833212</v>
      </c>
      <c r="AE100" s="19">
        <v>153.67875008399795</v>
      </c>
      <c r="AF100" s="19">
        <v>932.48152968543832</v>
      </c>
      <c r="AG100" s="19">
        <v>4917.3860660749833</v>
      </c>
      <c r="AH100" s="17">
        <f t="shared" si="34"/>
        <v>531326.19748632307</v>
      </c>
      <c r="AI100" s="17">
        <f t="shared" si="35"/>
        <v>111224.86161497816</v>
      </c>
      <c r="AJ100" s="17">
        <f t="shared" si="36"/>
        <v>420101.3358713449</v>
      </c>
      <c r="AK100" s="19">
        <f t="shared" si="37"/>
        <v>4.7770452556334915</v>
      </c>
      <c r="AL100" s="17">
        <f t="shared" si="38"/>
        <v>98699.385866206911</v>
      </c>
      <c r="AM100" s="19">
        <f t="shared" si="39"/>
        <v>5.3832776447724653</v>
      </c>
    </row>
    <row r="101" spans="1:39">
      <c r="A101" s="13" t="s">
        <v>163</v>
      </c>
      <c r="B101" s="13" t="s">
        <v>103</v>
      </c>
      <c r="C101" s="13" t="s">
        <v>63</v>
      </c>
      <c r="D101" s="14">
        <v>15</v>
      </c>
      <c r="E101" s="14" t="s">
        <v>3</v>
      </c>
      <c r="F101" s="15">
        <v>800</v>
      </c>
      <c r="G101" s="15">
        <v>95.3</v>
      </c>
      <c r="H101" s="15" t="s">
        <v>3</v>
      </c>
      <c r="I101" s="15" t="s">
        <v>3</v>
      </c>
      <c r="J101" s="16">
        <v>1048.8688560000003</v>
      </c>
      <c r="K101" s="16">
        <v>145.31916406027761</v>
      </c>
      <c r="L101" s="16">
        <v>31.324476579212334</v>
      </c>
      <c r="M101" s="17">
        <v>0</v>
      </c>
      <c r="N101" s="16">
        <v>176.64364063948994</v>
      </c>
      <c r="O101" s="16">
        <v>903.54969193972261</v>
      </c>
      <c r="P101" s="16">
        <f t="shared" si="30"/>
        <v>1080.1933325792124</v>
      </c>
      <c r="Q101" s="16">
        <v>958.80062659578778</v>
      </c>
      <c r="R101" s="16">
        <v>0</v>
      </c>
      <c r="S101" s="16">
        <f t="shared" si="31"/>
        <v>958.80062659578778</v>
      </c>
      <c r="T101" s="18">
        <v>0.73</v>
      </c>
      <c r="U101" s="19">
        <f t="shared" si="32"/>
        <v>1.203013978215743</v>
      </c>
      <c r="V101" s="19">
        <f t="shared" si="33"/>
        <v>5.4278808063778161</v>
      </c>
      <c r="W101" s="16">
        <v>0.28462614014000009</v>
      </c>
      <c r="X101" s="16">
        <v>1.897507600933334E-2</v>
      </c>
      <c r="Y101" s="16">
        <v>2.3753413994486459</v>
      </c>
      <c r="AA101" s="13" t="s">
        <v>163</v>
      </c>
      <c r="AB101" s="15">
        <v>33.220435708416751</v>
      </c>
      <c r="AC101" s="19">
        <v>2.4705792537329652</v>
      </c>
      <c r="AD101" s="19">
        <v>20.617160503963337</v>
      </c>
      <c r="AE101" s="19">
        <v>7.0274211464411458</v>
      </c>
      <c r="AF101" s="19">
        <v>58.644331885409414</v>
      </c>
      <c r="AG101" s="19">
        <v>309.25740755945009</v>
      </c>
      <c r="AH101" s="17">
        <f t="shared" si="34"/>
        <v>31851.774573015064</v>
      </c>
      <c r="AI101" s="17">
        <f t="shared" si="35"/>
        <v>26476.645450334836</v>
      </c>
      <c r="AJ101" s="17">
        <f t="shared" si="36"/>
        <v>5375.1291226802277</v>
      </c>
      <c r="AK101" s="19">
        <f t="shared" si="37"/>
        <v>1.203013978215743</v>
      </c>
      <c r="AL101" s="17">
        <f t="shared" si="38"/>
        <v>5868.1787071648478</v>
      </c>
      <c r="AM101" s="19">
        <f t="shared" si="39"/>
        <v>5.4278808063778161</v>
      </c>
    </row>
    <row r="102" spans="1:39">
      <c r="A102" s="13" t="s">
        <v>164</v>
      </c>
      <c r="B102" s="13" t="s">
        <v>98</v>
      </c>
      <c r="C102" s="13" t="s">
        <v>63</v>
      </c>
      <c r="D102" s="14">
        <v>15</v>
      </c>
      <c r="E102" s="14" t="s">
        <v>3</v>
      </c>
      <c r="F102" s="15">
        <v>10939.008</v>
      </c>
      <c r="G102" s="15">
        <v>3138</v>
      </c>
      <c r="H102" s="15" t="s">
        <v>3</v>
      </c>
      <c r="I102" s="15" t="s">
        <v>3</v>
      </c>
      <c r="J102" s="16">
        <v>4605.0600960000002</v>
      </c>
      <c r="K102" s="16">
        <v>1321.0833096388874</v>
      </c>
      <c r="L102" s="16">
        <v>442.98614446651823</v>
      </c>
      <c r="M102" s="17">
        <v>0</v>
      </c>
      <c r="N102" s="16">
        <v>1764.0694541054056</v>
      </c>
      <c r="O102" s="16">
        <v>3283.9767863611128</v>
      </c>
      <c r="P102" s="16">
        <f t="shared" si="30"/>
        <v>5048.0462404665186</v>
      </c>
      <c r="Q102" s="16">
        <v>15099.700028101595</v>
      </c>
      <c r="R102" s="16">
        <v>0</v>
      </c>
      <c r="S102" s="16">
        <f t="shared" si="31"/>
        <v>15099.700028101595</v>
      </c>
      <c r="T102" s="18">
        <v>0.71</v>
      </c>
      <c r="U102" s="19">
        <f t="shared" si="32"/>
        <v>4.0671729248541109</v>
      </c>
      <c r="V102" s="19">
        <f t="shared" si="33"/>
        <v>8.5595836337174998</v>
      </c>
      <c r="W102" s="16">
        <v>0.21373173672657492</v>
      </c>
      <c r="X102" s="16">
        <v>1.4248782448438324E-2</v>
      </c>
      <c r="Y102" s="16">
        <v>0.74070995893841374</v>
      </c>
      <c r="AA102" s="13" t="s">
        <v>164</v>
      </c>
      <c r="AB102" s="15">
        <v>12.78645230366031</v>
      </c>
      <c r="AC102" s="19">
        <v>30.453629243751219</v>
      </c>
      <c r="AD102" s="19">
        <v>105.53512580797373</v>
      </c>
      <c r="AE102" s="19">
        <v>86.623603679199078</v>
      </c>
      <c r="AF102" s="19">
        <v>300.18861919717313</v>
      </c>
      <c r="AG102" s="19">
        <v>1583.026887119606</v>
      </c>
      <c r="AH102" s="17">
        <f t="shared" si="34"/>
        <v>193071.5942088993</v>
      </c>
      <c r="AI102" s="17">
        <f t="shared" si="35"/>
        <v>47470.711911228798</v>
      </c>
      <c r="AJ102" s="17">
        <f t="shared" si="36"/>
        <v>145600.8822976705</v>
      </c>
      <c r="AK102" s="19">
        <f t="shared" si="37"/>
        <v>4.0671729248541109</v>
      </c>
      <c r="AL102" s="17">
        <f t="shared" si="38"/>
        <v>22556.18993526285</v>
      </c>
      <c r="AM102" s="19">
        <f t="shared" si="39"/>
        <v>8.5595836337175015</v>
      </c>
    </row>
    <row r="103" spans="1:39">
      <c r="A103" s="13" t="s">
        <v>165</v>
      </c>
      <c r="B103" s="13" t="s">
        <v>98</v>
      </c>
      <c r="C103" s="13" t="s">
        <v>63</v>
      </c>
      <c r="D103" s="14">
        <v>15</v>
      </c>
      <c r="E103" s="14" t="s">
        <v>3</v>
      </c>
      <c r="F103" s="15">
        <v>16086.432000000001</v>
      </c>
      <c r="G103" s="15">
        <v>4615</v>
      </c>
      <c r="H103" s="15" t="s">
        <v>3</v>
      </c>
      <c r="I103" s="15" t="s">
        <v>3</v>
      </c>
      <c r="J103" s="16">
        <v>4605.0600960000002</v>
      </c>
      <c r="K103" s="16">
        <v>2642.1666192777748</v>
      </c>
      <c r="L103" s="16">
        <v>687.83352656221143</v>
      </c>
      <c r="M103" s="17">
        <v>0</v>
      </c>
      <c r="N103" s="16">
        <v>3330.0001458399861</v>
      </c>
      <c r="O103" s="16">
        <v>1962.8934767222254</v>
      </c>
      <c r="P103" s="16">
        <f t="shared" ref="P103:P166" si="40">N103+O103</f>
        <v>5292.893622562211</v>
      </c>
      <c r="Q103" s="16">
        <v>22205.468642953881</v>
      </c>
      <c r="R103" s="16">
        <v>0</v>
      </c>
      <c r="S103" s="16">
        <f t="shared" ref="S103:S166" si="41">SUM(R103,Q103)</f>
        <v>22205.468642953881</v>
      </c>
      <c r="T103" s="18">
        <v>0.71</v>
      </c>
      <c r="U103" s="19">
        <f t="shared" ref="U103:U166" si="42">MAX(Q103/(L103+(J103*T103)),0)</f>
        <v>5.611088508123796</v>
      </c>
      <c r="V103" s="19">
        <f t="shared" ref="V103:V166" si="43">MAX(Q103/N103,0)</f>
        <v>6.6683086097440984</v>
      </c>
      <c r="W103" s="16">
        <v>0.27435684485537881</v>
      </c>
      <c r="X103" s="16">
        <v>1.8290456323691924E-2</v>
      </c>
      <c r="Y103" s="16">
        <v>0.95073173406781541</v>
      </c>
      <c r="AA103" s="13" t="s">
        <v>165</v>
      </c>
      <c r="AB103" s="15">
        <v>12.78645230366031</v>
      </c>
      <c r="AC103" s="19">
        <v>44.787603237702967</v>
      </c>
      <c r="AD103" s="19">
        <v>155.19539111054812</v>
      </c>
      <c r="AE103" s="19">
        <v>127.39577150398463</v>
      </c>
      <c r="AF103" s="19">
        <v>441.44439878727758</v>
      </c>
      <c r="AG103" s="19">
        <v>2327.9308666582215</v>
      </c>
      <c r="AH103" s="17">
        <f t="shared" ref="AH103:AH166" si="44">AB103*Q103</f>
        <v>283929.16568355443</v>
      </c>
      <c r="AI103" s="17">
        <f t="shared" ref="AI103:AI166" si="45">AB103*(L103+(J103*T103))</f>
        <v>50601.441284071472</v>
      </c>
      <c r="AJ103" s="17">
        <f t="shared" ref="AJ103:AJ166" si="46">AH103-AI103</f>
        <v>233327.72439948295</v>
      </c>
      <c r="AK103" s="19">
        <f t="shared" ref="AK103:AK166" si="47">IF(AB103=0,"N/A",MAX(AH103/AI103,0))</f>
        <v>5.6110885081237951</v>
      </c>
      <c r="AL103" s="17">
        <f t="shared" ref="AL103:AL166" si="48">AB103*N103</f>
        <v>42578.888035964861</v>
      </c>
      <c r="AM103" s="19">
        <f t="shared" ref="AM103:AM166" si="49">IF(AB103=0,"N/A",MAX(AH103/AL103,0))</f>
        <v>6.6683086097440976</v>
      </c>
    </row>
    <row r="104" spans="1:39">
      <c r="A104" s="13" t="s">
        <v>166</v>
      </c>
      <c r="B104" s="13" t="s">
        <v>100</v>
      </c>
      <c r="C104" s="13" t="s">
        <v>63</v>
      </c>
      <c r="D104" s="14">
        <v>10</v>
      </c>
      <c r="E104" s="14" t="s">
        <v>3</v>
      </c>
      <c r="F104" s="15">
        <v>2112.6</v>
      </c>
      <c r="G104" s="15">
        <v>379.99999999999994</v>
      </c>
      <c r="H104" s="15" t="s">
        <v>3</v>
      </c>
      <c r="I104" s="15" t="s">
        <v>3</v>
      </c>
      <c r="J104" s="16">
        <v>1352.52</v>
      </c>
      <c r="K104" s="16">
        <v>558.18411998862268</v>
      </c>
      <c r="L104" s="16">
        <v>85.933338382003569</v>
      </c>
      <c r="M104" s="17">
        <v>0</v>
      </c>
      <c r="N104" s="16">
        <v>644.11745837062631</v>
      </c>
      <c r="O104" s="16">
        <v>794.3358800113773</v>
      </c>
      <c r="P104" s="16">
        <f t="shared" si="40"/>
        <v>1438.4533383820035</v>
      </c>
      <c r="Q104" s="16">
        <v>2295.4999631754163</v>
      </c>
      <c r="R104" s="16">
        <v>0</v>
      </c>
      <c r="S104" s="16">
        <f t="shared" si="41"/>
        <v>2295.4999631754163</v>
      </c>
      <c r="T104" s="18">
        <v>0.85</v>
      </c>
      <c r="U104" s="19">
        <f t="shared" si="42"/>
        <v>1.8578389288518764</v>
      </c>
      <c r="V104" s="19">
        <f t="shared" si="43"/>
        <v>3.5637909411462987</v>
      </c>
      <c r="W104" s="16">
        <v>0.33753475133889072</v>
      </c>
      <c r="X104" s="16">
        <v>3.3753475133889078E-2</v>
      </c>
      <c r="Y104" s="16">
        <v>1.8655476232375263</v>
      </c>
      <c r="AA104" s="13" t="s">
        <v>166</v>
      </c>
      <c r="AB104" s="15">
        <v>355.17923065723085</v>
      </c>
      <c r="AC104" s="19">
        <v>122.63877101594325</v>
      </c>
      <c r="AD104" s="19">
        <v>677.78888708047111</v>
      </c>
      <c r="AE104" s="19">
        <v>348.83895811429215</v>
      </c>
      <c r="AF104" s="19">
        <v>1927.931658413795</v>
      </c>
      <c r="AG104" s="19">
        <v>6777.8888708047098</v>
      </c>
      <c r="AH104" s="17">
        <f t="shared" si="44"/>
        <v>815313.91089434607</v>
      </c>
      <c r="AI104" s="17">
        <f t="shared" si="45"/>
        <v>438850.69810556772</v>
      </c>
      <c r="AJ104" s="17">
        <f t="shared" si="46"/>
        <v>376463.21278877836</v>
      </c>
      <c r="AK104" s="19">
        <f t="shared" si="47"/>
        <v>1.8578389288518764</v>
      </c>
      <c r="AL104" s="17">
        <f t="shared" si="48"/>
        <v>228777.14331696997</v>
      </c>
      <c r="AM104" s="19">
        <f t="shared" si="49"/>
        <v>3.5637909411462987</v>
      </c>
    </row>
    <row r="105" spans="1:39">
      <c r="A105" s="13" t="s">
        <v>167</v>
      </c>
      <c r="B105" s="13" t="s">
        <v>103</v>
      </c>
      <c r="C105" s="13" t="s">
        <v>63</v>
      </c>
      <c r="D105" s="14">
        <v>8</v>
      </c>
      <c r="E105" s="14" t="s">
        <v>3</v>
      </c>
      <c r="F105" s="15">
        <v>438</v>
      </c>
      <c r="G105" s="15">
        <v>90</v>
      </c>
      <c r="H105" s="15" t="s">
        <v>3</v>
      </c>
      <c r="I105" s="15" t="s">
        <v>3</v>
      </c>
      <c r="J105" s="16">
        <v>152.21052000000003</v>
      </c>
      <c r="K105" s="16">
        <v>79.264998578333248</v>
      </c>
      <c r="L105" s="16">
        <v>12.808126666578437</v>
      </c>
      <c r="M105" s="17">
        <v>0</v>
      </c>
      <c r="N105" s="16">
        <v>92.073125244911679</v>
      </c>
      <c r="O105" s="16">
        <v>72.945521421666783</v>
      </c>
      <c r="P105" s="16">
        <f t="shared" si="40"/>
        <v>165.01864666657846</v>
      </c>
      <c r="Q105" s="16">
        <v>350.38771043762188</v>
      </c>
      <c r="R105" s="16">
        <v>0</v>
      </c>
      <c r="S105" s="16">
        <f t="shared" si="41"/>
        <v>350.38771043762188</v>
      </c>
      <c r="T105" s="18">
        <v>0.75</v>
      </c>
      <c r="U105" s="19">
        <f t="shared" si="42"/>
        <v>2.7596968042067842</v>
      </c>
      <c r="V105" s="19">
        <f t="shared" si="43"/>
        <v>3.805537278175378</v>
      </c>
      <c r="W105" s="16">
        <v>0.26374676059501334</v>
      </c>
      <c r="X105" s="16">
        <v>3.2968345074376668E-2</v>
      </c>
      <c r="Y105" s="16">
        <v>1.2760653135794795</v>
      </c>
      <c r="AA105" s="13" t="s">
        <v>167</v>
      </c>
      <c r="AB105" s="15">
        <v>366.80897761376838</v>
      </c>
      <c r="AC105" s="19">
        <v>26.468018802165492</v>
      </c>
      <c r="AD105" s="19">
        <v>128.05189531758481</v>
      </c>
      <c r="AE105" s="19">
        <v>75.28676311585501</v>
      </c>
      <c r="AF105" s="19">
        <v>364.23628006953516</v>
      </c>
      <c r="AG105" s="19">
        <v>1024.4151625406785</v>
      </c>
      <c r="AH105" s="17">
        <f t="shared" si="44"/>
        <v>128525.3578340532</v>
      </c>
      <c r="AI105" s="17">
        <f t="shared" si="45"/>
        <v>46572.27476516032</v>
      </c>
      <c r="AJ105" s="17">
        <f t="shared" si="46"/>
        <v>81953.083068892884</v>
      </c>
      <c r="AK105" s="19">
        <f t="shared" si="47"/>
        <v>2.7596968042067842</v>
      </c>
      <c r="AL105" s="17">
        <f t="shared" si="48"/>
        <v>33773.2489367905</v>
      </c>
      <c r="AM105" s="19">
        <f t="shared" si="49"/>
        <v>3.805537278175378</v>
      </c>
    </row>
    <row r="106" spans="1:39">
      <c r="A106" s="13" t="s">
        <v>168</v>
      </c>
      <c r="B106" s="13" t="s">
        <v>96</v>
      </c>
      <c r="C106" s="13" t="s">
        <v>63</v>
      </c>
      <c r="D106" s="14">
        <v>10</v>
      </c>
      <c r="E106" s="14" t="s">
        <v>3</v>
      </c>
      <c r="F106" s="15">
        <v>3184</v>
      </c>
      <c r="G106" s="15">
        <v>247</v>
      </c>
      <c r="H106" s="15" t="s">
        <v>3</v>
      </c>
      <c r="I106" s="15" t="s">
        <v>3</v>
      </c>
      <c r="J106" s="16">
        <v>1416.5956349999999</v>
      </c>
      <c r="K106" s="16">
        <v>317.05999431333299</v>
      </c>
      <c r="L106" s="16">
        <v>81.035501192108029</v>
      </c>
      <c r="M106" s="17">
        <v>0</v>
      </c>
      <c r="N106" s="16">
        <v>398.09549550544102</v>
      </c>
      <c r="O106" s="16">
        <v>1099.535640686667</v>
      </c>
      <c r="P106" s="16">
        <f t="shared" si="40"/>
        <v>1497.631136192108</v>
      </c>
      <c r="Q106" s="16">
        <v>2603.9561222617399</v>
      </c>
      <c r="R106" s="16">
        <v>0</v>
      </c>
      <c r="S106" s="16">
        <f t="shared" si="41"/>
        <v>2603.9561222617399</v>
      </c>
      <c r="T106" s="18">
        <v>0.71</v>
      </c>
      <c r="U106" s="19">
        <f t="shared" si="42"/>
        <v>2.3959440853862648</v>
      </c>
      <c r="V106" s="19">
        <f t="shared" si="43"/>
        <v>6.5410338766974316</v>
      </c>
      <c r="W106" s="16">
        <v>0.16570876445193397</v>
      </c>
      <c r="X106" s="16">
        <v>1.6570876445193398E-2</v>
      </c>
      <c r="Y106" s="16">
        <v>2.1236148488643445</v>
      </c>
      <c r="AA106" s="13" t="s">
        <v>168</v>
      </c>
      <c r="AB106" s="15">
        <v>2.8414338452578471</v>
      </c>
      <c r="AC106" s="19">
        <v>0.53268510893042664</v>
      </c>
      <c r="AD106" s="19">
        <v>6.8262098877417694</v>
      </c>
      <c r="AE106" s="19">
        <v>1.5151922745387847</v>
      </c>
      <c r="AF106" s="19">
        <v>19.416762948478599</v>
      </c>
      <c r="AG106" s="19">
        <v>68.262098877417685</v>
      </c>
      <c r="AH106" s="17">
        <f t="shared" si="44"/>
        <v>7398.9690573608887</v>
      </c>
      <c r="AI106" s="17">
        <f t="shared" si="45"/>
        <v>3088.1225912114955</v>
      </c>
      <c r="AJ106" s="17">
        <f t="shared" si="46"/>
        <v>4310.8464661493927</v>
      </c>
      <c r="AK106" s="19">
        <f t="shared" si="47"/>
        <v>2.3959440853862648</v>
      </c>
      <c r="AL106" s="17">
        <f t="shared" si="48"/>
        <v>1131.1620145738532</v>
      </c>
      <c r="AM106" s="19">
        <f t="shared" si="49"/>
        <v>6.5410338766974325</v>
      </c>
    </row>
    <row r="107" spans="1:39">
      <c r="A107" s="13" t="s">
        <v>169</v>
      </c>
      <c r="B107" s="13" t="s">
        <v>96</v>
      </c>
      <c r="C107" s="13" t="s">
        <v>63</v>
      </c>
      <c r="D107" s="14">
        <v>10</v>
      </c>
      <c r="E107" s="14" t="s">
        <v>3</v>
      </c>
      <c r="F107" s="15">
        <v>6304</v>
      </c>
      <c r="G107" s="15">
        <v>489</v>
      </c>
      <c r="H107" s="15" t="s">
        <v>3</v>
      </c>
      <c r="I107" s="15" t="s">
        <v>3</v>
      </c>
      <c r="J107" s="16">
        <v>2360.9927249999996</v>
      </c>
      <c r="K107" s="16">
        <v>594.48748933749937</v>
      </c>
      <c r="L107" s="16">
        <v>158.71122709943924</v>
      </c>
      <c r="M107" s="17">
        <v>0</v>
      </c>
      <c r="N107" s="16">
        <v>753.19871643693864</v>
      </c>
      <c r="O107" s="16">
        <v>1766.5052356625001</v>
      </c>
      <c r="P107" s="16">
        <f t="shared" si="40"/>
        <v>2519.7039520994385</v>
      </c>
      <c r="Q107" s="16">
        <v>5155.5405447011844</v>
      </c>
      <c r="R107" s="16">
        <v>0</v>
      </c>
      <c r="S107" s="16">
        <f t="shared" si="41"/>
        <v>5155.5405447011844</v>
      </c>
      <c r="T107" s="18">
        <v>0.71</v>
      </c>
      <c r="U107" s="19">
        <f t="shared" si="42"/>
        <v>2.8095342879479337</v>
      </c>
      <c r="V107" s="19">
        <f t="shared" si="43"/>
        <v>6.8448610336059046</v>
      </c>
      <c r="W107" s="16">
        <v>0.1583523969058678</v>
      </c>
      <c r="X107" s="16">
        <v>1.583523969058678E-2</v>
      </c>
      <c r="Y107" s="16">
        <v>2.0294864461152571</v>
      </c>
      <c r="AA107" s="13" t="s">
        <v>169</v>
      </c>
      <c r="AB107" s="15">
        <v>2.8414338452578471</v>
      </c>
      <c r="AC107" s="19">
        <v>1.0545871184897919</v>
      </c>
      <c r="AD107" s="19">
        <v>13.515209526483705</v>
      </c>
      <c r="AE107" s="19">
        <v>2.9997126406860959</v>
      </c>
      <c r="AF107" s="19">
        <v>38.443239204525476</v>
      </c>
      <c r="AG107" s="19">
        <v>135.15209526483699</v>
      </c>
      <c r="AH107" s="17">
        <f t="shared" si="44"/>
        <v>14649.127394313022</v>
      </c>
      <c r="AI107" s="17">
        <f t="shared" si="45"/>
        <v>5214.0767447307626</v>
      </c>
      <c r="AJ107" s="17">
        <f t="shared" si="46"/>
        <v>9435.0506495822592</v>
      </c>
      <c r="AK107" s="19">
        <f t="shared" si="47"/>
        <v>2.8095342879479333</v>
      </c>
      <c r="AL107" s="17">
        <f t="shared" si="48"/>
        <v>2140.1643250886855</v>
      </c>
      <c r="AM107" s="19">
        <f t="shared" si="49"/>
        <v>6.8448610336059037</v>
      </c>
    </row>
    <row r="108" spans="1:39">
      <c r="A108" s="13" t="s">
        <v>170</v>
      </c>
      <c r="B108" s="13" t="s">
        <v>96</v>
      </c>
      <c r="C108" s="13" t="s">
        <v>63</v>
      </c>
      <c r="D108" s="14">
        <v>10</v>
      </c>
      <c r="E108" s="14" t="s">
        <v>3</v>
      </c>
      <c r="F108" s="15">
        <v>1267</v>
      </c>
      <c r="G108" s="15">
        <v>98</v>
      </c>
      <c r="H108" s="15" t="s">
        <v>3</v>
      </c>
      <c r="I108" s="15" t="s">
        <v>3</v>
      </c>
      <c r="J108" s="16">
        <v>755.51767199999995</v>
      </c>
      <c r="K108" s="16">
        <v>184.95166334944423</v>
      </c>
      <c r="L108" s="16">
        <v>35.297949439408889</v>
      </c>
      <c r="M108" s="17">
        <v>0</v>
      </c>
      <c r="N108" s="16">
        <v>220.24961278885311</v>
      </c>
      <c r="O108" s="16">
        <v>570.56600865055566</v>
      </c>
      <c r="P108" s="16">
        <f t="shared" si="40"/>
        <v>790.8156214394088</v>
      </c>
      <c r="Q108" s="16">
        <v>1035.9320264771825</v>
      </c>
      <c r="R108" s="16">
        <v>0</v>
      </c>
      <c r="S108" s="16">
        <f t="shared" si="41"/>
        <v>1035.9320264771825</v>
      </c>
      <c r="T108" s="18">
        <v>0.71</v>
      </c>
      <c r="U108" s="19">
        <f t="shared" si="42"/>
        <v>1.8119712211955681</v>
      </c>
      <c r="V108" s="19">
        <f t="shared" si="43"/>
        <v>4.7034453925251638</v>
      </c>
      <c r="W108" s="16">
        <v>0.23039328305113643</v>
      </c>
      <c r="X108" s="16">
        <v>2.3039328305113644E-2</v>
      </c>
      <c r="Y108" s="16">
        <v>2.9612462311579777</v>
      </c>
      <c r="AA108" s="13" t="s">
        <v>170</v>
      </c>
      <c r="AB108" s="15">
        <v>2.8414338452578471</v>
      </c>
      <c r="AC108" s="19">
        <v>0.21134874767280085</v>
      </c>
      <c r="AD108" s="19">
        <v>2.7163341481685999</v>
      </c>
      <c r="AE108" s="19">
        <v>0.60116940447287825</v>
      </c>
      <c r="AF108" s="19">
        <v>7.7264568642344162</v>
      </c>
      <c r="AG108" s="19">
        <v>27.163341481685993</v>
      </c>
      <c r="AH108" s="17">
        <f t="shared" si="44"/>
        <v>2943.5323214188147</v>
      </c>
      <c r="AI108" s="17">
        <f t="shared" si="45"/>
        <v>1624.4917617823003</v>
      </c>
      <c r="AJ108" s="17">
        <f t="shared" si="46"/>
        <v>1319.0405596365144</v>
      </c>
      <c r="AK108" s="19">
        <f t="shared" si="47"/>
        <v>1.8119712211955683</v>
      </c>
      <c r="AL108" s="17">
        <f t="shared" si="48"/>
        <v>625.8247041831828</v>
      </c>
      <c r="AM108" s="19">
        <f t="shared" si="49"/>
        <v>4.7034453925251638</v>
      </c>
    </row>
    <row r="109" spans="1:39">
      <c r="A109" s="13" t="s">
        <v>171</v>
      </c>
      <c r="B109" s="13" t="s">
        <v>96</v>
      </c>
      <c r="C109" s="13" t="s">
        <v>63</v>
      </c>
      <c r="D109" s="14">
        <v>10</v>
      </c>
      <c r="E109" s="14" t="s">
        <v>3</v>
      </c>
      <c r="F109" s="15">
        <v>3947</v>
      </c>
      <c r="G109" s="15">
        <v>306.38812785388131</v>
      </c>
      <c r="H109" s="15" t="s">
        <v>3</v>
      </c>
      <c r="I109" s="15" t="s">
        <v>3</v>
      </c>
      <c r="J109" s="16">
        <v>1133.2765079999999</v>
      </c>
      <c r="K109" s="16">
        <v>330.27082740972185</v>
      </c>
      <c r="L109" s="16">
        <v>97.193614210554131</v>
      </c>
      <c r="M109" s="17">
        <v>0</v>
      </c>
      <c r="N109" s="16">
        <v>427.46444162027598</v>
      </c>
      <c r="O109" s="16">
        <v>803.00568059027808</v>
      </c>
      <c r="P109" s="16">
        <f t="shared" si="40"/>
        <v>1230.4701222105541</v>
      </c>
      <c r="Q109" s="16">
        <v>3228.1307963927211</v>
      </c>
      <c r="R109" s="16">
        <v>0</v>
      </c>
      <c r="S109" s="16">
        <f t="shared" si="41"/>
        <v>3228.1307963927211</v>
      </c>
      <c r="T109" s="18">
        <v>0.71</v>
      </c>
      <c r="U109" s="19">
        <f t="shared" si="42"/>
        <v>3.5795735617493203</v>
      </c>
      <c r="V109" s="19">
        <f t="shared" si="43"/>
        <v>7.5518112902132923</v>
      </c>
      <c r="W109" s="16">
        <v>0.14353709166337056</v>
      </c>
      <c r="X109" s="16">
        <v>1.4353709166337058E-2</v>
      </c>
      <c r="Y109" s="16">
        <v>1.8382877968361071</v>
      </c>
      <c r="AA109" s="13" t="s">
        <v>171</v>
      </c>
      <c r="AB109" s="15">
        <v>2.8414338452578471</v>
      </c>
      <c r="AC109" s="19">
        <v>0.66076272575236528</v>
      </c>
      <c r="AD109" s="19">
        <v>8.4620133250366703</v>
      </c>
      <c r="AE109" s="19">
        <v>1.8795017179538556</v>
      </c>
      <c r="AF109" s="19">
        <v>24.069712109813135</v>
      </c>
      <c r="AG109" s="19">
        <v>84.620133250366692</v>
      </c>
      <c r="AH109" s="17">
        <f t="shared" si="44"/>
        <v>9172.5201017894451</v>
      </c>
      <c r="AI109" s="17">
        <f t="shared" si="45"/>
        <v>2562.4616853262487</v>
      </c>
      <c r="AJ109" s="17">
        <f t="shared" si="46"/>
        <v>6610.0584164631964</v>
      </c>
      <c r="AK109" s="19">
        <f t="shared" si="47"/>
        <v>3.5795735617493198</v>
      </c>
      <c r="AL109" s="17">
        <f t="shared" si="48"/>
        <v>1214.6119320640994</v>
      </c>
      <c r="AM109" s="19">
        <f t="shared" si="49"/>
        <v>7.5518112902132914</v>
      </c>
    </row>
    <row r="110" spans="1:39">
      <c r="A110" s="13" t="s">
        <v>172</v>
      </c>
      <c r="B110" s="13" t="s">
        <v>96</v>
      </c>
      <c r="C110" s="13" t="s">
        <v>63</v>
      </c>
      <c r="D110" s="14">
        <v>10</v>
      </c>
      <c r="E110" s="14" t="s">
        <v>3</v>
      </c>
      <c r="F110" s="15">
        <v>882</v>
      </c>
      <c r="G110" s="15">
        <v>77</v>
      </c>
      <c r="H110" s="15" t="s">
        <v>3</v>
      </c>
      <c r="I110" s="15" t="s">
        <v>3</v>
      </c>
      <c r="J110" s="16">
        <v>377.75883599999997</v>
      </c>
      <c r="K110" s="16">
        <v>105.686664771111</v>
      </c>
      <c r="L110" s="16">
        <v>23.563234293822443</v>
      </c>
      <c r="M110" s="17">
        <v>0</v>
      </c>
      <c r="N110" s="16">
        <v>129.24989906493343</v>
      </c>
      <c r="O110" s="16">
        <v>272.07217122888898</v>
      </c>
      <c r="P110" s="16">
        <f t="shared" si="40"/>
        <v>401.32207029382243</v>
      </c>
      <c r="Q110" s="16">
        <v>728.85122870182045</v>
      </c>
      <c r="R110" s="16">
        <v>0</v>
      </c>
      <c r="S110" s="16">
        <f t="shared" si="41"/>
        <v>728.85122870182045</v>
      </c>
      <c r="T110" s="18">
        <v>0.71</v>
      </c>
      <c r="U110" s="19">
        <f t="shared" si="42"/>
        <v>2.4980162904008751</v>
      </c>
      <c r="V110" s="19">
        <f t="shared" si="43"/>
        <v>5.6390854768532952</v>
      </c>
      <c r="W110" s="16">
        <v>0.19421953150666282</v>
      </c>
      <c r="X110" s="16">
        <v>1.942195315066628E-2</v>
      </c>
      <c r="Y110" s="16">
        <v>2.2116934438493732</v>
      </c>
      <c r="AA110" s="13" t="s">
        <v>172</v>
      </c>
      <c r="AB110" s="15">
        <v>6.2511544595672621</v>
      </c>
      <c r="AC110" s="19">
        <v>0.36533140669155562</v>
      </c>
      <c r="AD110" s="19">
        <v>4.1600432368637321</v>
      </c>
      <c r="AE110" s="19">
        <v>0.90114290023093846</v>
      </c>
      <c r="AF110" s="19">
        <v>10.261349993154408</v>
      </c>
      <c r="AG110" s="19">
        <v>41.600432368637328</v>
      </c>
      <c r="AH110" s="17">
        <f t="shared" si="44"/>
        <v>4556.1616086604636</v>
      </c>
      <c r="AI110" s="17">
        <f t="shared" si="45"/>
        <v>1823.9118880723161</v>
      </c>
      <c r="AJ110" s="17">
        <f t="shared" si="46"/>
        <v>2732.2497205881473</v>
      </c>
      <c r="AK110" s="19">
        <f t="shared" si="47"/>
        <v>2.4980162904008756</v>
      </c>
      <c r="AL110" s="17">
        <f t="shared" si="48"/>
        <v>807.9610829383771</v>
      </c>
      <c r="AM110" s="19">
        <f t="shared" si="49"/>
        <v>5.6390854768532961</v>
      </c>
    </row>
    <row r="111" spans="1:39">
      <c r="A111" s="13" t="s">
        <v>173</v>
      </c>
      <c r="B111" s="13" t="s">
        <v>96</v>
      </c>
      <c r="C111" s="13" t="s">
        <v>63</v>
      </c>
      <c r="D111" s="14">
        <v>10</v>
      </c>
      <c r="E111" s="14" t="s">
        <v>3</v>
      </c>
      <c r="F111" s="15">
        <v>1568</v>
      </c>
      <c r="G111" s="15">
        <v>122</v>
      </c>
      <c r="H111" s="15" t="s">
        <v>3</v>
      </c>
      <c r="I111" s="15" t="s">
        <v>3</v>
      </c>
      <c r="J111" s="16">
        <v>566.63825399999996</v>
      </c>
      <c r="K111" s="16">
        <v>191.55707989763869</v>
      </c>
      <c r="L111" s="16">
        <v>41.757192573728297</v>
      </c>
      <c r="M111" s="17">
        <v>0</v>
      </c>
      <c r="N111" s="16">
        <v>233.31427247136699</v>
      </c>
      <c r="O111" s="16">
        <v>375.08117410236127</v>
      </c>
      <c r="P111" s="16">
        <f t="shared" si="40"/>
        <v>608.39544657372824</v>
      </c>
      <c r="Q111" s="16">
        <v>1282.6678045326817</v>
      </c>
      <c r="R111" s="16">
        <v>0</v>
      </c>
      <c r="S111" s="16">
        <f t="shared" si="41"/>
        <v>1282.6678045326817</v>
      </c>
      <c r="T111" s="18">
        <v>0.71</v>
      </c>
      <c r="U111" s="19">
        <f t="shared" si="42"/>
        <v>2.8884337720736606</v>
      </c>
      <c r="V111" s="19">
        <f t="shared" si="43"/>
        <v>5.4975968291442365</v>
      </c>
      <c r="W111" s="16">
        <v>0.19720890557232354</v>
      </c>
      <c r="X111" s="16">
        <v>1.9720890557232352E-2</v>
      </c>
      <c r="Y111" s="16">
        <v>2.5198049168432677</v>
      </c>
      <c r="AA111" s="13" t="s">
        <v>173</v>
      </c>
      <c r="AB111" s="15">
        <v>2.8414338452578471</v>
      </c>
      <c r="AC111" s="19">
        <v>0.26310762465389487</v>
      </c>
      <c r="AD111" s="19">
        <v>3.361651100495946</v>
      </c>
      <c r="AE111" s="19">
        <v>0.7483945647519501</v>
      </c>
      <c r="AF111" s="19">
        <v>9.5620239645773975</v>
      </c>
      <c r="AG111" s="19">
        <v>33.616511004959463</v>
      </c>
      <c r="AH111" s="17">
        <f t="shared" si="44"/>
        <v>3644.6157120217381</v>
      </c>
      <c r="AI111" s="17">
        <f t="shared" si="45"/>
        <v>1261.7965304446641</v>
      </c>
      <c r="AJ111" s="17">
        <f t="shared" si="46"/>
        <v>2382.8191815770742</v>
      </c>
      <c r="AK111" s="19">
        <f t="shared" si="47"/>
        <v>2.8884337720736601</v>
      </c>
      <c r="AL111" s="17">
        <f t="shared" si="48"/>
        <v>662.94707038185334</v>
      </c>
      <c r="AM111" s="19">
        <f t="shared" si="49"/>
        <v>5.4975968291442365</v>
      </c>
    </row>
    <row r="112" spans="1:39">
      <c r="A112" s="13" t="s">
        <v>174</v>
      </c>
      <c r="B112" s="13" t="s">
        <v>96</v>
      </c>
      <c r="C112" s="13" t="s">
        <v>63</v>
      </c>
      <c r="D112" s="14">
        <v>10</v>
      </c>
      <c r="E112" s="14" t="s">
        <v>3</v>
      </c>
      <c r="F112" s="15">
        <v>2711</v>
      </c>
      <c r="G112" s="15">
        <v>210</v>
      </c>
      <c r="H112" s="15" t="s">
        <v>3</v>
      </c>
      <c r="I112" s="15" t="s">
        <v>3</v>
      </c>
      <c r="J112" s="16">
        <v>1274.9360715</v>
      </c>
      <c r="K112" s="16">
        <v>264.21666192777747</v>
      </c>
      <c r="L112" s="16">
        <v>68.691855153552154</v>
      </c>
      <c r="M112" s="17">
        <v>0</v>
      </c>
      <c r="N112" s="16">
        <v>332.90851708132959</v>
      </c>
      <c r="O112" s="16">
        <v>1010.7194095722225</v>
      </c>
      <c r="P112" s="16">
        <f t="shared" si="40"/>
        <v>1343.6279266535521</v>
      </c>
      <c r="Q112" s="16">
        <v>2216.8553869081888</v>
      </c>
      <c r="R112" s="16">
        <v>0</v>
      </c>
      <c r="S112" s="16">
        <f t="shared" si="41"/>
        <v>2216.8553869081888</v>
      </c>
      <c r="T112" s="18">
        <v>0.71</v>
      </c>
      <c r="U112" s="19">
        <f t="shared" si="42"/>
        <v>2.2762741877467563</v>
      </c>
      <c r="V112" s="19">
        <f t="shared" si="43"/>
        <v>6.6590527822591294</v>
      </c>
      <c r="W112" s="16">
        <v>0.16275212336465997</v>
      </c>
      <c r="X112" s="16">
        <v>1.6275212336465998E-2</v>
      </c>
      <c r="Y112" s="16">
        <v>2.0887720840347672</v>
      </c>
      <c r="AA112" s="13" t="s">
        <v>174</v>
      </c>
      <c r="AB112" s="15">
        <v>2.8414338452578471</v>
      </c>
      <c r="AC112" s="19">
        <v>0.45289017358457317</v>
      </c>
      <c r="AD112" s="19">
        <v>5.8121403912273673</v>
      </c>
      <c r="AE112" s="19">
        <v>1.2882201524418815</v>
      </c>
      <c r="AF112" s="19">
        <v>16.532300362225342</v>
      </c>
      <c r="AG112" s="19">
        <v>58.121403912273664</v>
      </c>
      <c r="AH112" s="17">
        <f t="shared" si="44"/>
        <v>6299.0479264031073</v>
      </c>
      <c r="AI112" s="17">
        <f t="shared" si="45"/>
        <v>2767.2623800379797</v>
      </c>
      <c r="AJ112" s="17">
        <f t="shared" si="46"/>
        <v>3531.7855463651276</v>
      </c>
      <c r="AK112" s="19">
        <f t="shared" si="47"/>
        <v>2.2762741877467563</v>
      </c>
      <c r="AL112" s="17">
        <f t="shared" si="48"/>
        <v>945.93752780949001</v>
      </c>
      <c r="AM112" s="19">
        <f t="shared" si="49"/>
        <v>6.6590527822591294</v>
      </c>
    </row>
    <row r="113" spans="1:39">
      <c r="A113" s="13" t="s">
        <v>175</v>
      </c>
      <c r="B113" s="13" t="s">
        <v>103</v>
      </c>
      <c r="C113" s="13" t="s">
        <v>63</v>
      </c>
      <c r="D113" s="14">
        <v>15</v>
      </c>
      <c r="E113" s="14" t="s">
        <v>3</v>
      </c>
      <c r="F113" s="15">
        <v>53704.116039116598</v>
      </c>
      <c r="G113" s="15">
        <v>0</v>
      </c>
      <c r="H113" s="15" t="s">
        <v>3</v>
      </c>
      <c r="I113" s="15" t="s">
        <v>3</v>
      </c>
      <c r="J113" s="16">
        <v>10404</v>
      </c>
      <c r="K113" s="16">
        <v>6605.4165481944365</v>
      </c>
      <c r="L113" s="16">
        <v>1768.2807171621589</v>
      </c>
      <c r="M113" s="17">
        <v>0</v>
      </c>
      <c r="N113" s="16">
        <v>8373.6972653565954</v>
      </c>
      <c r="O113" s="16">
        <v>3798.5834518055635</v>
      </c>
      <c r="P113" s="16">
        <f t="shared" si="40"/>
        <v>12172.280717162159</v>
      </c>
      <c r="Q113" s="16">
        <v>57478.353732317737</v>
      </c>
      <c r="R113" s="16">
        <v>0</v>
      </c>
      <c r="S113" s="16">
        <f t="shared" si="41"/>
        <v>57478.353732317737</v>
      </c>
      <c r="T113" s="18">
        <v>0.75</v>
      </c>
      <c r="U113" s="19">
        <f t="shared" si="42"/>
        <v>6.0052939027536754</v>
      </c>
      <c r="V113" s="19">
        <f t="shared" si="43"/>
        <v>6.8641547348643028</v>
      </c>
      <c r="W113" s="16">
        <v>0.19563116592307966</v>
      </c>
      <c r="X113" s="16">
        <v>1.3042077728205316E-2</v>
      </c>
      <c r="Y113" s="16" t="s">
        <v>3</v>
      </c>
      <c r="AA113" s="13" t="s">
        <v>175</v>
      </c>
      <c r="AB113" s="15">
        <v>48.304375369383393</v>
      </c>
      <c r="AC113" s="19">
        <v>0</v>
      </c>
      <c r="AD113" s="19">
        <v>2067.5974462819268</v>
      </c>
      <c r="AE113" s="19">
        <v>0</v>
      </c>
      <c r="AF113" s="19">
        <v>5881.1624821892055</v>
      </c>
      <c r="AG113" s="19">
        <v>31013.961694228889</v>
      </c>
      <c r="AH113" s="17">
        <f t="shared" si="44"/>
        <v>2776455.9743000749</v>
      </c>
      <c r="AI113" s="17">
        <f t="shared" si="45"/>
        <v>462334.736527542</v>
      </c>
      <c r="AJ113" s="17">
        <f t="shared" si="46"/>
        <v>2314121.2377725327</v>
      </c>
      <c r="AK113" s="19">
        <f t="shared" si="47"/>
        <v>6.0052939027536754</v>
      </c>
      <c r="AL113" s="17">
        <f t="shared" si="48"/>
        <v>404486.21593536419</v>
      </c>
      <c r="AM113" s="19">
        <f t="shared" si="49"/>
        <v>6.8641547348643028</v>
      </c>
    </row>
    <row r="114" spans="1:39">
      <c r="A114" s="13" t="s">
        <v>176</v>
      </c>
      <c r="B114" s="13" t="s">
        <v>100</v>
      </c>
      <c r="C114" s="13" t="s">
        <v>63</v>
      </c>
      <c r="D114" s="14">
        <v>11</v>
      </c>
      <c r="E114" s="14" t="s">
        <v>3</v>
      </c>
      <c r="F114" s="15">
        <v>172.73048399999999</v>
      </c>
      <c r="G114" s="15">
        <v>37.324652400000005</v>
      </c>
      <c r="H114" s="15" t="s">
        <v>3</v>
      </c>
      <c r="I114" s="15" t="s">
        <v>3</v>
      </c>
      <c r="J114" s="16">
        <v>103.77990000000001</v>
      </c>
      <c r="K114" s="16">
        <v>79.264998578333248</v>
      </c>
      <c r="L114" s="16">
        <v>9.3239542035567915</v>
      </c>
      <c r="M114" s="17">
        <v>0</v>
      </c>
      <c r="N114" s="16">
        <v>88.588952781890043</v>
      </c>
      <c r="O114" s="16">
        <v>24.514901421666764</v>
      </c>
      <c r="P114" s="16">
        <f t="shared" si="40"/>
        <v>113.10385420355681</v>
      </c>
      <c r="Q114" s="16">
        <v>209.81836717504356</v>
      </c>
      <c r="R114" s="16">
        <v>0</v>
      </c>
      <c r="S114" s="16">
        <f t="shared" si="41"/>
        <v>209.81836717504356</v>
      </c>
      <c r="T114" s="18">
        <v>0.85</v>
      </c>
      <c r="U114" s="19">
        <f t="shared" si="42"/>
        <v>2.1511697975168582</v>
      </c>
      <c r="V114" s="19">
        <f t="shared" si="43"/>
        <v>2.3684484417783529</v>
      </c>
      <c r="W114" s="16">
        <v>0.56778154945957193</v>
      </c>
      <c r="X114" s="16">
        <v>5.1616504496324718E-2</v>
      </c>
      <c r="Y114" s="16">
        <v>2.6122134551686877</v>
      </c>
      <c r="AA114" s="13" t="s">
        <v>176</v>
      </c>
      <c r="AB114" s="15">
        <v>53.987243059899086</v>
      </c>
      <c r="AC114" s="19">
        <v>1.830979799573311</v>
      </c>
      <c r="AD114" s="19">
        <v>8.4234450356504453</v>
      </c>
      <c r="AE114" s="19">
        <v>5.208117142077648</v>
      </c>
      <c r="AF114" s="19">
        <v>23.96000682025187</v>
      </c>
      <c r="AG114" s="19">
        <v>92.657895392154927</v>
      </c>
      <c r="AH114" s="17">
        <f t="shared" si="44"/>
        <v>11327.515187110228</v>
      </c>
      <c r="AI114" s="17">
        <f t="shared" si="45"/>
        <v>5265.746664994007</v>
      </c>
      <c r="AJ114" s="17">
        <f t="shared" si="46"/>
        <v>6061.768522116221</v>
      </c>
      <c r="AK114" s="19">
        <f t="shared" si="47"/>
        <v>2.1511697975168578</v>
      </c>
      <c r="AL114" s="17">
        <f t="shared" si="48"/>
        <v>4782.6733262578209</v>
      </c>
      <c r="AM114" s="19">
        <f t="shared" si="49"/>
        <v>2.3684484417783529</v>
      </c>
    </row>
    <row r="115" spans="1:39">
      <c r="A115" s="13" t="s">
        <v>177</v>
      </c>
      <c r="B115" s="13" t="s">
        <v>100</v>
      </c>
      <c r="C115" s="13" t="s">
        <v>63</v>
      </c>
      <c r="D115" s="14">
        <v>11</v>
      </c>
      <c r="E115" s="14" t="s">
        <v>3</v>
      </c>
      <c r="F115" s="15">
        <v>69.100484000000009</v>
      </c>
      <c r="G115" s="15">
        <v>14.931652400000001</v>
      </c>
      <c r="H115" s="15" t="s">
        <v>3</v>
      </c>
      <c r="I115" s="15" t="s">
        <v>3</v>
      </c>
      <c r="J115" s="16">
        <v>104.87232</v>
      </c>
      <c r="K115" s="16">
        <v>26.421666192777749</v>
      </c>
      <c r="L115" s="16">
        <v>1.3744550753482987</v>
      </c>
      <c r="M115" s="17">
        <v>0</v>
      </c>
      <c r="N115" s="16">
        <v>27.796121268126047</v>
      </c>
      <c r="O115" s="16">
        <v>78.450653807222253</v>
      </c>
      <c r="P115" s="16">
        <f t="shared" si="40"/>
        <v>106.2467750753483</v>
      </c>
      <c r="Q115" s="16">
        <v>83.937417346003741</v>
      </c>
      <c r="R115" s="16">
        <v>0</v>
      </c>
      <c r="S115" s="16">
        <f t="shared" si="41"/>
        <v>83.937417346003741</v>
      </c>
      <c r="T115" s="18">
        <v>0.85</v>
      </c>
      <c r="U115" s="19">
        <f t="shared" si="42"/>
        <v>0.92732207533080457</v>
      </c>
      <c r="V115" s="19">
        <f t="shared" si="43"/>
        <v>3.0197528833728038</v>
      </c>
      <c r="W115" s="16">
        <v>0.44532164651368411</v>
      </c>
      <c r="X115" s="16">
        <v>4.0483786046698562E-2</v>
      </c>
      <c r="Y115" s="16">
        <v>2.048807676135572</v>
      </c>
      <c r="AA115" s="13" t="s">
        <v>177</v>
      </c>
      <c r="AB115" s="15">
        <v>269.93621529949547</v>
      </c>
      <c r="AC115" s="19">
        <v>3.6623989991465202</v>
      </c>
      <c r="AD115" s="19">
        <v>16.848911536392244</v>
      </c>
      <c r="AE115" s="19">
        <v>10.417484132281544</v>
      </c>
      <c r="AF115" s="19">
        <v>47.925763582145279</v>
      </c>
      <c r="AG115" s="19">
        <v>185.33802690031465</v>
      </c>
      <c r="AH115" s="17">
        <f t="shared" si="44"/>
        <v>22657.748760394472</v>
      </c>
      <c r="AI115" s="17">
        <f t="shared" si="45"/>
        <v>24433.526779044645</v>
      </c>
      <c r="AJ115" s="17">
        <f t="shared" si="46"/>
        <v>-1775.7780186501732</v>
      </c>
      <c r="AK115" s="19">
        <f t="shared" si="47"/>
        <v>0.92732207533080468</v>
      </c>
      <c r="AL115" s="17">
        <f t="shared" si="48"/>
        <v>7503.1797751237582</v>
      </c>
      <c r="AM115" s="19">
        <f t="shared" si="49"/>
        <v>3.0197528833728033</v>
      </c>
    </row>
    <row r="116" spans="1:39">
      <c r="A116" s="13" t="s">
        <v>178</v>
      </c>
      <c r="B116" s="13" t="s">
        <v>100</v>
      </c>
      <c r="C116" s="13" t="s">
        <v>68</v>
      </c>
      <c r="D116" s="14">
        <v>12</v>
      </c>
      <c r="E116" s="14">
        <v>7</v>
      </c>
      <c r="F116" s="15">
        <v>179.90168</v>
      </c>
      <c r="G116" s="15">
        <v>38.874247999999994</v>
      </c>
      <c r="H116" s="15">
        <v>179.90168</v>
      </c>
      <c r="I116" s="15">
        <v>38.874247999999994</v>
      </c>
      <c r="J116" s="16">
        <v>166.76229593864056</v>
      </c>
      <c r="K116" s="16">
        <v>33.02708274097219</v>
      </c>
      <c r="L116" s="16">
        <v>6.7307243654360951</v>
      </c>
      <c r="M116" s="17">
        <v>0</v>
      </c>
      <c r="N116" s="16">
        <v>39.757807106408286</v>
      </c>
      <c r="O116" s="16">
        <v>133.73521319766837</v>
      </c>
      <c r="P116" s="16">
        <f t="shared" si="40"/>
        <v>173.49302030407665</v>
      </c>
      <c r="Q116" s="16">
        <v>202.23617002376099</v>
      </c>
      <c r="R116" s="16">
        <v>0</v>
      </c>
      <c r="S116" s="16">
        <f t="shared" si="41"/>
        <v>202.23617002376099</v>
      </c>
      <c r="T116" s="18">
        <v>0.73</v>
      </c>
      <c r="U116" s="19">
        <f t="shared" si="42"/>
        <v>1.5742241552167247</v>
      </c>
      <c r="V116" s="19">
        <f t="shared" si="43"/>
        <v>5.0867033355862308</v>
      </c>
      <c r="W116" s="16">
        <v>0.28487475627044789</v>
      </c>
      <c r="X116" s="16">
        <v>2.3739563022537328E-2</v>
      </c>
      <c r="Y116" s="16">
        <v>1.3106337676450879</v>
      </c>
      <c r="AA116" s="13" t="s">
        <v>178</v>
      </c>
      <c r="AB116" s="15">
        <v>875.1616243394169</v>
      </c>
      <c r="AC116" s="19">
        <v>26.549162881738713</v>
      </c>
      <c r="AD116" s="19">
        <v>122.13974961874118</v>
      </c>
      <c r="AE116" s="19">
        <v>75.517572801413465</v>
      </c>
      <c r="AF116" s="19">
        <v>347.41952033915265</v>
      </c>
      <c r="AG116" s="19">
        <v>1465.6769954248937</v>
      </c>
      <c r="AH116" s="17">
        <f t="shared" si="44"/>
        <v>176989.33505817715</v>
      </c>
      <c r="AI116" s="17">
        <f t="shared" si="45"/>
        <v>112429.56377696473</v>
      </c>
      <c r="AJ116" s="17">
        <f t="shared" si="46"/>
        <v>64559.771281212423</v>
      </c>
      <c r="AK116" s="19">
        <f t="shared" si="47"/>
        <v>1.5742241552167244</v>
      </c>
      <c r="AL116" s="17">
        <f t="shared" si="48"/>
        <v>34794.507047417486</v>
      </c>
      <c r="AM116" s="19">
        <f t="shared" si="49"/>
        <v>5.0867033355862308</v>
      </c>
    </row>
    <row r="117" spans="1:39">
      <c r="A117" s="13" t="s">
        <v>179</v>
      </c>
      <c r="B117" s="13" t="s">
        <v>100</v>
      </c>
      <c r="C117" s="13" t="s">
        <v>68</v>
      </c>
      <c r="D117" s="14">
        <v>12</v>
      </c>
      <c r="E117" s="14">
        <v>7</v>
      </c>
      <c r="F117" s="15">
        <v>143.83843999999999</v>
      </c>
      <c r="G117" s="15">
        <v>31.081484000000003</v>
      </c>
      <c r="H117" s="15">
        <v>143.83843999999999</v>
      </c>
      <c r="I117" s="15">
        <v>31.081484000000003</v>
      </c>
      <c r="J117" s="16">
        <v>147.49725855898328</v>
      </c>
      <c r="K117" s="16">
        <v>33.02708274097219</v>
      </c>
      <c r="L117" s="16">
        <v>5.7258832816830703</v>
      </c>
      <c r="M117" s="17">
        <v>0</v>
      </c>
      <c r="N117" s="16">
        <v>38.752966022655258</v>
      </c>
      <c r="O117" s="16">
        <v>114.47017581801109</v>
      </c>
      <c r="P117" s="16">
        <f t="shared" si="40"/>
        <v>153.22314184066636</v>
      </c>
      <c r="Q117" s="16">
        <v>161.69573962729277</v>
      </c>
      <c r="R117" s="16">
        <v>0</v>
      </c>
      <c r="S117" s="16">
        <f t="shared" si="41"/>
        <v>161.69573962729277</v>
      </c>
      <c r="T117" s="18">
        <v>0.73</v>
      </c>
      <c r="U117" s="19">
        <f t="shared" si="42"/>
        <v>1.4259024139663494</v>
      </c>
      <c r="V117" s="19">
        <f t="shared" si="43"/>
        <v>4.1724739090361318</v>
      </c>
      <c r="W117" s="16">
        <v>0.34729357319814791</v>
      </c>
      <c r="X117" s="16">
        <v>2.8941131099845654E-2</v>
      </c>
      <c r="Y117" s="16">
        <v>1.5978063141807142</v>
      </c>
      <c r="AA117" s="13" t="s">
        <v>179</v>
      </c>
      <c r="AB117" s="15">
        <v>2011.7351624425555</v>
      </c>
      <c r="AC117" s="19">
        <v>48.794752379960208</v>
      </c>
      <c r="AD117" s="19">
        <v>224.48085707802571</v>
      </c>
      <c r="AE117" s="19">
        <v>138.79387766742522</v>
      </c>
      <c r="AF117" s="19">
        <v>638.52293733049305</v>
      </c>
      <c r="AG117" s="19">
        <v>2693.7702849363086</v>
      </c>
      <c r="AH117" s="17">
        <f t="shared" si="44"/>
        <v>325289.00502538099</v>
      </c>
      <c r="AI117" s="17">
        <f t="shared" si="45"/>
        <v>228128.51836090491</v>
      </c>
      <c r="AJ117" s="17">
        <f t="shared" si="46"/>
        <v>97160.486664476077</v>
      </c>
      <c r="AK117" s="19">
        <f t="shared" si="47"/>
        <v>1.4259024139663494</v>
      </c>
      <c r="AL117" s="17">
        <f t="shared" si="48"/>
        <v>77960.704396717207</v>
      </c>
      <c r="AM117" s="19">
        <f t="shared" si="49"/>
        <v>4.1724739090361318</v>
      </c>
    </row>
    <row r="118" spans="1:39">
      <c r="A118" s="13" t="s">
        <v>180</v>
      </c>
      <c r="B118" s="13" t="s">
        <v>100</v>
      </c>
      <c r="C118" s="13" t="s">
        <v>68</v>
      </c>
      <c r="D118" s="14">
        <v>12</v>
      </c>
      <c r="E118" s="14">
        <v>6.9666666666666659</v>
      </c>
      <c r="F118" s="15">
        <v>230.02634999999998</v>
      </c>
      <c r="G118" s="15">
        <v>35.262448200000001</v>
      </c>
      <c r="H118" s="15">
        <v>230.02634999999998</v>
      </c>
      <c r="I118" s="15">
        <v>35.262448200000001</v>
      </c>
      <c r="J118" s="16">
        <v>212.58539559363533</v>
      </c>
      <c r="K118" s="16">
        <v>33.02708274097219</v>
      </c>
      <c r="L118" s="16">
        <v>7.7419861501178362</v>
      </c>
      <c r="M118" s="17">
        <v>0</v>
      </c>
      <c r="N118" s="16">
        <v>40.769068891090029</v>
      </c>
      <c r="O118" s="16">
        <v>179.55831285266314</v>
      </c>
      <c r="P118" s="16">
        <f t="shared" si="40"/>
        <v>220.32738174375316</v>
      </c>
      <c r="Q118" s="16">
        <v>243.03564434598604</v>
      </c>
      <c r="R118" s="16">
        <v>0</v>
      </c>
      <c r="S118" s="16">
        <f t="shared" si="41"/>
        <v>243.03564434598604</v>
      </c>
      <c r="T118" s="18">
        <v>0.73</v>
      </c>
      <c r="U118" s="19">
        <f t="shared" si="42"/>
        <v>1.4916629921913931</v>
      </c>
      <c r="V118" s="19">
        <f t="shared" si="43"/>
        <v>5.9612753235848572</v>
      </c>
      <c r="W118" s="16">
        <v>0.22846515297835382</v>
      </c>
      <c r="X118" s="16">
        <v>1.9038762748196148E-2</v>
      </c>
      <c r="Y118" s="16">
        <v>1.4816282955682514</v>
      </c>
      <c r="AA118" s="13" t="s">
        <v>180</v>
      </c>
      <c r="AB118" s="15">
        <v>3841.6185587886084</v>
      </c>
      <c r="AC118" s="19">
        <v>105.71272484199511</v>
      </c>
      <c r="AD118" s="19">
        <v>685.52827102183937</v>
      </c>
      <c r="AE118" s="19">
        <v>300.69378947470364</v>
      </c>
      <c r="AF118" s="19">
        <v>1949.9458926415864</v>
      </c>
      <c r="AG118" s="19">
        <v>8226.3392522620743</v>
      </c>
      <c r="AH118" s="17">
        <f t="shared" si="44"/>
        <v>933650.24176668772</v>
      </c>
      <c r="AI118" s="17">
        <f t="shared" si="45"/>
        <v>625912.31843532412</v>
      </c>
      <c r="AJ118" s="17">
        <f t="shared" si="46"/>
        <v>307737.92333136359</v>
      </c>
      <c r="AK118" s="19">
        <f t="shared" si="47"/>
        <v>1.4916629921913933</v>
      </c>
      <c r="AL118" s="17">
        <f t="shared" si="48"/>
        <v>156619.21167654276</v>
      </c>
      <c r="AM118" s="19">
        <f t="shared" si="49"/>
        <v>5.9612753235848572</v>
      </c>
    </row>
    <row r="119" spans="1:39">
      <c r="A119" s="13" t="s">
        <v>181</v>
      </c>
      <c r="B119" s="13" t="s">
        <v>100</v>
      </c>
      <c r="C119" s="13" t="s">
        <v>63</v>
      </c>
      <c r="D119" s="14">
        <v>11.6</v>
      </c>
      <c r="E119" s="14" t="s">
        <v>3</v>
      </c>
      <c r="F119" s="15">
        <v>468.57340799999997</v>
      </c>
      <c r="G119" s="15">
        <v>101.2521888</v>
      </c>
      <c r="H119" s="15" t="s">
        <v>3</v>
      </c>
      <c r="I119" s="15" t="s">
        <v>3</v>
      </c>
      <c r="J119" s="16">
        <v>226.78639200000001</v>
      </c>
      <c r="K119" s="16">
        <v>72.659582030138807</v>
      </c>
      <c r="L119" s="16">
        <v>16.459819221624592</v>
      </c>
      <c r="M119" s="17">
        <v>0</v>
      </c>
      <c r="N119" s="16">
        <v>89.119401251763406</v>
      </c>
      <c r="O119" s="16">
        <v>154.1268099698612</v>
      </c>
      <c r="P119" s="16">
        <f t="shared" si="40"/>
        <v>243.24621122162461</v>
      </c>
      <c r="Q119" s="16">
        <v>511.57880876632788</v>
      </c>
      <c r="R119" s="16">
        <v>0</v>
      </c>
      <c r="S119" s="16">
        <f t="shared" si="41"/>
        <v>511.57880876632788</v>
      </c>
      <c r="T119" s="18">
        <v>0.73</v>
      </c>
      <c r="U119" s="19">
        <f t="shared" si="42"/>
        <v>2.8106581412385743</v>
      </c>
      <c r="V119" s="19">
        <f t="shared" si="43"/>
        <v>5.7403752895636213</v>
      </c>
      <c r="W119" s="16">
        <v>0.2451666455956254</v>
      </c>
      <c r="X119" s="16">
        <v>2.1135055654795294E-2</v>
      </c>
      <c r="Y119" s="16">
        <v>1.1279472025694393</v>
      </c>
      <c r="AA119" s="13" t="s">
        <v>181</v>
      </c>
      <c r="AB119" s="15">
        <v>207.42467070382278</v>
      </c>
      <c r="AC119" s="19">
        <v>16.389488312217765</v>
      </c>
      <c r="AD119" s="19">
        <v>75.40004209362337</v>
      </c>
      <c r="AE119" s="19">
        <v>46.618960541582375</v>
      </c>
      <c r="AF119" s="19">
        <v>214.47110002671167</v>
      </c>
      <c r="AG119" s="19">
        <v>874.64048828603097</v>
      </c>
      <c r="AH119" s="17">
        <f t="shared" si="44"/>
        <v>106114.06594740949</v>
      </c>
      <c r="AI119" s="17">
        <f t="shared" si="45"/>
        <v>37754.170238806822</v>
      </c>
      <c r="AJ119" s="17">
        <f t="shared" si="46"/>
        <v>68359.895708602664</v>
      </c>
      <c r="AK119" s="19">
        <f t="shared" si="47"/>
        <v>2.8106581412385743</v>
      </c>
      <c r="AL119" s="17">
        <f t="shared" si="48"/>
        <v>18485.562457968877</v>
      </c>
      <c r="AM119" s="19">
        <f t="shared" si="49"/>
        <v>5.7403752895636204</v>
      </c>
    </row>
    <row r="120" spans="1:39">
      <c r="A120" s="13" t="s">
        <v>182</v>
      </c>
      <c r="B120" s="13" t="s">
        <v>100</v>
      </c>
      <c r="C120" s="13" t="s">
        <v>63</v>
      </c>
      <c r="D120" s="14">
        <v>11.6</v>
      </c>
      <c r="E120" s="14" t="s">
        <v>3</v>
      </c>
      <c r="F120" s="15">
        <v>50.198371999999999</v>
      </c>
      <c r="G120" s="15">
        <v>10.8471692</v>
      </c>
      <c r="H120" s="15" t="s">
        <v>3</v>
      </c>
      <c r="I120" s="15" t="s">
        <v>3</v>
      </c>
      <c r="J120" s="16">
        <v>13.10904</v>
      </c>
      <c r="K120" s="16">
        <v>19.816249644583312</v>
      </c>
      <c r="L120" s="16">
        <v>2.3892597480105788</v>
      </c>
      <c r="M120" s="17">
        <v>0</v>
      </c>
      <c r="N120" s="16">
        <v>22.205509392593889</v>
      </c>
      <c r="O120" s="16">
        <v>-6.7072096445833118</v>
      </c>
      <c r="P120" s="16">
        <f t="shared" si="40"/>
        <v>15.498299748010577</v>
      </c>
      <c r="Q120" s="16">
        <v>54.805550019110328</v>
      </c>
      <c r="R120" s="16">
        <v>0</v>
      </c>
      <c r="S120" s="16">
        <f t="shared" si="41"/>
        <v>54.805550019110328</v>
      </c>
      <c r="T120" s="18">
        <v>0.73</v>
      </c>
      <c r="U120" s="19">
        <f t="shared" si="42"/>
        <v>4.582841076842664</v>
      </c>
      <c r="V120" s="19">
        <f t="shared" si="43"/>
        <v>2.4681059574066513</v>
      </c>
      <c r="W120" s="16">
        <v>0.57021399343855295</v>
      </c>
      <c r="X120" s="16">
        <v>4.9156378744702849E-2</v>
      </c>
      <c r="Y120" s="16">
        <v>2.6234044896376423</v>
      </c>
      <c r="AA120" s="13" t="s">
        <v>182</v>
      </c>
      <c r="AB120" s="15">
        <v>65.352978440930485</v>
      </c>
      <c r="AC120" s="19">
        <v>0.55320024668222845</v>
      </c>
      <c r="AD120" s="19">
        <v>2.5450045231094003</v>
      </c>
      <c r="AE120" s="19">
        <v>1.5735464085506088</v>
      </c>
      <c r="AF120" s="19">
        <v>7.2391195613190638</v>
      </c>
      <c r="AG120" s="19">
        <v>29.522052468069042</v>
      </c>
      <c r="AH120" s="17">
        <f t="shared" si="44"/>
        <v>3581.7059288422547</v>
      </c>
      <c r="AI120" s="17">
        <f t="shared" si="45"/>
        <v>781.54705100746401</v>
      </c>
      <c r="AJ120" s="17">
        <f t="shared" si="46"/>
        <v>2800.1588778347905</v>
      </c>
      <c r="AK120" s="19">
        <f t="shared" si="47"/>
        <v>4.582841076842664</v>
      </c>
      <c r="AL120" s="17">
        <f t="shared" si="48"/>
        <v>1451.1961766040679</v>
      </c>
      <c r="AM120" s="19">
        <f t="shared" si="49"/>
        <v>2.4681059574066513</v>
      </c>
    </row>
    <row r="121" spans="1:39">
      <c r="A121" s="13" t="s">
        <v>183</v>
      </c>
      <c r="B121" s="13" t="s">
        <v>100</v>
      </c>
      <c r="C121" s="13" t="s">
        <v>63</v>
      </c>
      <c r="D121" s="14">
        <v>11.6</v>
      </c>
      <c r="E121" s="14" t="s">
        <v>3</v>
      </c>
      <c r="F121" s="15">
        <v>96.251543999999996</v>
      </c>
      <c r="G121" s="15">
        <v>20.798618399999995</v>
      </c>
      <c r="H121" s="15" t="s">
        <v>3</v>
      </c>
      <c r="I121" s="15" t="s">
        <v>3</v>
      </c>
      <c r="J121" s="16">
        <v>68.167007999999996</v>
      </c>
      <c r="K121" s="16">
        <v>33.02708274097219</v>
      </c>
      <c r="L121" s="16">
        <v>4.3227324454748048</v>
      </c>
      <c r="M121" s="17">
        <v>0</v>
      </c>
      <c r="N121" s="16">
        <v>37.349815186446996</v>
      </c>
      <c r="O121" s="16">
        <v>35.139925259027805</v>
      </c>
      <c r="P121" s="16">
        <f t="shared" si="40"/>
        <v>72.489740445474808</v>
      </c>
      <c r="Q121" s="16">
        <v>105.08545594085398</v>
      </c>
      <c r="R121" s="16">
        <v>0</v>
      </c>
      <c r="S121" s="16">
        <f t="shared" si="41"/>
        <v>105.08545594085398</v>
      </c>
      <c r="T121" s="18">
        <v>0.73</v>
      </c>
      <c r="U121" s="19">
        <f t="shared" si="42"/>
        <v>1.9429812205892845</v>
      </c>
      <c r="V121" s="19">
        <f t="shared" si="43"/>
        <v>2.8135468787804334</v>
      </c>
      <c r="W121" s="16">
        <v>0.50020440918061482</v>
      </c>
      <c r="X121" s="16">
        <v>4.312106975694955E-2</v>
      </c>
      <c r="Y121" s="16">
        <v>2.3013088206899264</v>
      </c>
      <c r="AA121" s="13" t="s">
        <v>183</v>
      </c>
      <c r="AB121" s="15">
        <v>1130.8906704126227</v>
      </c>
      <c r="AC121" s="19">
        <v>18.355054291202432</v>
      </c>
      <c r="AD121" s="19">
        <v>84.442652499145154</v>
      </c>
      <c r="AE121" s="19">
        <v>52.209900360481662</v>
      </c>
      <c r="AF121" s="19">
        <v>240.19228726924854</v>
      </c>
      <c r="AG121" s="19">
        <v>979.5347689900841</v>
      </c>
      <c r="AH121" s="17">
        <f t="shared" si="44"/>
        <v>118840.16171956848</v>
      </c>
      <c r="AI121" s="17">
        <f t="shared" si="45"/>
        <v>61163.824158591502</v>
      </c>
      <c r="AJ121" s="17">
        <f t="shared" si="46"/>
        <v>57676.337560976979</v>
      </c>
      <c r="AK121" s="19">
        <f t="shared" si="47"/>
        <v>1.9429812205892845</v>
      </c>
      <c r="AL121" s="17">
        <f t="shared" si="48"/>
        <v>42238.557535988599</v>
      </c>
      <c r="AM121" s="19">
        <f t="shared" si="49"/>
        <v>2.8135468787804334</v>
      </c>
    </row>
    <row r="122" spans="1:39">
      <c r="A122" s="13" t="s">
        <v>184</v>
      </c>
      <c r="B122" s="13" t="s">
        <v>100</v>
      </c>
      <c r="C122" s="13" t="s">
        <v>63</v>
      </c>
      <c r="D122" s="14">
        <v>11.6</v>
      </c>
      <c r="E122" s="14" t="s">
        <v>3</v>
      </c>
      <c r="F122" s="15">
        <v>175.92228800000001</v>
      </c>
      <c r="G122" s="15">
        <v>38.014356799999995</v>
      </c>
      <c r="H122" s="15" t="s">
        <v>3</v>
      </c>
      <c r="I122" s="15" t="s">
        <v>3</v>
      </c>
      <c r="J122" s="16">
        <v>226.78639200000001</v>
      </c>
      <c r="K122" s="16">
        <v>52.843332385555499</v>
      </c>
      <c r="L122" s="16">
        <v>7.509544226438349</v>
      </c>
      <c r="M122" s="17">
        <v>0</v>
      </c>
      <c r="N122" s="16">
        <v>60.35287661199385</v>
      </c>
      <c r="O122" s="16">
        <v>173.94305961444451</v>
      </c>
      <c r="P122" s="16">
        <f t="shared" si="40"/>
        <v>234.29593622643836</v>
      </c>
      <c r="Q122" s="16">
        <v>192.06833549224129</v>
      </c>
      <c r="R122" s="16">
        <v>0</v>
      </c>
      <c r="S122" s="16">
        <f t="shared" si="41"/>
        <v>192.06833549224129</v>
      </c>
      <c r="T122" s="18">
        <v>0.73</v>
      </c>
      <c r="U122" s="19">
        <f t="shared" si="42"/>
        <v>1.1098135250002401</v>
      </c>
      <c r="V122" s="19">
        <f t="shared" si="43"/>
        <v>3.1824222186962303</v>
      </c>
      <c r="W122" s="16">
        <v>0.44222559342829437</v>
      </c>
      <c r="X122" s="16">
        <v>3.8122895985197795E-2</v>
      </c>
      <c r="Y122" s="16">
        <v>2.0345635508460669</v>
      </c>
      <c r="AA122" s="13" t="s">
        <v>184</v>
      </c>
      <c r="AB122" s="15">
        <v>639.32261518301539</v>
      </c>
      <c r="AC122" s="19">
        <v>18.965673915084903</v>
      </c>
      <c r="AD122" s="19">
        <v>87.251815571649928</v>
      </c>
      <c r="AE122" s="19">
        <v>53.946772897891634</v>
      </c>
      <c r="AF122" s="19">
        <v>248.18279069053864</v>
      </c>
      <c r="AG122" s="19">
        <v>1012.1210606311394</v>
      </c>
      <c r="AH122" s="17">
        <f t="shared" si="44"/>
        <v>122793.63054074848</v>
      </c>
      <c r="AI122" s="17">
        <f t="shared" si="45"/>
        <v>110643.47998527222</v>
      </c>
      <c r="AJ122" s="17">
        <f t="shared" si="46"/>
        <v>12150.150555476255</v>
      </c>
      <c r="AK122" s="19">
        <f t="shared" si="47"/>
        <v>1.1098135250002401</v>
      </c>
      <c r="AL122" s="17">
        <f t="shared" si="48"/>
        <v>38584.958909397756</v>
      </c>
      <c r="AM122" s="19">
        <f t="shared" si="49"/>
        <v>3.1824222186962299</v>
      </c>
    </row>
    <row r="123" spans="1:39">
      <c r="A123" s="13" t="s">
        <v>185</v>
      </c>
      <c r="B123" s="13" t="s">
        <v>100</v>
      </c>
      <c r="C123" s="13" t="s">
        <v>63</v>
      </c>
      <c r="D123" s="14">
        <v>11.6</v>
      </c>
      <c r="E123" s="14" t="s">
        <v>3</v>
      </c>
      <c r="F123" s="15">
        <v>37.306799999999996</v>
      </c>
      <c r="G123" s="15">
        <v>8.0614800000000013</v>
      </c>
      <c r="H123" s="15" t="s">
        <v>3</v>
      </c>
      <c r="I123" s="15" t="s">
        <v>3</v>
      </c>
      <c r="J123" s="16">
        <v>13.200803280000001</v>
      </c>
      <c r="K123" s="16">
        <v>2.1137332954222199</v>
      </c>
      <c r="L123" s="16">
        <v>1.1056863587348782</v>
      </c>
      <c r="M123" s="17">
        <v>0</v>
      </c>
      <c r="N123" s="16">
        <v>3.2194196541570981</v>
      </c>
      <c r="O123" s="16">
        <v>11.087069984577781</v>
      </c>
      <c r="P123" s="16">
        <f t="shared" si="40"/>
        <v>14.306489638734879</v>
      </c>
      <c r="Q123" s="16">
        <v>40.17284075470684</v>
      </c>
      <c r="R123" s="16">
        <v>0</v>
      </c>
      <c r="S123" s="16">
        <f t="shared" si="41"/>
        <v>40.17284075470684</v>
      </c>
      <c r="T123" s="18">
        <v>0.72</v>
      </c>
      <c r="U123" s="19">
        <f t="shared" si="42"/>
        <v>3.7862241719298888</v>
      </c>
      <c r="V123" s="19">
        <f t="shared" si="43"/>
        <v>12.478286483352171</v>
      </c>
      <c r="W123" s="16">
        <v>0.11278379896790597</v>
      </c>
      <c r="X123" s="16">
        <v>9.7227412903367217E-3</v>
      </c>
      <c r="Y123" s="16">
        <v>0.51888857161601376</v>
      </c>
      <c r="AA123" s="13" t="s">
        <v>185</v>
      </c>
      <c r="AB123" s="15">
        <v>4120.0790756238775</v>
      </c>
      <c r="AC123" s="19">
        <v>25.564101542030194</v>
      </c>
      <c r="AD123" s="19">
        <v>117.60796283785332</v>
      </c>
      <c r="AE123" s="19">
        <v>72.715622255301795</v>
      </c>
      <c r="AF123" s="19">
        <v>334.52911246939732</v>
      </c>
      <c r="AG123" s="19">
        <v>1364.2523689190984</v>
      </c>
      <c r="AH123" s="17">
        <f t="shared" si="44"/>
        <v>165515.28060183779</v>
      </c>
      <c r="AI123" s="17">
        <f t="shared" si="45"/>
        <v>43715.12966108197</v>
      </c>
      <c r="AJ123" s="17">
        <f t="shared" si="46"/>
        <v>121800.15094075582</v>
      </c>
      <c r="AK123" s="19">
        <f t="shared" si="47"/>
        <v>3.7862241719298884</v>
      </c>
      <c r="AL123" s="17">
        <f t="shared" si="48"/>
        <v>13264.26355274492</v>
      </c>
      <c r="AM123" s="19">
        <f t="shared" si="49"/>
        <v>12.478286483352171</v>
      </c>
    </row>
    <row r="124" spans="1:39">
      <c r="A124" s="13" t="s">
        <v>186</v>
      </c>
      <c r="B124" s="13" t="s">
        <v>100</v>
      </c>
      <c r="C124" s="13" t="s">
        <v>63</v>
      </c>
      <c r="D124" s="14">
        <v>11.6</v>
      </c>
      <c r="E124" s="14" t="s">
        <v>3</v>
      </c>
      <c r="F124" s="15">
        <v>49.6736</v>
      </c>
      <c r="G124" s="15">
        <v>7.6148351999999999</v>
      </c>
      <c r="H124" s="15" t="s">
        <v>3</v>
      </c>
      <c r="I124" s="15" t="s">
        <v>3</v>
      </c>
      <c r="J124" s="16">
        <v>9.0059104799999989</v>
      </c>
      <c r="K124" s="16">
        <v>4.2274665908444398</v>
      </c>
      <c r="L124" s="16">
        <v>1.4662512202262992</v>
      </c>
      <c r="M124" s="17">
        <v>0</v>
      </c>
      <c r="N124" s="16">
        <v>5.6937178110707389</v>
      </c>
      <c r="O124" s="16">
        <v>4.7784438891555592</v>
      </c>
      <c r="P124" s="16">
        <f t="shared" si="40"/>
        <v>10.472161700226298</v>
      </c>
      <c r="Q124" s="16">
        <v>50.283668038500366</v>
      </c>
      <c r="R124" s="16">
        <v>0</v>
      </c>
      <c r="S124" s="16">
        <f t="shared" si="41"/>
        <v>50.283668038500366</v>
      </c>
      <c r="T124" s="18">
        <v>0.72</v>
      </c>
      <c r="U124" s="19">
        <f t="shared" si="42"/>
        <v>6.3245865351168433</v>
      </c>
      <c r="V124" s="19">
        <f t="shared" si="43"/>
        <v>8.8314296048760816</v>
      </c>
      <c r="W124" s="16">
        <v>0.14980538679325206</v>
      </c>
      <c r="X124" s="16">
        <v>1.2914257482176901E-2</v>
      </c>
      <c r="Y124" s="16">
        <v>0.97150877062839502</v>
      </c>
      <c r="AA124" s="13" t="s">
        <v>186</v>
      </c>
      <c r="AB124" s="15">
        <v>178010.14753771358</v>
      </c>
      <c r="AC124" s="19">
        <v>1043.3150460791016</v>
      </c>
      <c r="AD124" s="19">
        <v>6765.7130278184877</v>
      </c>
      <c r="AE124" s="19">
        <v>2967.6498764969242</v>
      </c>
      <c r="AF124" s="19">
        <v>19244.683096324177</v>
      </c>
      <c r="AG124" s="19">
        <v>78482.271122694467</v>
      </c>
      <c r="AH124" s="17">
        <f t="shared" si="44"/>
        <v>8951003.1662708633</v>
      </c>
      <c r="AI124" s="17">
        <f t="shared" si="45"/>
        <v>1415270.8823843293</v>
      </c>
      <c r="AJ124" s="17">
        <f t="shared" si="46"/>
        <v>7535732.2838865342</v>
      </c>
      <c r="AK124" s="19">
        <f t="shared" si="47"/>
        <v>6.3245865351168433</v>
      </c>
      <c r="AL124" s="17">
        <f t="shared" si="48"/>
        <v>1013539.5475868098</v>
      </c>
      <c r="AM124" s="19">
        <f t="shared" si="49"/>
        <v>8.8314296048760816</v>
      </c>
    </row>
    <row r="125" spans="1:39">
      <c r="A125" s="13" t="s">
        <v>187</v>
      </c>
      <c r="B125" s="13" t="s">
        <v>100</v>
      </c>
      <c r="C125" s="13" t="s">
        <v>63</v>
      </c>
      <c r="D125" s="14">
        <v>11.6</v>
      </c>
      <c r="E125" s="14" t="s">
        <v>3</v>
      </c>
      <c r="F125" s="15">
        <v>468.57340799999997</v>
      </c>
      <c r="G125" s="15">
        <v>101.25218880000001</v>
      </c>
      <c r="H125" s="15" t="s">
        <v>3</v>
      </c>
      <c r="I125" s="15" t="s">
        <v>3</v>
      </c>
      <c r="J125" s="16">
        <v>173.03932800000001</v>
      </c>
      <c r="K125" s="16">
        <v>66.054165481944366</v>
      </c>
      <c r="L125" s="16">
        <v>16.116205452787515</v>
      </c>
      <c r="M125" s="17">
        <v>0</v>
      </c>
      <c r="N125" s="16">
        <v>82.170370934731878</v>
      </c>
      <c r="O125" s="16">
        <v>106.98516251805565</v>
      </c>
      <c r="P125" s="16">
        <f t="shared" si="40"/>
        <v>189.15553345278752</v>
      </c>
      <c r="Q125" s="16">
        <v>511.57880876632788</v>
      </c>
      <c r="R125" s="16">
        <v>0</v>
      </c>
      <c r="S125" s="16">
        <f t="shared" si="41"/>
        <v>511.57880876632788</v>
      </c>
      <c r="T125" s="18">
        <v>0.73</v>
      </c>
      <c r="U125" s="19">
        <f t="shared" si="42"/>
        <v>3.5916671776116087</v>
      </c>
      <c r="V125" s="19">
        <f t="shared" si="43"/>
        <v>6.2258305876783266</v>
      </c>
      <c r="W125" s="16">
        <v>0.22604992769762208</v>
      </c>
      <c r="X125" s="16">
        <v>1.9487062732553628E-2</v>
      </c>
      <c r="Y125" s="16">
        <v>1.0399962155052072</v>
      </c>
      <c r="AA125" s="13" t="s">
        <v>187</v>
      </c>
      <c r="AB125" s="15">
        <v>2.8414338452578471</v>
      </c>
      <c r="AC125" s="19">
        <v>0.22451353852353109</v>
      </c>
      <c r="AD125" s="19">
        <v>1.0328772889537452</v>
      </c>
      <c r="AE125" s="19">
        <v>0.6386158978298957</v>
      </c>
      <c r="AF125" s="19">
        <v>2.9379602743385163</v>
      </c>
      <c r="AG125" s="19">
        <v>11.981376551863441</v>
      </c>
      <c r="AH125" s="17">
        <f t="shared" si="44"/>
        <v>1453.6173417453358</v>
      </c>
      <c r="AI125" s="17">
        <f t="shared" si="45"/>
        <v>404.71938792278746</v>
      </c>
      <c r="AJ125" s="17">
        <f t="shared" si="46"/>
        <v>1048.8979538225483</v>
      </c>
      <c r="AK125" s="19">
        <f t="shared" si="47"/>
        <v>3.5916671776116087</v>
      </c>
      <c r="AL125" s="17">
        <f t="shared" si="48"/>
        <v>233.48167305133884</v>
      </c>
      <c r="AM125" s="19">
        <f t="shared" si="49"/>
        <v>6.2258305876783266</v>
      </c>
    </row>
    <row r="126" spans="1:39">
      <c r="A126" s="13" t="s">
        <v>188</v>
      </c>
      <c r="B126" s="13" t="s">
        <v>100</v>
      </c>
      <c r="C126" s="13" t="s">
        <v>63</v>
      </c>
      <c r="D126" s="14">
        <v>11.6</v>
      </c>
      <c r="E126" s="14" t="s">
        <v>3</v>
      </c>
      <c r="F126" s="15">
        <v>279.90420000000006</v>
      </c>
      <c r="G126" s="15">
        <v>42.908594400000005</v>
      </c>
      <c r="H126" s="15" t="s">
        <v>3</v>
      </c>
      <c r="I126" s="15" t="s">
        <v>3</v>
      </c>
      <c r="J126" s="16">
        <v>173.03932800000001</v>
      </c>
      <c r="K126" s="16">
        <v>39.632499289166624</v>
      </c>
      <c r="L126" s="16">
        <v>9.1821765641976043</v>
      </c>
      <c r="M126" s="17">
        <v>0</v>
      </c>
      <c r="N126" s="16">
        <v>48.814675853364228</v>
      </c>
      <c r="O126" s="16">
        <v>133.40682871083339</v>
      </c>
      <c r="P126" s="16">
        <f t="shared" si="40"/>
        <v>182.22150456419763</v>
      </c>
      <c r="Q126" s="16">
        <v>287.27715664046207</v>
      </c>
      <c r="R126" s="16">
        <v>0</v>
      </c>
      <c r="S126" s="16">
        <f t="shared" si="41"/>
        <v>287.27715664046207</v>
      </c>
      <c r="T126" s="18">
        <v>0.73</v>
      </c>
      <c r="U126" s="19">
        <f t="shared" si="42"/>
        <v>2.1201127543296114</v>
      </c>
      <c r="V126" s="19">
        <f t="shared" si="43"/>
        <v>5.8850571394435143</v>
      </c>
      <c r="W126" s="16">
        <v>0.22480592737642308</v>
      </c>
      <c r="X126" s="16">
        <v>1.9379821325553714E-2</v>
      </c>
      <c r="Y126" s="16">
        <v>1.4578977085574525</v>
      </c>
      <c r="AA126" s="13" t="s">
        <v>188</v>
      </c>
      <c r="AB126" s="15">
        <v>2094.1367439550327</v>
      </c>
      <c r="AC126" s="19">
        <v>70.121288940053319</v>
      </c>
      <c r="AD126" s="19">
        <v>454.72412181926285</v>
      </c>
      <c r="AE126" s="19">
        <v>199.45598910396342</v>
      </c>
      <c r="AF126" s="19">
        <v>1293.4367131275849</v>
      </c>
      <c r="AG126" s="19">
        <v>5274.7998131034492</v>
      </c>
      <c r="AH126" s="17">
        <f t="shared" si="44"/>
        <v>601597.64941971714</v>
      </c>
      <c r="AI126" s="17">
        <f t="shared" si="45"/>
        <v>283757.38421985245</v>
      </c>
      <c r="AJ126" s="17">
        <f t="shared" si="46"/>
        <v>317840.26519986469</v>
      </c>
      <c r="AK126" s="19">
        <f t="shared" si="47"/>
        <v>2.1201127543296114</v>
      </c>
      <c r="AL126" s="17">
        <f t="shared" si="48"/>
        <v>102224.60634878452</v>
      </c>
      <c r="AM126" s="19">
        <f t="shared" si="49"/>
        <v>5.8850571394435143</v>
      </c>
    </row>
    <row r="127" spans="1:39">
      <c r="A127" s="13" t="s">
        <v>189</v>
      </c>
      <c r="B127" s="13" t="s">
        <v>98</v>
      </c>
      <c r="C127" s="13" t="s">
        <v>63</v>
      </c>
      <c r="D127" s="14">
        <v>10</v>
      </c>
      <c r="E127" s="14" t="s">
        <v>3</v>
      </c>
      <c r="F127" s="15">
        <v>1400</v>
      </c>
      <c r="G127" s="15">
        <v>590</v>
      </c>
      <c r="H127" s="15" t="s">
        <v>3</v>
      </c>
      <c r="I127" s="15" t="s">
        <v>3</v>
      </c>
      <c r="J127" s="16">
        <v>1032.3369</v>
      </c>
      <c r="K127" s="16">
        <v>132.10833096388873</v>
      </c>
      <c r="L127" s="16">
        <v>45.723742354933862</v>
      </c>
      <c r="M127" s="17">
        <v>0</v>
      </c>
      <c r="N127" s="16">
        <v>177.83207331882261</v>
      </c>
      <c r="O127" s="16">
        <v>900.22856903611125</v>
      </c>
      <c r="P127" s="16">
        <f t="shared" si="40"/>
        <v>1078.0606423549339</v>
      </c>
      <c r="Q127" s="16">
        <v>1567.4669540255545</v>
      </c>
      <c r="R127" s="16">
        <v>0</v>
      </c>
      <c r="S127" s="16">
        <f t="shared" si="41"/>
        <v>1567.4669540255545</v>
      </c>
      <c r="T127" s="18">
        <v>0.71</v>
      </c>
      <c r="U127" s="19">
        <f t="shared" si="42"/>
        <v>2.0129719951205178</v>
      </c>
      <c r="V127" s="19">
        <f t="shared" si="43"/>
        <v>8.8143096167773596</v>
      </c>
      <c r="W127" s="16">
        <v>0.16835008148190353</v>
      </c>
      <c r="X127" s="16">
        <v>1.6835008148190351E-2</v>
      </c>
      <c r="Y127" s="16">
        <v>0.39713990114528186</v>
      </c>
      <c r="AA127" s="13" t="s">
        <v>189</v>
      </c>
      <c r="AB127" s="15">
        <v>2.8414338452578471</v>
      </c>
      <c r="AC127" s="19">
        <v>1.2724057257852293</v>
      </c>
      <c r="AD127" s="19">
        <v>3.001474196871381</v>
      </c>
      <c r="AE127" s="19">
        <v>3.6192851901938576</v>
      </c>
      <c r="AF127" s="19">
        <v>8.5375213969441059</v>
      </c>
      <c r="AG127" s="19">
        <v>30.01474196871381</v>
      </c>
      <c r="AH127" s="17">
        <f t="shared" si="44"/>
        <v>4453.8536544914368</v>
      </c>
      <c r="AI127" s="17">
        <f t="shared" si="45"/>
        <v>2212.5760642908403</v>
      </c>
      <c r="AJ127" s="17">
        <f t="shared" si="46"/>
        <v>2241.2775902005965</v>
      </c>
      <c r="AK127" s="19">
        <f t="shared" si="47"/>
        <v>2.0129719951205183</v>
      </c>
      <c r="AL127" s="17">
        <f t="shared" si="48"/>
        <v>505.29807190047751</v>
      </c>
      <c r="AM127" s="19">
        <f t="shared" si="49"/>
        <v>8.8143096167773596</v>
      </c>
    </row>
    <row r="128" spans="1:39">
      <c r="A128" s="13" t="s">
        <v>190</v>
      </c>
      <c r="B128" s="13" t="s">
        <v>98</v>
      </c>
      <c r="C128" s="13" t="s">
        <v>63</v>
      </c>
      <c r="D128" s="14">
        <v>15</v>
      </c>
      <c r="E128" s="14" t="s">
        <v>3</v>
      </c>
      <c r="F128" s="15">
        <v>6244.115048387097</v>
      </c>
      <c r="G128" s="15">
        <v>1796</v>
      </c>
      <c r="H128" s="15" t="s">
        <v>3</v>
      </c>
      <c r="I128" s="15" t="s">
        <v>3</v>
      </c>
      <c r="J128" s="16">
        <v>4514.7533759999997</v>
      </c>
      <c r="K128" s="16">
        <v>990.81248222916554</v>
      </c>
      <c r="L128" s="16">
        <v>265.32806884622141</v>
      </c>
      <c r="M128" s="17">
        <v>0</v>
      </c>
      <c r="N128" s="16">
        <v>1256.1405510753871</v>
      </c>
      <c r="O128" s="16">
        <v>3523.940893770834</v>
      </c>
      <c r="P128" s="16">
        <f t="shared" si="40"/>
        <v>4780.0814448462206</v>
      </c>
      <c r="Q128" s="16">
        <v>8625.2211773604704</v>
      </c>
      <c r="R128" s="16">
        <v>0</v>
      </c>
      <c r="S128" s="16">
        <f t="shared" si="41"/>
        <v>8625.2211773604704</v>
      </c>
      <c r="T128" s="18">
        <v>0.71</v>
      </c>
      <c r="U128" s="19">
        <f t="shared" si="42"/>
        <v>2.4850794649926051</v>
      </c>
      <c r="V128" s="19">
        <f t="shared" si="43"/>
        <v>6.8664459323253144</v>
      </c>
      <c r="W128" s="16">
        <v>0.26662361604241547</v>
      </c>
      <c r="X128" s="16">
        <v>1.7774907736161038E-2</v>
      </c>
      <c r="Y128" s="16">
        <v>0.92154669651731924</v>
      </c>
      <c r="AA128" s="13" t="s">
        <v>190</v>
      </c>
      <c r="AB128" s="15">
        <v>2.8414338452578471</v>
      </c>
      <c r="AC128" s="19">
        <v>3.8732892940852071</v>
      </c>
      <c r="AD128" s="19">
        <v>13.386821571450119</v>
      </c>
      <c r="AE128" s="19">
        <v>11.017349494217235</v>
      </c>
      <c r="AF128" s="19">
        <v>38.078047021846807</v>
      </c>
      <c r="AG128" s="19">
        <v>200.80232357175174</v>
      </c>
      <c r="AH128" s="17">
        <f t="shared" si="44"/>
        <v>24507.995376186776</v>
      </c>
      <c r="AI128" s="17">
        <f t="shared" si="45"/>
        <v>9862.0570172631105</v>
      </c>
      <c r="AJ128" s="17">
        <f t="shared" si="46"/>
        <v>14645.938358923666</v>
      </c>
      <c r="AK128" s="19">
        <f t="shared" si="47"/>
        <v>2.4850794649926051</v>
      </c>
      <c r="AL128" s="17">
        <f t="shared" si="48"/>
        <v>3569.2402762264483</v>
      </c>
      <c r="AM128" s="19">
        <f t="shared" si="49"/>
        <v>6.8664459323253144</v>
      </c>
    </row>
    <row r="129" spans="1:39">
      <c r="A129" s="13" t="s">
        <v>191</v>
      </c>
      <c r="B129" s="13" t="s">
        <v>96</v>
      </c>
      <c r="C129" s="13" t="s">
        <v>63</v>
      </c>
      <c r="D129" s="14">
        <v>20</v>
      </c>
      <c r="E129" s="14" t="s">
        <v>3</v>
      </c>
      <c r="F129" s="15">
        <v>27407.597102386215</v>
      </c>
      <c r="G129" s="15">
        <v>2837</v>
      </c>
      <c r="H129" s="15" t="s">
        <v>3</v>
      </c>
      <c r="I129" s="15" t="s">
        <v>3</v>
      </c>
      <c r="J129" s="16">
        <v>1271.5768800000001</v>
      </c>
      <c r="K129" s="16">
        <v>1981.6249644583311</v>
      </c>
      <c r="L129" s="16">
        <v>1031.5899846127788</v>
      </c>
      <c r="M129" s="17">
        <v>0</v>
      </c>
      <c r="N129" s="16">
        <v>3013.2149490711099</v>
      </c>
      <c r="O129" s="16">
        <v>-710.048084458331</v>
      </c>
      <c r="P129" s="16">
        <f t="shared" si="40"/>
        <v>2303.1668646127791</v>
      </c>
      <c r="Q129" s="16">
        <v>37460.676672031528</v>
      </c>
      <c r="R129" s="16">
        <v>0</v>
      </c>
      <c r="S129" s="16">
        <f t="shared" si="41"/>
        <v>37460.676672031528</v>
      </c>
      <c r="T129" s="18">
        <v>0.71</v>
      </c>
      <c r="U129" s="19">
        <f t="shared" si="42"/>
        <v>19.365431842545796</v>
      </c>
      <c r="V129" s="19">
        <f t="shared" si="43"/>
        <v>12.432128907225689</v>
      </c>
      <c r="W129" s="16">
        <v>0.14571035847395666</v>
      </c>
      <c r="X129" s="16">
        <v>7.2855179236978309E-3</v>
      </c>
      <c r="Y129" s="16">
        <v>1.3994462434807762</v>
      </c>
      <c r="AA129" s="13" t="s">
        <v>191</v>
      </c>
      <c r="AB129" s="15">
        <v>6.2511544595672621</v>
      </c>
      <c r="AC129" s="19">
        <v>13.460327282908358</v>
      </c>
      <c r="AD129" s="19">
        <v>129.27073578737847</v>
      </c>
      <c r="AE129" s="19">
        <v>33.201849453963284</v>
      </c>
      <c r="AF129" s="19">
        <v>318.86501852488618</v>
      </c>
      <c r="AG129" s="19">
        <v>2585.4147157475704</v>
      </c>
      <c r="AH129" s="17">
        <f t="shared" si="44"/>
        <v>234172.4760367772</v>
      </c>
      <c r="AI129" s="17">
        <f t="shared" si="45"/>
        <v>12092.293006464281</v>
      </c>
      <c r="AJ129" s="17">
        <f t="shared" si="46"/>
        <v>222080.18303031291</v>
      </c>
      <c r="AK129" s="19">
        <f t="shared" si="47"/>
        <v>19.365431842545796</v>
      </c>
      <c r="AL129" s="17">
        <f t="shared" si="48"/>
        <v>18836.07206652061</v>
      </c>
      <c r="AM129" s="19">
        <f t="shared" si="49"/>
        <v>12.432128907225689</v>
      </c>
    </row>
    <row r="130" spans="1:39">
      <c r="A130" s="13" t="s">
        <v>192</v>
      </c>
      <c r="B130" s="13" t="s">
        <v>96</v>
      </c>
      <c r="C130" s="13" t="s">
        <v>63</v>
      </c>
      <c r="D130" s="14">
        <v>20</v>
      </c>
      <c r="E130" s="14" t="s">
        <v>3</v>
      </c>
      <c r="F130" s="15">
        <v>18811.202929884093</v>
      </c>
      <c r="G130" s="15">
        <v>1947</v>
      </c>
      <c r="H130" s="15" t="s">
        <v>3</v>
      </c>
      <c r="I130" s="15" t="s">
        <v>3</v>
      </c>
      <c r="J130" s="16">
        <v>1271.5768800000001</v>
      </c>
      <c r="K130" s="16">
        <v>1453.1916406027763</v>
      </c>
      <c r="L130" s="16">
        <v>713.02655057228219</v>
      </c>
      <c r="M130" s="17">
        <v>0</v>
      </c>
      <c r="N130" s="16">
        <v>2166.2181911750586</v>
      </c>
      <c r="O130" s="16">
        <v>-181.61476060277619</v>
      </c>
      <c r="P130" s="16">
        <f t="shared" si="40"/>
        <v>1984.6034305722824</v>
      </c>
      <c r="Q130" s="16">
        <v>25717.248871288484</v>
      </c>
      <c r="R130" s="16">
        <v>0</v>
      </c>
      <c r="S130" s="16">
        <f t="shared" si="41"/>
        <v>25717.248871288484</v>
      </c>
      <c r="T130" s="18">
        <v>0.71</v>
      </c>
      <c r="U130" s="19">
        <f t="shared" si="42"/>
        <v>15.915654534373948</v>
      </c>
      <c r="V130" s="19">
        <f t="shared" si="43"/>
        <v>11.871956839831652</v>
      </c>
      <c r="W130" s="16">
        <v>0.15262191721031312</v>
      </c>
      <c r="X130" s="16">
        <v>7.6310958605156597E-3</v>
      </c>
      <c r="Y130" s="16">
        <v>1.4659585478882406</v>
      </c>
      <c r="AA130" s="13" t="s">
        <v>192</v>
      </c>
      <c r="AB130" s="15">
        <v>6.2511544595672621</v>
      </c>
      <c r="AC130" s="19">
        <v>9.2376655692007645</v>
      </c>
      <c r="AD130" s="19">
        <v>88.724963181106062</v>
      </c>
      <c r="AE130" s="19">
        <v>22.786041905839443</v>
      </c>
      <c r="AF130" s="19">
        <v>218.85298985917498</v>
      </c>
      <c r="AG130" s="19">
        <v>1774.4992636221205</v>
      </c>
      <c r="AH130" s="17">
        <f t="shared" si="44"/>
        <v>160762.49496955614</v>
      </c>
      <c r="AI130" s="17">
        <f t="shared" si="45"/>
        <v>10100.903775106968</v>
      </c>
      <c r="AJ130" s="17">
        <f t="shared" si="46"/>
        <v>150661.59119444917</v>
      </c>
      <c r="AK130" s="19">
        <f t="shared" si="47"/>
        <v>15.915654534373948</v>
      </c>
      <c r="AL130" s="17">
        <f t="shared" si="48"/>
        <v>13541.364506159694</v>
      </c>
      <c r="AM130" s="19">
        <f t="shared" si="49"/>
        <v>11.871956839831652</v>
      </c>
    </row>
    <row r="131" spans="1:39">
      <c r="A131" s="13" t="s">
        <v>193</v>
      </c>
      <c r="B131" s="13" t="s">
        <v>98</v>
      </c>
      <c r="C131" s="13" t="s">
        <v>63</v>
      </c>
      <c r="D131" s="14">
        <v>15</v>
      </c>
      <c r="E131" s="14" t="s">
        <v>3</v>
      </c>
      <c r="F131" s="15">
        <v>44738.571000000004</v>
      </c>
      <c r="G131" s="15">
        <v>5107</v>
      </c>
      <c r="H131" s="15" t="s">
        <v>3</v>
      </c>
      <c r="I131" s="15" t="s">
        <v>3</v>
      </c>
      <c r="J131" s="16">
        <v>4462.5357000000004</v>
      </c>
      <c r="K131" s="16">
        <v>1321.0833096388874</v>
      </c>
      <c r="L131" s="16">
        <v>1354.2671313094093</v>
      </c>
      <c r="M131" s="17">
        <v>0</v>
      </c>
      <c r="N131" s="16">
        <v>2675.3504409482966</v>
      </c>
      <c r="O131" s="16">
        <v>3141.452390361113</v>
      </c>
      <c r="P131" s="16">
        <f t="shared" si="40"/>
        <v>5816.8028313094092</v>
      </c>
      <c r="Q131" s="16">
        <v>51865.43743281276</v>
      </c>
      <c r="R131" s="16">
        <v>0</v>
      </c>
      <c r="S131" s="16">
        <f t="shared" si="41"/>
        <v>51865.43743281276</v>
      </c>
      <c r="T131" s="18">
        <v>0.71</v>
      </c>
      <c r="U131" s="19">
        <f t="shared" si="42"/>
        <v>11.467886525276951</v>
      </c>
      <c r="V131" s="19">
        <f t="shared" si="43"/>
        <v>19.386408837874971</v>
      </c>
      <c r="W131" s="16">
        <v>7.9255579241894955E-2</v>
      </c>
      <c r="X131" s="16">
        <v>5.2837052827929996E-3</v>
      </c>
      <c r="Y131" s="16">
        <v>0.69024022192878909</v>
      </c>
      <c r="AA131" s="13" t="s">
        <v>193</v>
      </c>
      <c r="AB131" s="15">
        <v>5.6828676905156943</v>
      </c>
      <c r="AC131" s="19">
        <v>22.027715395203955</v>
      </c>
      <c r="AD131" s="19">
        <v>191.83095208771181</v>
      </c>
      <c r="AE131" s="19">
        <v>62.656574462101808</v>
      </c>
      <c r="AF131" s="19">
        <v>545.65215311600446</v>
      </c>
      <c r="AG131" s="19">
        <v>2877.4642813156761</v>
      </c>
      <c r="AH131" s="17">
        <f t="shared" si="44"/>
        <v>294744.41864139488</v>
      </c>
      <c r="AI131" s="17">
        <f t="shared" si="45"/>
        <v>25701.720887430634</v>
      </c>
      <c r="AJ131" s="17">
        <f t="shared" si="46"/>
        <v>269042.69775396422</v>
      </c>
      <c r="AK131" s="19">
        <f t="shared" si="47"/>
        <v>11.467886525276949</v>
      </c>
      <c r="AL131" s="17">
        <f t="shared" si="48"/>
        <v>15203.662581671992</v>
      </c>
      <c r="AM131" s="19">
        <f t="shared" si="49"/>
        <v>19.386408837874971</v>
      </c>
    </row>
    <row r="132" spans="1:39">
      <c r="A132" s="13" t="s">
        <v>194</v>
      </c>
      <c r="B132" s="13" t="s">
        <v>98</v>
      </c>
      <c r="C132" s="13" t="s">
        <v>63</v>
      </c>
      <c r="D132" s="14">
        <v>15</v>
      </c>
      <c r="E132" s="14" t="s">
        <v>3</v>
      </c>
      <c r="F132" s="15">
        <v>7143.6049999999996</v>
      </c>
      <c r="G132" s="15">
        <v>1392</v>
      </c>
      <c r="H132" s="15" t="s">
        <v>3</v>
      </c>
      <c r="I132" s="15" t="s">
        <v>3</v>
      </c>
      <c r="J132" s="16">
        <v>345.93300000000005</v>
      </c>
      <c r="K132" s="16">
        <v>158.5299971566665</v>
      </c>
      <c r="L132" s="16">
        <v>231.80541882664335</v>
      </c>
      <c r="M132" s="17">
        <v>0</v>
      </c>
      <c r="N132" s="16">
        <v>390.33541598330987</v>
      </c>
      <c r="O132" s="16">
        <v>187.40300284333355</v>
      </c>
      <c r="P132" s="16">
        <f t="shared" si="40"/>
        <v>577.7384188266434</v>
      </c>
      <c r="Q132" s="16">
        <v>9019.5012844457997</v>
      </c>
      <c r="R132" s="16">
        <v>0</v>
      </c>
      <c r="S132" s="16">
        <f t="shared" si="41"/>
        <v>9019.5012844457997</v>
      </c>
      <c r="T132" s="18">
        <v>0.71</v>
      </c>
      <c r="U132" s="19">
        <f t="shared" si="42"/>
        <v>18.892258231679349</v>
      </c>
      <c r="V132" s="19">
        <f t="shared" si="43"/>
        <v>23.107053357493594</v>
      </c>
      <c r="W132" s="16">
        <v>7.2418879294945213E-2</v>
      </c>
      <c r="X132" s="16">
        <v>4.8279252863296816E-3</v>
      </c>
      <c r="Y132" s="16">
        <v>0.36947424078475233</v>
      </c>
      <c r="AA132" s="13" t="s">
        <v>194</v>
      </c>
      <c r="AB132" s="15">
        <v>2.8414338452578471</v>
      </c>
      <c r="AC132" s="19">
        <v>3.0020148649034564</v>
      </c>
      <c r="AD132" s="19">
        <v>15.315247200100986</v>
      </c>
      <c r="AE132" s="19">
        <v>8.5390592961861849</v>
      </c>
      <c r="AF132" s="19">
        <v>43.563343242012074</v>
      </c>
      <c r="AG132" s="19">
        <v>229.72870800151478</v>
      </c>
      <c r="AH132" s="17">
        <f t="shared" si="44"/>
        <v>25628.316216970921</v>
      </c>
      <c r="AI132" s="17">
        <f t="shared" si="45"/>
        <v>1356.5512339862189</v>
      </c>
      <c r="AJ132" s="17">
        <f t="shared" si="46"/>
        <v>24271.764982984703</v>
      </c>
      <c r="AK132" s="19">
        <f t="shared" si="47"/>
        <v>18.892258231679349</v>
      </c>
      <c r="AL132" s="17">
        <f t="shared" si="48"/>
        <v>1109.1122619777775</v>
      </c>
      <c r="AM132" s="19">
        <f t="shared" si="49"/>
        <v>23.107053357493598</v>
      </c>
    </row>
    <row r="133" spans="1:39">
      <c r="A133" s="13" t="s">
        <v>195</v>
      </c>
      <c r="B133" s="13" t="s">
        <v>100</v>
      </c>
      <c r="C133" s="13" t="s">
        <v>63</v>
      </c>
      <c r="D133" s="14">
        <v>10</v>
      </c>
      <c r="E133" s="14" t="s">
        <v>3</v>
      </c>
      <c r="F133" s="15">
        <v>187.74961919999998</v>
      </c>
      <c r="G133" s="15">
        <v>43.982399999999998</v>
      </c>
      <c r="H133" s="15" t="s">
        <v>3</v>
      </c>
      <c r="I133" s="15" t="s">
        <v>3</v>
      </c>
      <c r="J133" s="16">
        <v>120.38468400000001</v>
      </c>
      <c r="K133" s="16">
        <v>52.843332385555499</v>
      </c>
      <c r="L133" s="16">
        <v>9.0105808463960528</v>
      </c>
      <c r="M133" s="17">
        <v>0</v>
      </c>
      <c r="N133" s="16">
        <v>61.853913231951552</v>
      </c>
      <c r="O133" s="16">
        <v>67.541351614444508</v>
      </c>
      <c r="P133" s="16">
        <f t="shared" si="40"/>
        <v>129.39526484639606</v>
      </c>
      <c r="Q133" s="16">
        <v>252.62783250908683</v>
      </c>
      <c r="R133" s="16">
        <v>0</v>
      </c>
      <c r="S133" s="16">
        <f t="shared" si="41"/>
        <v>252.62783250908683</v>
      </c>
      <c r="T133" s="18">
        <v>1</v>
      </c>
      <c r="U133" s="19">
        <f t="shared" si="42"/>
        <v>1.9523730857460591</v>
      </c>
      <c r="V133" s="19">
        <f t="shared" si="43"/>
        <v>4.0842659632824683</v>
      </c>
      <c r="W133" s="16">
        <v>0.31001145354795168</v>
      </c>
      <c r="X133" s="16">
        <v>3.1001145354795173E-2</v>
      </c>
      <c r="Y133" s="16">
        <v>1.3156247914731956</v>
      </c>
      <c r="AA133" s="13" t="s">
        <v>195</v>
      </c>
      <c r="AB133" s="15">
        <v>26.299511602496594</v>
      </c>
      <c r="AC133" s="19">
        <v>1.2365290182039357</v>
      </c>
      <c r="AD133" s="19">
        <v>5.2473185387045893</v>
      </c>
      <c r="AE133" s="19">
        <v>3.5172359508745683</v>
      </c>
      <c r="AF133" s="19">
        <v>14.925696961669287</v>
      </c>
      <c r="AG133" s="19">
        <v>52.473185387045888</v>
      </c>
      <c r="AH133" s="17">
        <f t="shared" si="44"/>
        <v>6643.9886121862955</v>
      </c>
      <c r="AI133" s="17">
        <f t="shared" si="45"/>
        <v>3403.0322691359129</v>
      </c>
      <c r="AJ133" s="17">
        <f t="shared" si="46"/>
        <v>3240.9563430503827</v>
      </c>
      <c r="AK133" s="19">
        <f t="shared" si="47"/>
        <v>1.9523730857460591</v>
      </c>
      <c r="AL133" s="17">
        <f t="shared" si="48"/>
        <v>1626.7277087035275</v>
      </c>
      <c r="AM133" s="19">
        <f t="shared" si="49"/>
        <v>4.0842659632824683</v>
      </c>
    </row>
    <row r="134" spans="1:39">
      <c r="A134" s="13" t="s">
        <v>196</v>
      </c>
      <c r="B134" s="13" t="s">
        <v>100</v>
      </c>
      <c r="C134" s="13" t="s">
        <v>63</v>
      </c>
      <c r="D134" s="14">
        <v>10</v>
      </c>
      <c r="E134" s="14" t="s">
        <v>3</v>
      </c>
      <c r="F134" s="15">
        <v>109.23614207999999</v>
      </c>
      <c r="G134" s="15">
        <v>25.589759999999998</v>
      </c>
      <c r="H134" s="15" t="s">
        <v>3</v>
      </c>
      <c r="I134" s="15" t="s">
        <v>3</v>
      </c>
      <c r="J134" s="16">
        <v>77.336781479999999</v>
      </c>
      <c r="K134" s="16">
        <v>26.421666192777749</v>
      </c>
      <c r="L134" s="16">
        <v>5.017608934664346</v>
      </c>
      <c r="M134" s="17">
        <v>0</v>
      </c>
      <c r="N134" s="16">
        <v>31.439275127442095</v>
      </c>
      <c r="O134" s="16">
        <v>50.91511528722225</v>
      </c>
      <c r="P134" s="16">
        <f t="shared" si="40"/>
        <v>82.354390414664351</v>
      </c>
      <c r="Q134" s="16">
        <v>146.98346618710508</v>
      </c>
      <c r="R134" s="16">
        <v>0</v>
      </c>
      <c r="S134" s="16">
        <f t="shared" si="41"/>
        <v>146.98346618710508</v>
      </c>
      <c r="T134" s="18">
        <v>1</v>
      </c>
      <c r="U134" s="19">
        <f t="shared" si="42"/>
        <v>1.7847678241199465</v>
      </c>
      <c r="V134" s="19">
        <f t="shared" si="43"/>
        <v>4.6751544236084834</v>
      </c>
      <c r="W134" s="16">
        <v>0.27082939155116503</v>
      </c>
      <c r="X134" s="16">
        <v>2.7082939155116496E-2</v>
      </c>
      <c r="Y134" s="16">
        <v>1.1493441861792404</v>
      </c>
      <c r="AA134" s="13" t="s">
        <v>196</v>
      </c>
      <c r="AB134" s="15">
        <v>231.15886513773327</v>
      </c>
      <c r="AC134" s="19">
        <v>6.323455572518502</v>
      </c>
      <c r="AD134" s="19">
        <v>26.834134230466343</v>
      </c>
      <c r="AE134" s="19">
        <v>17.986707101888701</v>
      </c>
      <c r="AF134" s="19">
        <v>76.328157476708768</v>
      </c>
      <c r="AG134" s="19">
        <v>268.3413423046635</v>
      </c>
      <c r="AH134" s="17">
        <f t="shared" si="44"/>
        <v>33976.531237821604</v>
      </c>
      <c r="AI134" s="17">
        <f t="shared" si="45"/>
        <v>19036.94742736363</v>
      </c>
      <c r="AJ134" s="17">
        <f t="shared" si="46"/>
        <v>14939.583810457974</v>
      </c>
      <c r="AK134" s="19">
        <f t="shared" si="47"/>
        <v>1.7847678241199467</v>
      </c>
      <c r="AL134" s="17">
        <f t="shared" si="48"/>
        <v>7267.4671592124796</v>
      </c>
      <c r="AM134" s="19">
        <f t="shared" si="49"/>
        <v>4.6751544236084834</v>
      </c>
    </row>
    <row r="135" spans="1:39">
      <c r="A135" s="13" t="s">
        <v>197</v>
      </c>
      <c r="B135" s="13" t="s">
        <v>100</v>
      </c>
      <c r="C135" s="13" t="s">
        <v>63</v>
      </c>
      <c r="D135" s="14">
        <v>10</v>
      </c>
      <c r="E135" s="14" t="s">
        <v>3</v>
      </c>
      <c r="F135" s="15">
        <v>118.37683999999999</v>
      </c>
      <c r="G135" s="15">
        <v>25.956279999999996</v>
      </c>
      <c r="H135" s="15" t="s">
        <v>3</v>
      </c>
      <c r="I135" s="15" t="s">
        <v>3</v>
      </c>
      <c r="J135" s="16">
        <v>93.467455200000003</v>
      </c>
      <c r="K135" s="16">
        <v>13.210833096388875</v>
      </c>
      <c r="L135" s="16">
        <v>4.5808550085407926</v>
      </c>
      <c r="M135" s="17">
        <v>0</v>
      </c>
      <c r="N135" s="16">
        <v>17.791688104929669</v>
      </c>
      <c r="O135" s="16">
        <v>80.256622103611136</v>
      </c>
      <c r="P135" s="16">
        <f t="shared" si="40"/>
        <v>98.048310208540812</v>
      </c>
      <c r="Q135" s="16">
        <v>157.08885317754658</v>
      </c>
      <c r="R135" s="16">
        <v>0</v>
      </c>
      <c r="S135" s="16">
        <f t="shared" si="41"/>
        <v>157.08885317754658</v>
      </c>
      <c r="T135" s="18">
        <v>1</v>
      </c>
      <c r="U135" s="19">
        <f t="shared" si="42"/>
        <v>1.6021576796523198</v>
      </c>
      <c r="V135" s="19">
        <f t="shared" si="43"/>
        <v>8.8293394224925095</v>
      </c>
      <c r="W135" s="16">
        <v>0.14142951025503656</v>
      </c>
      <c r="X135" s="16">
        <v>1.4142951025503654E-2</v>
      </c>
      <c r="Y135" s="16">
        <v>0.64123688842013216</v>
      </c>
      <c r="AA135" s="13" t="s">
        <v>197</v>
      </c>
      <c r="AB135" s="15">
        <v>6.9209241059201583</v>
      </c>
      <c r="AC135" s="19">
        <v>0.19203670358470218</v>
      </c>
      <c r="AD135" s="19">
        <v>0.87064580130992708</v>
      </c>
      <c r="AE135" s="19">
        <v>0.54623740146158073</v>
      </c>
      <c r="AF135" s="19">
        <v>2.4765021020640727</v>
      </c>
      <c r="AG135" s="19">
        <v>8.7064580130992706</v>
      </c>
      <c r="AH135" s="17">
        <f t="shared" si="44"/>
        <v>1087.2000307278347</v>
      </c>
      <c r="AI135" s="17">
        <f t="shared" si="45"/>
        <v>678.58491366702754</v>
      </c>
      <c r="AJ135" s="17">
        <f t="shared" si="46"/>
        <v>408.61511706080717</v>
      </c>
      <c r="AK135" s="19">
        <f t="shared" si="47"/>
        <v>1.60215767965232</v>
      </c>
      <c r="AL135" s="17">
        <f t="shared" si="48"/>
        <v>123.13492309042068</v>
      </c>
      <c r="AM135" s="19">
        <f t="shared" si="49"/>
        <v>8.8293394224925112</v>
      </c>
    </row>
    <row r="136" spans="1:39">
      <c r="A136" s="13" t="s">
        <v>198</v>
      </c>
      <c r="B136" s="13" t="s">
        <v>120</v>
      </c>
      <c r="C136" s="13" t="s">
        <v>68</v>
      </c>
      <c r="D136" s="14">
        <v>12</v>
      </c>
      <c r="E136" s="14">
        <v>4</v>
      </c>
      <c r="F136" s="15">
        <v>54750</v>
      </c>
      <c r="G136" s="15">
        <v>6250</v>
      </c>
      <c r="H136" s="15">
        <v>18250</v>
      </c>
      <c r="I136" s="15">
        <v>2083</v>
      </c>
      <c r="J136" s="16">
        <v>51669.228630668767</v>
      </c>
      <c r="K136" s="16">
        <v>3302.7082740972187</v>
      </c>
      <c r="L136" s="16">
        <v>171.80688441853732</v>
      </c>
      <c r="M136" s="17">
        <v>0</v>
      </c>
      <c r="N136" s="16">
        <v>3474.515158515756</v>
      </c>
      <c r="O136" s="16">
        <v>48366.520356571549</v>
      </c>
      <c r="P136" s="16">
        <f t="shared" si="40"/>
        <v>51841.035515087307</v>
      </c>
      <c r="Q136" s="16">
        <v>32292.050014846212</v>
      </c>
      <c r="R136" s="16">
        <v>0</v>
      </c>
      <c r="S136" s="16">
        <f t="shared" si="41"/>
        <v>32292.050014846212</v>
      </c>
      <c r="T136" s="18">
        <v>0.71</v>
      </c>
      <c r="U136" s="19">
        <f t="shared" si="42"/>
        <v>0.87614525737009408</v>
      </c>
      <c r="V136" s="19">
        <f t="shared" si="43"/>
        <v>9.2939729837416323</v>
      </c>
      <c r="W136" s="16">
        <v>8.410878549522996E-2</v>
      </c>
      <c r="X136" s="16">
        <v>1.2616317824284493E-2</v>
      </c>
      <c r="Y136" s="16">
        <v>0.73248651961498368</v>
      </c>
      <c r="AA136" s="13" t="s">
        <v>198</v>
      </c>
      <c r="AB136" s="15">
        <v>2.768369642368063</v>
      </c>
      <c r="AC136" s="19">
        <v>13.132280467880852</v>
      </c>
      <c r="AD136" s="19">
        <v>114.36081217042165</v>
      </c>
      <c r="AE136" s="19">
        <v>37.35401943553952</v>
      </c>
      <c r="AF136" s="19">
        <v>325.29277842688049</v>
      </c>
      <c r="AG136" s="19">
        <v>762.40541446947759</v>
      </c>
      <c r="AH136" s="17">
        <f t="shared" si="44"/>
        <v>89396.330950931413</v>
      </c>
      <c r="AI136" s="17">
        <f t="shared" si="45"/>
        <v>102033.68699303402</v>
      </c>
      <c r="AJ136" s="17">
        <f t="shared" si="46"/>
        <v>-12637.356042102605</v>
      </c>
      <c r="AK136" s="19">
        <f t="shared" si="47"/>
        <v>0.87614525737009408</v>
      </c>
      <c r="AL136" s="17">
        <f t="shared" si="48"/>
        <v>9618.7422867826772</v>
      </c>
      <c r="AM136" s="19">
        <f t="shared" si="49"/>
        <v>9.2939729837416323</v>
      </c>
    </row>
    <row r="137" spans="1:39">
      <c r="A137" s="13" t="s">
        <v>199</v>
      </c>
      <c r="B137" s="13" t="s">
        <v>120</v>
      </c>
      <c r="C137" s="13" t="s">
        <v>63</v>
      </c>
      <c r="D137" s="14">
        <v>15</v>
      </c>
      <c r="E137" s="14" t="s">
        <v>3</v>
      </c>
      <c r="F137" s="15">
        <v>5851.5420000000004</v>
      </c>
      <c r="G137" s="15">
        <v>1953</v>
      </c>
      <c r="H137" s="15" t="s">
        <v>3</v>
      </c>
      <c r="I137" s="15" t="s">
        <v>3</v>
      </c>
      <c r="J137" s="16">
        <v>1206.0316800000001</v>
      </c>
      <c r="K137" s="16">
        <v>2642.1666192777748</v>
      </c>
      <c r="L137" s="16">
        <v>346.35336890060438</v>
      </c>
      <c r="M137" s="17">
        <v>0</v>
      </c>
      <c r="N137" s="16">
        <v>2988.5199881783792</v>
      </c>
      <c r="O137" s="16">
        <v>-1436.1349392777747</v>
      </c>
      <c r="P137" s="16">
        <f t="shared" si="40"/>
        <v>1552.3850489006045</v>
      </c>
      <c r="Q137" s="16">
        <v>8428.4119647478728</v>
      </c>
      <c r="R137" s="16">
        <v>0</v>
      </c>
      <c r="S137" s="16">
        <f t="shared" si="41"/>
        <v>8428.4119647478728</v>
      </c>
      <c r="T137" s="18">
        <v>0.71</v>
      </c>
      <c r="U137" s="19">
        <f t="shared" si="42"/>
        <v>7.0082825842475351</v>
      </c>
      <c r="V137" s="19">
        <f t="shared" si="43"/>
        <v>2.8202628719526559</v>
      </c>
      <c r="W137" s="16">
        <v>0.67688846463151719</v>
      </c>
      <c r="X137" s="16">
        <v>4.5125897642101169E-2</v>
      </c>
      <c r="Y137" s="16">
        <v>2.0162267143656738</v>
      </c>
      <c r="AA137" s="13" t="s">
        <v>199</v>
      </c>
      <c r="AB137" s="15">
        <v>2.8414338452578471</v>
      </c>
      <c r="AC137" s="19">
        <v>4.2118786143365305</v>
      </c>
      <c r="AD137" s="19">
        <v>12.545180232077968</v>
      </c>
      <c r="AE137" s="19">
        <v>11.980447417709499</v>
      </c>
      <c r="AF137" s="19">
        <v>35.684046450083656</v>
      </c>
      <c r="AG137" s="19">
        <v>188.17770348116946</v>
      </c>
      <c r="AH137" s="17">
        <f t="shared" si="44"/>
        <v>23948.775018410794</v>
      </c>
      <c r="AI137" s="17">
        <f t="shared" si="45"/>
        <v>3417.2102409569329</v>
      </c>
      <c r="AJ137" s="17">
        <f t="shared" si="46"/>
        <v>20531.564777453859</v>
      </c>
      <c r="AK137" s="19">
        <f t="shared" si="47"/>
        <v>7.0082825842475343</v>
      </c>
      <c r="AL137" s="17">
        <f t="shared" si="48"/>
        <v>8491.6818416396272</v>
      </c>
      <c r="AM137" s="19">
        <f t="shared" si="49"/>
        <v>2.8202628719526559</v>
      </c>
    </row>
    <row r="138" spans="1:39">
      <c r="A138" s="13" t="s">
        <v>200</v>
      </c>
      <c r="B138" s="13" t="s">
        <v>103</v>
      </c>
      <c r="C138" s="13" t="s">
        <v>63</v>
      </c>
      <c r="D138" s="14">
        <v>15</v>
      </c>
      <c r="E138" s="14" t="s">
        <v>3</v>
      </c>
      <c r="F138" s="15">
        <v>4600.652</v>
      </c>
      <c r="G138" s="15">
        <v>0</v>
      </c>
      <c r="H138" s="15" t="s">
        <v>3</v>
      </c>
      <c r="I138" s="15" t="s">
        <v>3</v>
      </c>
      <c r="J138" s="16">
        <v>220.23187200000001</v>
      </c>
      <c r="K138" s="16">
        <v>660.54165481944369</v>
      </c>
      <c r="L138" s="16">
        <v>156.40782934503568</v>
      </c>
      <c r="M138" s="17">
        <v>0</v>
      </c>
      <c r="N138" s="16">
        <v>816.94948416447937</v>
      </c>
      <c r="O138" s="16">
        <v>-440.30978281944368</v>
      </c>
      <c r="P138" s="16">
        <f t="shared" si="40"/>
        <v>376.63970134503569</v>
      </c>
      <c r="Q138" s="16">
        <v>4923.9783197005945</v>
      </c>
      <c r="R138" s="16">
        <v>0</v>
      </c>
      <c r="S138" s="16">
        <f t="shared" si="41"/>
        <v>4923.9783197005945</v>
      </c>
      <c r="T138" s="18">
        <v>0.75</v>
      </c>
      <c r="U138" s="19">
        <f t="shared" si="42"/>
        <v>15.31174755631252</v>
      </c>
      <c r="V138" s="19">
        <f t="shared" si="43"/>
        <v>6.027273919802405</v>
      </c>
      <c r="W138" s="16">
        <v>0.22279435308988818</v>
      </c>
      <c r="X138" s="16">
        <v>1.4852956872659208E-2</v>
      </c>
      <c r="Y138" s="16" t="s">
        <v>3</v>
      </c>
      <c r="AA138" s="13" t="s">
        <v>200</v>
      </c>
      <c r="AB138" s="15">
        <v>127.34500354893092</v>
      </c>
      <c r="AC138" s="19">
        <v>0</v>
      </c>
      <c r="AD138" s="19">
        <v>466.95307282924642</v>
      </c>
      <c r="AE138" s="19">
        <v>0</v>
      </c>
      <c r="AF138" s="19">
        <v>1328.2212636723611</v>
      </c>
      <c r="AG138" s="19">
        <v>7004.2960924386971</v>
      </c>
      <c r="AH138" s="17">
        <f t="shared" si="44"/>
        <v>627044.03659713105</v>
      </c>
      <c r="AI138" s="17">
        <f t="shared" si="45"/>
        <v>40951.826974094925</v>
      </c>
      <c r="AJ138" s="17">
        <f t="shared" si="46"/>
        <v>586092.20962303609</v>
      </c>
      <c r="AK138" s="19">
        <f t="shared" si="47"/>
        <v>15.311747556312518</v>
      </c>
      <c r="AL138" s="17">
        <f t="shared" si="48"/>
        <v>104034.4349602229</v>
      </c>
      <c r="AM138" s="19">
        <f t="shared" si="49"/>
        <v>6.027273919802405</v>
      </c>
    </row>
    <row r="139" spans="1:39">
      <c r="A139" s="13" t="s">
        <v>201</v>
      </c>
      <c r="B139" s="13" t="s">
        <v>100</v>
      </c>
      <c r="C139" s="13" t="s">
        <v>63</v>
      </c>
      <c r="D139" s="14">
        <v>13.7</v>
      </c>
      <c r="E139" s="14" t="s">
        <v>3</v>
      </c>
      <c r="F139" s="15">
        <v>147.25559999999999</v>
      </c>
      <c r="G139" s="15">
        <v>32.947599999999994</v>
      </c>
      <c r="H139" s="15" t="s">
        <v>3</v>
      </c>
      <c r="I139" s="15" t="s">
        <v>3</v>
      </c>
      <c r="J139" s="16">
        <v>40.654046160000014</v>
      </c>
      <c r="K139" s="16">
        <v>66.054165481944381</v>
      </c>
      <c r="L139" s="16">
        <v>8.7610608686710734</v>
      </c>
      <c r="M139" s="17">
        <v>0</v>
      </c>
      <c r="N139" s="16">
        <v>74.815226350615461</v>
      </c>
      <c r="O139" s="16">
        <v>-25.400119321944366</v>
      </c>
      <c r="P139" s="16">
        <f t="shared" si="40"/>
        <v>49.415107028671095</v>
      </c>
      <c r="Q139" s="16">
        <v>214.83464504777785</v>
      </c>
      <c r="R139" s="16">
        <v>0</v>
      </c>
      <c r="S139" s="16">
        <f t="shared" si="41"/>
        <v>214.83464504777785</v>
      </c>
      <c r="T139" s="18">
        <v>0.85</v>
      </c>
      <c r="U139" s="19">
        <f t="shared" si="42"/>
        <v>4.9595919507041568</v>
      </c>
      <c r="V139" s="19">
        <f t="shared" si="43"/>
        <v>2.8715363907471563</v>
      </c>
      <c r="W139" s="16">
        <v>0.56245641229127463</v>
      </c>
      <c r="X139" s="16">
        <v>4.1055212576005452E-2</v>
      </c>
      <c r="Y139" s="16">
        <v>2.4991428189717566</v>
      </c>
      <c r="AA139" s="13" t="s">
        <v>201</v>
      </c>
      <c r="AB139" s="15">
        <v>13.841848211840317</v>
      </c>
      <c r="AC139" s="19">
        <v>0.41439499194593621</v>
      </c>
      <c r="AD139" s="19">
        <v>1.8411768616305013</v>
      </c>
      <c r="AE139" s="19">
        <v>1.178722813680253</v>
      </c>
      <c r="AF139" s="19">
        <v>5.2371221009042035</v>
      </c>
      <c r="AG139" s="19">
        <v>25.224123004337859</v>
      </c>
      <c r="AH139" s="17">
        <f t="shared" si="44"/>
        <v>2973.7085473959332</v>
      </c>
      <c r="AI139" s="17">
        <f t="shared" si="45"/>
        <v>599.58734044112828</v>
      </c>
      <c r="AJ139" s="17">
        <f t="shared" si="46"/>
        <v>2374.1212069548051</v>
      </c>
      <c r="AK139" s="19">
        <f t="shared" si="47"/>
        <v>4.9595919507041577</v>
      </c>
      <c r="AL139" s="17">
        <f t="shared" si="48"/>
        <v>1035.5810070796952</v>
      </c>
      <c r="AM139" s="19">
        <f t="shared" si="49"/>
        <v>2.8715363907471563</v>
      </c>
    </row>
    <row r="140" spans="1:39">
      <c r="A140" s="13" t="s">
        <v>202</v>
      </c>
      <c r="B140" s="13" t="s">
        <v>100</v>
      </c>
      <c r="C140" s="13" t="s">
        <v>63</v>
      </c>
      <c r="D140" s="14">
        <v>13.7</v>
      </c>
      <c r="E140" s="14" t="s">
        <v>3</v>
      </c>
      <c r="F140" s="15">
        <v>1202.3975999999998</v>
      </c>
      <c r="G140" s="15">
        <v>274.52</v>
      </c>
      <c r="H140" s="15" t="s">
        <v>3</v>
      </c>
      <c r="I140" s="15" t="s">
        <v>3</v>
      </c>
      <c r="J140" s="16">
        <v>503.38713600000005</v>
      </c>
      <c r="K140" s="16">
        <v>198.16249644583311</v>
      </c>
      <c r="L140" s="16">
        <v>53.981002462191618</v>
      </c>
      <c r="M140" s="17">
        <v>0</v>
      </c>
      <c r="N140" s="16">
        <v>252.14349890802472</v>
      </c>
      <c r="O140" s="16">
        <v>305.22463955416697</v>
      </c>
      <c r="P140" s="16">
        <f t="shared" si="40"/>
        <v>557.36813846219172</v>
      </c>
      <c r="Q140" s="16">
        <v>1761.9756987573539</v>
      </c>
      <c r="R140" s="16">
        <v>0</v>
      </c>
      <c r="S140" s="16">
        <f t="shared" si="41"/>
        <v>1761.9756987573539</v>
      </c>
      <c r="T140" s="18">
        <v>0.85</v>
      </c>
      <c r="U140" s="19">
        <f t="shared" si="42"/>
        <v>3.6566128126017348</v>
      </c>
      <c r="V140" s="19">
        <f t="shared" si="43"/>
        <v>6.9879878180007173</v>
      </c>
      <c r="W140" s="16">
        <v>0.23215090021945106</v>
      </c>
      <c r="X140" s="16">
        <v>1.6945321183901539E-2</v>
      </c>
      <c r="Y140" s="16">
        <v>1.0108777812329419</v>
      </c>
      <c r="AA140" s="13" t="s">
        <v>202</v>
      </c>
      <c r="AB140" s="15">
        <v>397.26104367981702</v>
      </c>
      <c r="AC140" s="19">
        <v>99.093826819685034</v>
      </c>
      <c r="AD140" s="19">
        <v>431.47306151019939</v>
      </c>
      <c r="AE140" s="19">
        <v>281.86671325043824</v>
      </c>
      <c r="AF140" s="19">
        <v>1227.3004041440915</v>
      </c>
      <c r="AG140" s="19">
        <v>5911.1809426897316</v>
      </c>
      <c r="AH140" s="17">
        <f t="shared" si="44"/>
        <v>699964.30502682133</v>
      </c>
      <c r="AI140" s="17">
        <f t="shared" si="45"/>
        <v>191424.23354601391</v>
      </c>
      <c r="AJ140" s="17">
        <f t="shared" si="46"/>
        <v>508540.07148080738</v>
      </c>
      <c r="AK140" s="19">
        <f t="shared" si="47"/>
        <v>3.6566128126017348</v>
      </c>
      <c r="AL140" s="17">
        <f t="shared" si="48"/>
        <v>100166.7895332827</v>
      </c>
      <c r="AM140" s="19">
        <f t="shared" si="49"/>
        <v>6.9879878180007173</v>
      </c>
    </row>
    <row r="141" spans="1:39">
      <c r="A141" s="13" t="s">
        <v>203</v>
      </c>
      <c r="B141" s="13" t="s">
        <v>100</v>
      </c>
      <c r="C141" s="13" t="s">
        <v>63</v>
      </c>
      <c r="D141" s="14">
        <v>13.7</v>
      </c>
      <c r="E141" s="14" t="s">
        <v>3</v>
      </c>
      <c r="F141" s="15">
        <v>2821.9901999999997</v>
      </c>
      <c r="G141" s="15">
        <v>644.29</v>
      </c>
      <c r="H141" s="15" t="s">
        <v>3</v>
      </c>
      <c r="I141" s="15" t="s">
        <v>3</v>
      </c>
      <c r="J141" s="16">
        <v>938.17029600000012</v>
      </c>
      <c r="K141" s="16">
        <v>330.27082740972185</v>
      </c>
      <c r="L141" s="16">
        <v>119.67891306171484</v>
      </c>
      <c r="M141" s="17">
        <v>0</v>
      </c>
      <c r="N141" s="16">
        <v>449.94974047143671</v>
      </c>
      <c r="O141" s="16">
        <v>607.89946859027827</v>
      </c>
      <c r="P141" s="16">
        <f t="shared" si="40"/>
        <v>1057.8492090617151</v>
      </c>
      <c r="Q141" s="16">
        <v>4135.3027937941697</v>
      </c>
      <c r="R141" s="16">
        <v>0</v>
      </c>
      <c r="S141" s="16">
        <f t="shared" si="41"/>
        <v>4135.3027937941697</v>
      </c>
      <c r="T141" s="18">
        <v>0.85</v>
      </c>
      <c r="U141" s="19">
        <f t="shared" si="42"/>
        <v>4.5089914840650129</v>
      </c>
      <c r="V141" s="19">
        <f t="shared" si="43"/>
        <v>9.190588240947509</v>
      </c>
      <c r="W141" s="16">
        <v>0.17651401848726228</v>
      </c>
      <c r="X141" s="16">
        <v>1.2884234926077537E-2</v>
      </c>
      <c r="Y141" s="16">
        <v>0.76861256706840841</v>
      </c>
      <c r="AA141" s="13" t="s">
        <v>203</v>
      </c>
      <c r="AB141" s="15">
        <v>179.94402675392405</v>
      </c>
      <c r="AC141" s="19">
        <v>105.34537088258367</v>
      </c>
      <c r="AD141" s="19">
        <v>458.69345396605871</v>
      </c>
      <c r="AE141" s="19">
        <v>299.64887218306194</v>
      </c>
      <c r="AF141" s="19">
        <v>1304.7272510139917</v>
      </c>
      <c r="AG141" s="19">
        <v>6284.1003193350052</v>
      </c>
      <c r="AH141" s="17">
        <f t="shared" si="44"/>
        <v>744123.03656207491</v>
      </c>
      <c r="AI141" s="17">
        <f t="shared" si="45"/>
        <v>165030.9252505445</v>
      </c>
      <c r="AJ141" s="17">
        <f t="shared" si="46"/>
        <v>579092.11131153046</v>
      </c>
      <c r="AK141" s="19">
        <f t="shared" si="47"/>
        <v>4.5089914840650129</v>
      </c>
      <c r="AL141" s="17">
        <f t="shared" si="48"/>
        <v>80965.768137313396</v>
      </c>
      <c r="AM141" s="19">
        <f t="shared" si="49"/>
        <v>9.1905882409475073</v>
      </c>
    </row>
    <row r="142" spans="1:39">
      <c r="A142" s="13" t="s">
        <v>204</v>
      </c>
      <c r="B142" s="13" t="s">
        <v>100</v>
      </c>
      <c r="C142" s="13" t="s">
        <v>63</v>
      </c>
      <c r="D142" s="14">
        <v>13.7</v>
      </c>
      <c r="E142" s="14" t="s">
        <v>3</v>
      </c>
      <c r="F142" s="15">
        <v>886.42439999999999</v>
      </c>
      <c r="G142" s="15">
        <v>202.38</v>
      </c>
      <c r="H142" s="15" t="s">
        <v>3</v>
      </c>
      <c r="I142" s="15" t="s">
        <v>3</v>
      </c>
      <c r="J142" s="16">
        <v>156.36171600000003</v>
      </c>
      <c r="K142" s="16">
        <v>99.081248222916557</v>
      </c>
      <c r="L142" s="16">
        <v>37.350252875922457</v>
      </c>
      <c r="M142" s="17">
        <v>0</v>
      </c>
      <c r="N142" s="16">
        <v>136.43150109883902</v>
      </c>
      <c r="O142" s="16">
        <v>57.280467777083473</v>
      </c>
      <c r="P142" s="16">
        <f t="shared" si="40"/>
        <v>193.71196887592248</v>
      </c>
      <c r="Q142" s="16">
        <v>1298.9532344255913</v>
      </c>
      <c r="R142" s="16">
        <v>0</v>
      </c>
      <c r="S142" s="16">
        <f t="shared" si="41"/>
        <v>1298.9532344255913</v>
      </c>
      <c r="T142" s="18">
        <v>0.85</v>
      </c>
      <c r="U142" s="19">
        <f t="shared" si="42"/>
        <v>7.629335688617469</v>
      </c>
      <c r="V142" s="19">
        <f t="shared" si="43"/>
        <v>9.5209187318444375</v>
      </c>
      <c r="W142" s="16">
        <v>0.17038982354144627</v>
      </c>
      <c r="X142" s="16">
        <v>1.2437213397185858E-2</v>
      </c>
      <c r="Y142" s="16">
        <v>0.74194537519961812</v>
      </c>
      <c r="AA142" s="13" t="s">
        <v>204</v>
      </c>
      <c r="AB142" s="15">
        <v>44.293914277889009</v>
      </c>
      <c r="AC142" s="19">
        <v>8.1453224849172479</v>
      </c>
      <c r="AD142" s="19">
        <v>35.466258013732848</v>
      </c>
      <c r="AE142" s="19">
        <v>23.168903158480461</v>
      </c>
      <c r="AF142" s="19">
        <v>100.88173903923786</v>
      </c>
      <c r="AG142" s="19">
        <v>485.88773478814022</v>
      </c>
      <c r="AH142" s="17">
        <f t="shared" si="44"/>
        <v>57535.723216633807</v>
      </c>
      <c r="AI142" s="17">
        <f t="shared" si="45"/>
        <v>7541.3804772640697</v>
      </c>
      <c r="AJ142" s="17">
        <f t="shared" si="46"/>
        <v>49994.342739369735</v>
      </c>
      <c r="AK142" s="19">
        <f t="shared" si="47"/>
        <v>7.629335688617469</v>
      </c>
      <c r="AL142" s="17">
        <f t="shared" si="48"/>
        <v>6043.0852144756955</v>
      </c>
      <c r="AM142" s="19">
        <f t="shared" si="49"/>
        <v>9.5209187318444375</v>
      </c>
    </row>
    <row r="143" spans="1:39">
      <c r="A143" s="13" t="s">
        <v>205</v>
      </c>
      <c r="B143" s="13" t="s">
        <v>100</v>
      </c>
      <c r="C143" s="13" t="s">
        <v>63</v>
      </c>
      <c r="D143" s="14">
        <v>13.7</v>
      </c>
      <c r="E143" s="14" t="s">
        <v>3</v>
      </c>
      <c r="F143" s="15">
        <v>1987.6878000000002</v>
      </c>
      <c r="G143" s="15">
        <v>453.81</v>
      </c>
      <c r="H143" s="15" t="s">
        <v>3</v>
      </c>
      <c r="I143" s="15" t="s">
        <v>3</v>
      </c>
      <c r="J143" s="16">
        <v>1563.6171600000002</v>
      </c>
      <c r="K143" s="16">
        <v>462.37915837361066</v>
      </c>
      <c r="L143" s="16">
        <v>96.248278528957314</v>
      </c>
      <c r="M143" s="17">
        <v>0</v>
      </c>
      <c r="N143" s="16">
        <v>558.62743690256798</v>
      </c>
      <c r="O143" s="16">
        <v>1101.2380016263896</v>
      </c>
      <c r="P143" s="16">
        <f t="shared" si="40"/>
        <v>1659.8654385289576</v>
      </c>
      <c r="Q143" s="16">
        <v>2912.7283689824967</v>
      </c>
      <c r="R143" s="16">
        <v>0</v>
      </c>
      <c r="S143" s="16">
        <f t="shared" si="41"/>
        <v>2912.7283689824967</v>
      </c>
      <c r="T143" s="18">
        <v>0.85</v>
      </c>
      <c r="U143" s="19">
        <f t="shared" si="42"/>
        <v>2.043556896103746</v>
      </c>
      <c r="V143" s="19">
        <f t="shared" si="43"/>
        <v>5.2140803987945104</v>
      </c>
      <c r="W143" s="16">
        <v>0.31113207672181092</v>
      </c>
      <c r="X143" s="16">
        <v>2.2710370563635833E-2</v>
      </c>
      <c r="Y143" s="16">
        <v>1.354793382621523</v>
      </c>
      <c r="AA143" s="13" t="s">
        <v>205</v>
      </c>
      <c r="AB143" s="15">
        <v>196.55424460813251</v>
      </c>
      <c r="AC143" s="19">
        <v>81.050018708154525</v>
      </c>
      <c r="AD143" s="19">
        <v>352.90694516320161</v>
      </c>
      <c r="AE143" s="19">
        <v>230.54213481657382</v>
      </c>
      <c r="AF143" s="19">
        <v>1003.8235872897379</v>
      </c>
      <c r="AG143" s="19">
        <v>4834.8251487358621</v>
      </c>
      <c r="AH143" s="17">
        <f t="shared" si="44"/>
        <v>572509.1243140325</v>
      </c>
      <c r="AI143" s="17">
        <f t="shared" si="45"/>
        <v>280153.25896018883</v>
      </c>
      <c r="AJ143" s="17">
        <f t="shared" si="46"/>
        <v>292355.86535384366</v>
      </c>
      <c r="AK143" s="19">
        <f t="shared" si="47"/>
        <v>2.043556896103746</v>
      </c>
      <c r="AL143" s="17">
        <f t="shared" si="48"/>
        <v>109800.59387776145</v>
      </c>
      <c r="AM143" s="19">
        <f t="shared" si="49"/>
        <v>5.2140803987945104</v>
      </c>
    </row>
    <row r="144" spans="1:39">
      <c r="A144" s="13" t="s">
        <v>206</v>
      </c>
      <c r="B144" s="13" t="s">
        <v>100</v>
      </c>
      <c r="C144" s="13" t="s">
        <v>63</v>
      </c>
      <c r="D144" s="14">
        <v>13.7</v>
      </c>
      <c r="E144" s="14" t="s">
        <v>3</v>
      </c>
      <c r="F144" s="15">
        <v>1570.5366000000004</v>
      </c>
      <c r="G144" s="15">
        <v>358.57000000000005</v>
      </c>
      <c r="H144" s="15" t="s">
        <v>3</v>
      </c>
      <c r="I144" s="15" t="s">
        <v>3</v>
      </c>
      <c r="J144" s="16">
        <v>2034.5230080000001</v>
      </c>
      <c r="K144" s="16">
        <v>594.48748933749937</v>
      </c>
      <c r="L144" s="16">
        <v>87.969098950949302</v>
      </c>
      <c r="M144" s="17">
        <v>0</v>
      </c>
      <c r="N144" s="16">
        <v>682.45658828844864</v>
      </c>
      <c r="O144" s="16">
        <v>1440.0355186625006</v>
      </c>
      <c r="P144" s="16">
        <f t="shared" si="40"/>
        <v>2122.4921069509492</v>
      </c>
      <c r="Q144" s="16">
        <v>2301.4411565766604</v>
      </c>
      <c r="R144" s="16">
        <v>0</v>
      </c>
      <c r="S144" s="16">
        <f t="shared" si="41"/>
        <v>2301.4411565766604</v>
      </c>
      <c r="T144" s="18">
        <v>0.85</v>
      </c>
      <c r="U144" s="19">
        <f t="shared" si="42"/>
        <v>1.2663973273373441</v>
      </c>
      <c r="V144" s="19">
        <f t="shared" si="43"/>
        <v>3.3722894555806211</v>
      </c>
      <c r="W144" s="16">
        <v>0.48105824960749466</v>
      </c>
      <c r="X144" s="16">
        <v>3.5113740847262376E-2</v>
      </c>
      <c r="Y144" s="16">
        <v>2.0947198376027769</v>
      </c>
      <c r="AA144" s="13" t="s">
        <v>206</v>
      </c>
      <c r="AB144" s="15">
        <v>13.841848211840317</v>
      </c>
      <c r="AC144" s="19">
        <v>4.509876660577838</v>
      </c>
      <c r="AD144" s="19">
        <v>19.636846736313178</v>
      </c>
      <c r="AE144" s="19">
        <v>12.828085787775997</v>
      </c>
      <c r="AF144" s="19">
        <v>55.855885536026797</v>
      </c>
      <c r="AG144" s="19">
        <v>269.02480028749056</v>
      </c>
      <c r="AH144" s="17">
        <f t="shared" si="44"/>
        <v>31856.199157816358</v>
      </c>
      <c r="AI144" s="17">
        <f t="shared" si="45"/>
        <v>25154.979776209264</v>
      </c>
      <c r="AJ144" s="17">
        <f t="shared" si="46"/>
        <v>6701.219381607094</v>
      </c>
      <c r="AK144" s="19">
        <f t="shared" si="47"/>
        <v>1.2663973273373443</v>
      </c>
      <c r="AL144" s="17">
        <f t="shared" si="48"/>
        <v>9446.4605062591054</v>
      </c>
      <c r="AM144" s="19">
        <f t="shared" si="49"/>
        <v>3.3722894555806211</v>
      </c>
    </row>
    <row r="145" spans="1:39">
      <c r="A145" s="13" t="s">
        <v>207</v>
      </c>
      <c r="B145" s="13" t="s">
        <v>100</v>
      </c>
      <c r="C145" s="13" t="s">
        <v>63</v>
      </c>
      <c r="D145" s="14">
        <v>23</v>
      </c>
      <c r="E145" s="14" t="s">
        <v>3</v>
      </c>
      <c r="F145" s="15">
        <v>874.94879999999989</v>
      </c>
      <c r="G145" s="15">
        <v>195.76479999999998</v>
      </c>
      <c r="H145" s="15" t="s">
        <v>3</v>
      </c>
      <c r="I145" s="15" t="s">
        <v>3</v>
      </c>
      <c r="J145" s="16">
        <v>312.72343200000006</v>
      </c>
      <c r="K145" s="16">
        <v>132.10833096388876</v>
      </c>
      <c r="L145" s="16">
        <v>50.704625919104849</v>
      </c>
      <c r="M145" s="17">
        <v>0</v>
      </c>
      <c r="N145" s="16">
        <v>182.8129568829936</v>
      </c>
      <c r="O145" s="16">
        <v>180.6151010361113</v>
      </c>
      <c r="P145" s="16">
        <f t="shared" si="40"/>
        <v>363.4280579191049</v>
      </c>
      <c r="Q145" s="16">
        <v>1768.4212807455572</v>
      </c>
      <c r="R145" s="16">
        <v>0</v>
      </c>
      <c r="S145" s="16">
        <f t="shared" si="41"/>
        <v>1768.4212807455572</v>
      </c>
      <c r="T145" s="18">
        <v>0.85</v>
      </c>
      <c r="U145" s="19">
        <f t="shared" si="42"/>
        <v>5.5870840180004562</v>
      </c>
      <c r="V145" s="19">
        <f t="shared" si="43"/>
        <v>9.6733913771626465</v>
      </c>
      <c r="W145" s="16">
        <v>0.23131033149919175</v>
      </c>
      <c r="X145" s="16">
        <v>1.0056970934747462E-2</v>
      </c>
      <c r="Y145" s="16">
        <v>1.027773070566075</v>
      </c>
      <c r="AA145" s="13" t="s">
        <v>207</v>
      </c>
      <c r="AB145" s="15">
        <v>13.841848211840317</v>
      </c>
      <c r="AC145" s="19">
        <v>2.4622112906341531</v>
      </c>
      <c r="AD145" s="19">
        <v>10.939723077909248</v>
      </c>
      <c r="AE145" s="19">
        <v>7.0036189548116408</v>
      </c>
      <c r="AF145" s="19">
        <v>31.117415552546813</v>
      </c>
      <c r="AG145" s="19">
        <v>251.61363079191281</v>
      </c>
      <c r="AH145" s="17">
        <f t="shared" si="44"/>
        <v>24478.218942668253</v>
      </c>
      <c r="AI145" s="17">
        <f t="shared" si="45"/>
        <v>4381.2154719356959</v>
      </c>
      <c r="AJ145" s="17">
        <f t="shared" si="46"/>
        <v>20097.003470732558</v>
      </c>
      <c r="AK145" s="19">
        <f t="shared" si="47"/>
        <v>5.5870840180004562</v>
      </c>
      <c r="AL145" s="17">
        <f t="shared" si="48"/>
        <v>2530.4692003321061</v>
      </c>
      <c r="AM145" s="19">
        <f t="shared" si="49"/>
        <v>9.6733913771626465</v>
      </c>
    </row>
    <row r="146" spans="1:39">
      <c r="A146" s="13" t="s">
        <v>208</v>
      </c>
      <c r="B146" s="13" t="s">
        <v>100</v>
      </c>
      <c r="C146" s="13" t="s">
        <v>63</v>
      </c>
      <c r="D146" s="14">
        <v>23</v>
      </c>
      <c r="E146" s="14" t="s">
        <v>3</v>
      </c>
      <c r="F146" s="15">
        <v>361.87560000000002</v>
      </c>
      <c r="G146" s="15">
        <v>80.967600000000004</v>
      </c>
      <c r="H146" s="15" t="s">
        <v>3</v>
      </c>
      <c r="I146" s="15" t="s">
        <v>3</v>
      </c>
      <c r="J146" s="16">
        <v>40.654046160000014</v>
      </c>
      <c r="K146" s="16">
        <v>79.264998578333248</v>
      </c>
      <c r="L146" s="16">
        <v>22.252263913520178</v>
      </c>
      <c r="M146" s="17">
        <v>0</v>
      </c>
      <c r="N146" s="16">
        <v>101.51726249185343</v>
      </c>
      <c r="O146" s="16">
        <v>-38.610952418333234</v>
      </c>
      <c r="P146" s="16">
        <f t="shared" si="40"/>
        <v>62.906310073520196</v>
      </c>
      <c r="Q146" s="16">
        <v>731.41252610731863</v>
      </c>
      <c r="R146" s="16">
        <v>0</v>
      </c>
      <c r="S146" s="16">
        <f t="shared" si="41"/>
        <v>731.41252610731863</v>
      </c>
      <c r="T146" s="18">
        <v>0.85</v>
      </c>
      <c r="U146" s="19">
        <f t="shared" si="42"/>
        <v>12.875121647171763</v>
      </c>
      <c r="V146" s="19">
        <f t="shared" si="43"/>
        <v>7.2048093905803769</v>
      </c>
      <c r="W146" s="16">
        <v>0.31056413082882001</v>
      </c>
      <c r="X146" s="16">
        <v>1.3502788296905221E-2</v>
      </c>
      <c r="Y146" s="16">
        <v>1.3799186931290872</v>
      </c>
      <c r="AA146" s="13" t="s">
        <v>208</v>
      </c>
      <c r="AB146" s="15">
        <v>13.841848211840317</v>
      </c>
      <c r="AC146" s="19">
        <v>1.018361517982548</v>
      </c>
      <c r="AD146" s="19">
        <v>4.5246291584744798</v>
      </c>
      <c r="AE146" s="19">
        <v>2.8966709954272019</v>
      </c>
      <c r="AF146" s="19">
        <v>12.870048422864526</v>
      </c>
      <c r="AG146" s="19">
        <v>104.06647064491301</v>
      </c>
      <c r="AH146" s="17">
        <f t="shared" si="44"/>
        <v>10124.101166616198</v>
      </c>
      <c r="AI146" s="17">
        <f t="shared" si="45"/>
        <v>786.3305251830476</v>
      </c>
      <c r="AJ146" s="17">
        <f t="shared" si="46"/>
        <v>9337.7706414331496</v>
      </c>
      <c r="AK146" s="19">
        <f t="shared" si="47"/>
        <v>12.875121647171763</v>
      </c>
      <c r="AL146" s="17">
        <f t="shared" si="48"/>
        <v>1405.1865382937854</v>
      </c>
      <c r="AM146" s="19">
        <f t="shared" si="49"/>
        <v>7.2048093905803769</v>
      </c>
    </row>
    <row r="147" spans="1:39">
      <c r="A147" s="13" t="s">
        <v>209</v>
      </c>
      <c r="B147" s="13" t="s">
        <v>100</v>
      </c>
      <c r="C147" s="13" t="s">
        <v>63</v>
      </c>
      <c r="D147" s="14">
        <v>23</v>
      </c>
      <c r="E147" s="14" t="s">
        <v>3</v>
      </c>
      <c r="F147" s="15">
        <v>1083.5244</v>
      </c>
      <c r="G147" s="15">
        <v>242.4324</v>
      </c>
      <c r="H147" s="15" t="s">
        <v>3</v>
      </c>
      <c r="I147" s="15" t="s">
        <v>3</v>
      </c>
      <c r="J147" s="16">
        <v>1077.0387264000001</v>
      </c>
      <c r="K147" s="16">
        <v>99.081248222916557</v>
      </c>
      <c r="L147" s="16">
        <v>59.435578564844114</v>
      </c>
      <c r="M147" s="17">
        <v>0</v>
      </c>
      <c r="N147" s="16">
        <v>158.51682678776066</v>
      </c>
      <c r="O147" s="16">
        <v>977.95747817708354</v>
      </c>
      <c r="P147" s="16">
        <f t="shared" si="40"/>
        <v>1136.4743049648441</v>
      </c>
      <c r="Q147" s="16">
        <v>2189.9882680758706</v>
      </c>
      <c r="R147" s="16">
        <v>0</v>
      </c>
      <c r="S147" s="16">
        <f t="shared" si="41"/>
        <v>2189.9882680758706</v>
      </c>
      <c r="T147" s="18">
        <v>0.85</v>
      </c>
      <c r="U147" s="19">
        <f t="shared" si="42"/>
        <v>2.2463295927303744</v>
      </c>
      <c r="V147" s="19">
        <f t="shared" si="43"/>
        <v>13.815493991739197</v>
      </c>
      <c r="W147" s="16">
        <v>0.16195985228692025</v>
      </c>
      <c r="X147" s="16">
        <v>7.0417327081269679E-3</v>
      </c>
      <c r="Y147" s="16">
        <v>0.7196305224003261</v>
      </c>
      <c r="AA147" s="13" t="s">
        <v>209</v>
      </c>
      <c r="AB147" s="15">
        <v>13.841848211840317</v>
      </c>
      <c r="AC147" s="19">
        <v>3.0491681471619789</v>
      </c>
      <c r="AD147" s="19">
        <v>13.547600595780887</v>
      </c>
      <c r="AE147" s="19">
        <v>8.6731841061338795</v>
      </c>
      <c r="AF147" s="19">
        <v>38.535373745439685</v>
      </c>
      <c r="AG147" s="19">
        <v>311.59481370296032</v>
      </c>
      <c r="AH147" s="17">
        <f t="shared" si="44"/>
        <v>30313.485192417262</v>
      </c>
      <c r="AI147" s="17">
        <f t="shared" si="45"/>
        <v>13494.673840614703</v>
      </c>
      <c r="AJ147" s="17">
        <f t="shared" si="46"/>
        <v>16818.811351802557</v>
      </c>
      <c r="AK147" s="19">
        <f t="shared" si="47"/>
        <v>2.2463295927303744</v>
      </c>
      <c r="AL147" s="17">
        <f t="shared" si="48"/>
        <v>2194.1658554187661</v>
      </c>
      <c r="AM147" s="19">
        <f t="shared" si="49"/>
        <v>13.815493991739197</v>
      </c>
    </row>
    <row r="148" spans="1:39">
      <c r="A148" s="13" t="s">
        <v>210</v>
      </c>
      <c r="B148" s="13" t="s">
        <v>96</v>
      </c>
      <c r="C148" s="13" t="s">
        <v>63</v>
      </c>
      <c r="D148" s="14">
        <v>10</v>
      </c>
      <c r="E148" s="14" t="s">
        <v>3</v>
      </c>
      <c r="F148" s="15">
        <v>3310.7717156596045</v>
      </c>
      <c r="G148" s="15">
        <v>343</v>
      </c>
      <c r="H148" s="15" t="s">
        <v>3</v>
      </c>
      <c r="I148" s="15" t="s">
        <v>3</v>
      </c>
      <c r="J148" s="16">
        <v>2241.6458400000001</v>
      </c>
      <c r="K148" s="16">
        <v>264.21666192777747</v>
      </c>
      <c r="L148" s="16">
        <v>82.883443710215147</v>
      </c>
      <c r="M148" s="17">
        <v>0</v>
      </c>
      <c r="N148" s="16">
        <v>347.10010563799261</v>
      </c>
      <c r="O148" s="16">
        <v>1977.4291780722226</v>
      </c>
      <c r="P148" s="16">
        <f t="shared" si="40"/>
        <v>2324.5292837102152</v>
      </c>
      <c r="Q148" s="16">
        <v>2789.4166778417512</v>
      </c>
      <c r="R148" s="16">
        <v>0</v>
      </c>
      <c r="S148" s="16">
        <f t="shared" si="41"/>
        <v>2789.4166778417512</v>
      </c>
      <c r="T148" s="18">
        <v>0.71</v>
      </c>
      <c r="U148" s="19">
        <f t="shared" si="42"/>
        <v>1.6658684120636669</v>
      </c>
      <c r="V148" s="19">
        <f t="shared" si="43"/>
        <v>8.0363463811531304</v>
      </c>
      <c r="W148" s="16">
        <v>0.13894943470173515</v>
      </c>
      <c r="X148" s="16">
        <v>1.3894943470173513E-2</v>
      </c>
      <c r="Y148" s="16">
        <v>1.3333558445544373</v>
      </c>
      <c r="AA148" s="13" t="s">
        <v>210</v>
      </c>
      <c r="AB148" s="15">
        <v>6.2511544595672621</v>
      </c>
      <c r="AC148" s="19">
        <v>1.6273853570805661</v>
      </c>
      <c r="AD148" s="19">
        <v>15.615593519874688</v>
      </c>
      <c r="AE148" s="19">
        <v>4.0141820101196348</v>
      </c>
      <c r="AF148" s="19">
        <v>38.518126215214849</v>
      </c>
      <c r="AG148" s="19">
        <v>156.15593519874687</v>
      </c>
      <c r="AH148" s="17">
        <f t="shared" si="44"/>
        <v>17437.074505281758</v>
      </c>
      <c r="AI148" s="17">
        <f t="shared" si="45"/>
        <v>10467.258025308749</v>
      </c>
      <c r="AJ148" s="17">
        <f t="shared" si="46"/>
        <v>6969.8164799730093</v>
      </c>
      <c r="AK148" s="19">
        <f t="shared" si="47"/>
        <v>1.6658684120636669</v>
      </c>
      <c r="AL148" s="17">
        <f t="shared" si="48"/>
        <v>2169.7763732752055</v>
      </c>
      <c r="AM148" s="19">
        <f t="shared" si="49"/>
        <v>8.0363463811531286</v>
      </c>
    </row>
    <row r="149" spans="1:39">
      <c r="A149" s="13" t="s">
        <v>211</v>
      </c>
      <c r="B149" s="13" t="s">
        <v>100</v>
      </c>
      <c r="C149" s="13" t="s">
        <v>63</v>
      </c>
      <c r="D149" s="14">
        <v>22.3</v>
      </c>
      <c r="E149" s="14" t="s">
        <v>3</v>
      </c>
      <c r="F149" s="15">
        <v>312.05314999999996</v>
      </c>
      <c r="G149" s="15">
        <v>47.836945799999995</v>
      </c>
      <c r="H149" s="15" t="s">
        <v>3</v>
      </c>
      <c r="I149" s="15" t="s">
        <v>3</v>
      </c>
      <c r="J149" s="16">
        <v>246.84322320000001</v>
      </c>
      <c r="K149" s="16">
        <v>132.10833096388876</v>
      </c>
      <c r="L149" s="16">
        <v>21.112278670230992</v>
      </c>
      <c r="M149" s="17">
        <v>0</v>
      </c>
      <c r="N149" s="16">
        <v>153.22060963411974</v>
      </c>
      <c r="O149" s="16">
        <v>114.73489223611125</v>
      </c>
      <c r="P149" s="16">
        <f t="shared" si="40"/>
        <v>267.95550187023099</v>
      </c>
      <c r="Q149" s="16">
        <v>574.51458912191526</v>
      </c>
      <c r="R149" s="16">
        <v>0</v>
      </c>
      <c r="S149" s="16">
        <f t="shared" si="41"/>
        <v>574.51458912191526</v>
      </c>
      <c r="T149" s="18">
        <v>0.85</v>
      </c>
      <c r="U149" s="19">
        <f t="shared" si="42"/>
        <v>2.4878406062900362</v>
      </c>
      <c r="V149" s="19">
        <f t="shared" si="43"/>
        <v>3.7495908056613043</v>
      </c>
      <c r="W149" s="16">
        <v>0.54357479756896498</v>
      </c>
      <c r="X149" s="16">
        <v>2.4375551460491706E-2</v>
      </c>
      <c r="Y149" s="16">
        <v>3.5251581711118511</v>
      </c>
      <c r="AA149" s="13" t="s">
        <v>211</v>
      </c>
      <c r="AB149" s="15">
        <v>4152.5544635520946</v>
      </c>
      <c r="AC149" s="19">
        <v>180.49925429629945</v>
      </c>
      <c r="AD149" s="19">
        <v>1170.5056501326508</v>
      </c>
      <c r="AE149" s="19">
        <v>513.41978794733848</v>
      </c>
      <c r="AF149" s="19">
        <v>3329.436262909745</v>
      </c>
      <c r="AG149" s="19">
        <v>26102.275997958113</v>
      </c>
      <c r="AH149" s="17">
        <f t="shared" si="44"/>
        <v>2385703.1214340068</v>
      </c>
      <c r="AI149" s="17">
        <f t="shared" si="45"/>
        <v>958945.32608005754</v>
      </c>
      <c r="AJ149" s="17">
        <f t="shared" si="46"/>
        <v>1426757.7953539493</v>
      </c>
      <c r="AK149" s="19">
        <f t="shared" si="47"/>
        <v>2.4878406062900362</v>
      </c>
      <c r="AL149" s="17">
        <f t="shared" si="48"/>
        <v>636256.926444337</v>
      </c>
      <c r="AM149" s="19">
        <f t="shared" si="49"/>
        <v>3.7495908056613043</v>
      </c>
    </row>
    <row r="150" spans="1:39">
      <c r="A150" s="13" t="s">
        <v>212</v>
      </c>
      <c r="B150" s="13" t="s">
        <v>100</v>
      </c>
      <c r="C150" s="13" t="s">
        <v>63</v>
      </c>
      <c r="D150" s="14">
        <v>22.3</v>
      </c>
      <c r="E150" s="14" t="s">
        <v>3</v>
      </c>
      <c r="F150" s="15">
        <v>520.06134999999995</v>
      </c>
      <c r="G150" s="15">
        <v>79.724068199999991</v>
      </c>
      <c r="H150" s="15" t="s">
        <v>3</v>
      </c>
      <c r="I150" s="15" t="s">
        <v>3</v>
      </c>
      <c r="J150" s="16">
        <v>274.25984400000004</v>
      </c>
      <c r="K150" s="16">
        <v>198.16249644583311</v>
      </c>
      <c r="L150" s="16">
        <v>34.040509141747229</v>
      </c>
      <c r="M150" s="17">
        <v>0</v>
      </c>
      <c r="N150" s="16">
        <v>232.20300558758035</v>
      </c>
      <c r="O150" s="16">
        <v>76.09734755416693</v>
      </c>
      <c r="P150" s="16">
        <f t="shared" si="40"/>
        <v>308.30035314174728</v>
      </c>
      <c r="Q150" s="16">
        <v>957.4741764774318</v>
      </c>
      <c r="R150" s="16">
        <v>0</v>
      </c>
      <c r="S150" s="16">
        <f t="shared" si="41"/>
        <v>957.4741764774318</v>
      </c>
      <c r="T150" s="18">
        <v>0.85</v>
      </c>
      <c r="U150" s="19">
        <f t="shared" si="42"/>
        <v>3.5838794846447977</v>
      </c>
      <c r="V150" s="19">
        <f t="shared" si="43"/>
        <v>4.1234357585276813</v>
      </c>
      <c r="W150" s="16">
        <v>0.49429242566435705</v>
      </c>
      <c r="X150" s="16">
        <v>2.2165579626204353E-2</v>
      </c>
      <c r="Y150" s="16">
        <v>3.2055551343480646</v>
      </c>
      <c r="AA150" s="13" t="s">
        <v>212</v>
      </c>
      <c r="AB150" s="15">
        <v>2658.1613622387158</v>
      </c>
      <c r="AC150" s="19">
        <v>192.56059709311393</v>
      </c>
      <c r="AD150" s="19">
        <v>1248.7213189280621</v>
      </c>
      <c r="AE150" s="19">
        <v>547.72758653211974</v>
      </c>
      <c r="AF150" s="19">
        <v>3551.9162517809382</v>
      </c>
      <c r="AG150" s="19">
        <v>27846.485412095786</v>
      </c>
      <c r="AH150" s="17">
        <f t="shared" si="44"/>
        <v>2545120.8612536425</v>
      </c>
      <c r="AI150" s="17">
        <f t="shared" si="45"/>
        <v>710158.0486057814</v>
      </c>
      <c r="AJ150" s="17">
        <f t="shared" si="46"/>
        <v>1834962.812647861</v>
      </c>
      <c r="AK150" s="19">
        <f t="shared" si="47"/>
        <v>3.5838794846447968</v>
      </c>
      <c r="AL150" s="17">
        <f t="shared" si="48"/>
        <v>617233.05764860671</v>
      </c>
      <c r="AM150" s="19">
        <f t="shared" si="49"/>
        <v>4.1234357585276813</v>
      </c>
    </row>
    <row r="151" spans="1:39">
      <c r="A151" s="13" t="s">
        <v>213</v>
      </c>
      <c r="B151" s="13" t="s">
        <v>100</v>
      </c>
      <c r="C151" s="13" t="s">
        <v>63</v>
      </c>
      <c r="D151" s="14">
        <v>22.3</v>
      </c>
      <c r="E151" s="14" t="s">
        <v>3</v>
      </c>
      <c r="F151" s="15">
        <v>728.11040000000003</v>
      </c>
      <c r="G151" s="15">
        <v>111.6174528</v>
      </c>
      <c r="H151" s="15" t="s">
        <v>3</v>
      </c>
      <c r="I151" s="15" t="s">
        <v>3</v>
      </c>
      <c r="J151" s="16">
        <v>829.40896080000005</v>
      </c>
      <c r="K151" s="16">
        <v>330.27082740972185</v>
      </c>
      <c r="L151" s="16">
        <v>50.406741420405474</v>
      </c>
      <c r="M151" s="17">
        <v>0</v>
      </c>
      <c r="N151" s="16">
        <v>380.67756883012731</v>
      </c>
      <c r="O151" s="16">
        <v>499.1381333902782</v>
      </c>
      <c r="P151" s="16">
        <f t="shared" si="40"/>
        <v>879.81570222040546</v>
      </c>
      <c r="Q151" s="16">
        <v>1340.5089719215889</v>
      </c>
      <c r="R151" s="16">
        <v>0</v>
      </c>
      <c r="S151" s="16">
        <f t="shared" si="41"/>
        <v>1340.5089719215889</v>
      </c>
      <c r="T151" s="18">
        <v>0.85</v>
      </c>
      <c r="U151" s="19">
        <f t="shared" si="42"/>
        <v>1.7745581655003022</v>
      </c>
      <c r="V151" s="19">
        <f t="shared" si="43"/>
        <v>3.521376308147472</v>
      </c>
      <c r="W151" s="16">
        <v>0.57880296929300479</v>
      </c>
      <c r="X151" s="16">
        <v>2.595529010282532E-2</v>
      </c>
      <c r="Y151" s="16">
        <v>3.7536177648268718</v>
      </c>
      <c r="AA151" s="13" t="s">
        <v>213</v>
      </c>
      <c r="AB151" s="15">
        <v>346.04620529600788</v>
      </c>
      <c r="AC151" s="19">
        <v>35.096420872902677</v>
      </c>
      <c r="AD151" s="19">
        <v>227.59406453685443</v>
      </c>
      <c r="AE151" s="19">
        <v>99.829758480313302</v>
      </c>
      <c r="AF151" s="19">
        <v>647.37827758981655</v>
      </c>
      <c r="AG151" s="19">
        <v>5075.347639171855</v>
      </c>
      <c r="AH151" s="17">
        <f t="shared" si="44"/>
        <v>463878.04289871862</v>
      </c>
      <c r="AI151" s="17">
        <f t="shared" si="45"/>
        <v>261404.81158471198</v>
      </c>
      <c r="AJ151" s="17">
        <f t="shared" si="46"/>
        <v>202473.23131400664</v>
      </c>
      <c r="AK151" s="19">
        <f t="shared" si="47"/>
        <v>1.7745581655003022</v>
      </c>
      <c r="AL151" s="17">
        <f t="shared" si="48"/>
        <v>131732.02813497541</v>
      </c>
      <c r="AM151" s="19">
        <f t="shared" si="49"/>
        <v>3.521376308147472</v>
      </c>
    </row>
    <row r="152" spans="1:39">
      <c r="A152" s="13" t="s">
        <v>214</v>
      </c>
      <c r="B152" s="13" t="s">
        <v>100</v>
      </c>
      <c r="C152" s="13" t="s">
        <v>63</v>
      </c>
      <c r="D152" s="14">
        <v>22.3</v>
      </c>
      <c r="E152" s="14" t="s">
        <v>3</v>
      </c>
      <c r="F152" s="15">
        <v>1040.16355</v>
      </c>
      <c r="G152" s="15">
        <v>159.45439859999999</v>
      </c>
      <c r="H152" s="15" t="s">
        <v>3</v>
      </c>
      <c r="I152" s="15" t="s">
        <v>3</v>
      </c>
      <c r="J152" s="16">
        <v>907.44728400000008</v>
      </c>
      <c r="K152" s="16">
        <v>462.37915837361066</v>
      </c>
      <c r="L152" s="16">
        <v>71.519020090636474</v>
      </c>
      <c r="M152" s="17">
        <v>0</v>
      </c>
      <c r="N152" s="16">
        <v>533.89817846424717</v>
      </c>
      <c r="O152" s="16">
        <v>445.06812562638942</v>
      </c>
      <c r="P152" s="16">
        <f t="shared" si="40"/>
        <v>978.96630409063664</v>
      </c>
      <c r="Q152" s="16">
        <v>1915.0235610435047</v>
      </c>
      <c r="R152" s="16">
        <v>0</v>
      </c>
      <c r="S152" s="16">
        <f t="shared" si="41"/>
        <v>1915.0235610435047</v>
      </c>
      <c r="T152" s="18">
        <v>0.85</v>
      </c>
      <c r="U152" s="19">
        <f t="shared" si="42"/>
        <v>2.2720832326065232</v>
      </c>
      <c r="V152" s="19">
        <f t="shared" si="43"/>
        <v>3.5868703777039492</v>
      </c>
      <c r="W152" s="16">
        <v>0.56823437942535626</v>
      </c>
      <c r="X152" s="16">
        <v>2.5481362306069778E-2</v>
      </c>
      <c r="Y152" s="16">
        <v>3.6850789894905396</v>
      </c>
      <c r="AA152" s="13" t="s">
        <v>214</v>
      </c>
      <c r="AB152" s="15">
        <v>325.34417528202346</v>
      </c>
      <c r="AC152" s="19">
        <v>47.138544719183038</v>
      </c>
      <c r="AD152" s="19">
        <v>305.68510184679241</v>
      </c>
      <c r="AE152" s="19">
        <v>134.08288986136418</v>
      </c>
      <c r="AF152" s="19">
        <v>869.503759340785</v>
      </c>
      <c r="AG152" s="19">
        <v>6816.7777711834706</v>
      </c>
      <c r="AH152" s="17">
        <f t="shared" si="44"/>
        <v>623041.76111334271</v>
      </c>
      <c r="AI152" s="17">
        <f t="shared" si="45"/>
        <v>274216.08159952494</v>
      </c>
      <c r="AJ152" s="17">
        <f t="shared" si="46"/>
        <v>348825.67951381777</v>
      </c>
      <c r="AK152" s="19">
        <f t="shared" si="47"/>
        <v>2.2720832326065228</v>
      </c>
      <c r="AL152" s="17">
        <f t="shared" si="48"/>
        <v>173700.66255702506</v>
      </c>
      <c r="AM152" s="19">
        <f t="shared" si="49"/>
        <v>3.5868703777039492</v>
      </c>
    </row>
    <row r="153" spans="1:39">
      <c r="A153" s="13" t="s">
        <v>215</v>
      </c>
      <c r="B153" s="13" t="s">
        <v>100</v>
      </c>
      <c r="C153" s="13" t="s">
        <v>63</v>
      </c>
      <c r="D153" s="14">
        <v>22.3</v>
      </c>
      <c r="E153" s="14" t="s">
        <v>3</v>
      </c>
      <c r="F153" s="15">
        <v>1248.2125999999998</v>
      </c>
      <c r="G153" s="15">
        <v>191.34778319999998</v>
      </c>
      <c r="H153" s="15" t="s">
        <v>3</v>
      </c>
      <c r="I153" s="15" t="s">
        <v>3</v>
      </c>
      <c r="J153" s="16">
        <v>1557.6161328000001</v>
      </c>
      <c r="K153" s="16">
        <v>594.48748933749937</v>
      </c>
      <c r="L153" s="16">
        <v>87.885252369294705</v>
      </c>
      <c r="M153" s="17">
        <v>0</v>
      </c>
      <c r="N153" s="16">
        <v>682.37274170679405</v>
      </c>
      <c r="O153" s="16">
        <v>963.12864346250069</v>
      </c>
      <c r="P153" s="16">
        <f t="shared" si="40"/>
        <v>1645.5013851692947</v>
      </c>
      <c r="Q153" s="16">
        <v>2298.0583564876611</v>
      </c>
      <c r="R153" s="16">
        <v>0</v>
      </c>
      <c r="S153" s="16">
        <f t="shared" si="41"/>
        <v>2298.0583564876611</v>
      </c>
      <c r="T153" s="18">
        <v>0.85</v>
      </c>
      <c r="U153" s="19">
        <f t="shared" si="42"/>
        <v>1.6276826602732861</v>
      </c>
      <c r="V153" s="19">
        <f t="shared" si="43"/>
        <v>3.3677464178003529</v>
      </c>
      <c r="W153" s="16">
        <v>0.60520680903434454</v>
      </c>
      <c r="X153" s="16">
        <v>2.7139318790777783E-2</v>
      </c>
      <c r="Y153" s="16">
        <v>3.9248503382080955</v>
      </c>
      <c r="AA153" s="13" t="s">
        <v>215</v>
      </c>
      <c r="AB153" s="15">
        <v>69.209241059201602</v>
      </c>
      <c r="AC153" s="19">
        <v>12.033283619753302</v>
      </c>
      <c r="AD153" s="19">
        <v>78.033710008843414</v>
      </c>
      <c r="AE153" s="19">
        <v>34.227985863155901</v>
      </c>
      <c r="AF153" s="19">
        <v>221.9624175273164</v>
      </c>
      <c r="AG153" s="19">
        <v>1740.1517331972082</v>
      </c>
      <c r="AH153" s="17">
        <f t="shared" si="44"/>
        <v>159046.87476226719</v>
      </c>
      <c r="AI153" s="17">
        <f t="shared" si="45"/>
        <v>97713.687467533367</v>
      </c>
      <c r="AJ153" s="17">
        <f t="shared" si="46"/>
        <v>61333.187294733827</v>
      </c>
      <c r="AK153" s="19">
        <f t="shared" si="47"/>
        <v>1.6276826602732863</v>
      </c>
      <c r="AL153" s="17">
        <f t="shared" si="48"/>
        <v>47226.499573013818</v>
      </c>
      <c r="AM153" s="19">
        <f t="shared" si="49"/>
        <v>3.3677464178003533</v>
      </c>
    </row>
    <row r="154" spans="1:39">
      <c r="A154" s="13" t="s">
        <v>216</v>
      </c>
      <c r="B154" s="13" t="s">
        <v>100</v>
      </c>
      <c r="C154" s="13" t="s">
        <v>63</v>
      </c>
      <c r="D154" s="14">
        <v>16.3</v>
      </c>
      <c r="E154" s="14" t="s">
        <v>3</v>
      </c>
      <c r="F154" s="15">
        <v>153.09720000000002</v>
      </c>
      <c r="G154" s="15">
        <v>25.278840000000002</v>
      </c>
      <c r="H154" s="15" t="s">
        <v>3</v>
      </c>
      <c r="I154" s="15" t="s">
        <v>3</v>
      </c>
      <c r="J154" s="16">
        <v>180.904752</v>
      </c>
      <c r="K154" s="16">
        <v>39.632499289166624</v>
      </c>
      <c r="L154" s="16">
        <v>7.9400932988960529</v>
      </c>
      <c r="M154" s="17">
        <v>0</v>
      </c>
      <c r="N154" s="16">
        <v>47.572592588062676</v>
      </c>
      <c r="O154" s="16">
        <v>141.27225271083338</v>
      </c>
      <c r="P154" s="16">
        <f t="shared" si="40"/>
        <v>188.84484529889608</v>
      </c>
      <c r="Q154" s="16">
        <v>237.16516283592537</v>
      </c>
      <c r="R154" s="16">
        <v>0</v>
      </c>
      <c r="S154" s="16">
        <f t="shared" si="41"/>
        <v>237.16516283592537</v>
      </c>
      <c r="T154" s="18">
        <v>0.85</v>
      </c>
      <c r="U154" s="19">
        <f t="shared" si="42"/>
        <v>1.4666157635688537</v>
      </c>
      <c r="V154" s="19">
        <f t="shared" si="43"/>
        <v>4.985331888248548</v>
      </c>
      <c r="W154" s="16">
        <v>0.34400144733401183</v>
      </c>
      <c r="X154" s="16">
        <v>2.1104383272025264E-2</v>
      </c>
      <c r="Y154" s="16">
        <v>2.071211959285391</v>
      </c>
      <c r="AA154" s="13" t="s">
        <v>216</v>
      </c>
      <c r="AB154" s="15">
        <v>1038.1386158880237</v>
      </c>
      <c r="AC154" s="19">
        <v>23.845647402699925</v>
      </c>
      <c r="AD154" s="19">
        <v>143.5661982738265</v>
      </c>
      <c r="AE154" s="19">
        <v>67.827577907130404</v>
      </c>
      <c r="AF154" s="19">
        <v>408.36582600587911</v>
      </c>
      <c r="AG154" s="19">
        <v>2340.1290318633728</v>
      </c>
      <c r="AH154" s="17">
        <f t="shared" si="44"/>
        <v>246210.31388334531</v>
      </c>
      <c r="AI154" s="17">
        <f t="shared" si="45"/>
        <v>167876.49498885698</v>
      </c>
      <c r="AJ154" s="17">
        <f t="shared" si="46"/>
        <v>78333.81889448833</v>
      </c>
      <c r="AK154" s="19">
        <f t="shared" si="47"/>
        <v>1.4666157635688537</v>
      </c>
      <c r="AL154" s="17">
        <f t="shared" si="48"/>
        <v>49386.945423576239</v>
      </c>
      <c r="AM154" s="19">
        <f t="shared" si="49"/>
        <v>4.985331888248548</v>
      </c>
    </row>
    <row r="155" spans="1:39">
      <c r="A155" s="13" t="s">
        <v>217</v>
      </c>
      <c r="B155" s="13" t="s">
        <v>96</v>
      </c>
      <c r="C155" s="13" t="s">
        <v>63</v>
      </c>
      <c r="D155" s="14">
        <v>10</v>
      </c>
      <c r="E155" s="14" t="s">
        <v>3</v>
      </c>
      <c r="F155" s="15">
        <v>1267</v>
      </c>
      <c r="G155" s="15">
        <v>197</v>
      </c>
      <c r="H155" s="15" t="s">
        <v>3</v>
      </c>
      <c r="I155" s="15" t="s">
        <v>3</v>
      </c>
      <c r="J155" s="16">
        <v>707.08705200000009</v>
      </c>
      <c r="K155" s="16">
        <v>184.95166334944423</v>
      </c>
      <c r="L155" s="16">
        <v>37.51929418274635</v>
      </c>
      <c r="M155" s="17">
        <v>0</v>
      </c>
      <c r="N155" s="16">
        <v>222.4709575321906</v>
      </c>
      <c r="O155" s="16">
        <v>522.1353886505558</v>
      </c>
      <c r="P155" s="16">
        <f t="shared" si="40"/>
        <v>744.60634618274639</v>
      </c>
      <c r="Q155" s="16">
        <v>1125.5524385103818</v>
      </c>
      <c r="R155" s="16">
        <v>0</v>
      </c>
      <c r="S155" s="16">
        <f t="shared" si="41"/>
        <v>1125.5524385103818</v>
      </c>
      <c r="T155" s="18">
        <v>0.71</v>
      </c>
      <c r="U155" s="19">
        <f t="shared" si="42"/>
        <v>2.0860905226770052</v>
      </c>
      <c r="V155" s="19">
        <f t="shared" si="43"/>
        <v>5.0593230280294863</v>
      </c>
      <c r="W155" s="16">
        <v>0.2327169325764436</v>
      </c>
      <c r="X155" s="16">
        <v>2.3271693257644364E-2</v>
      </c>
      <c r="Y155" s="16">
        <v>1.4879644010249826</v>
      </c>
      <c r="AA155" s="13" t="s">
        <v>217</v>
      </c>
      <c r="AB155" s="15">
        <v>6.2511544595672621</v>
      </c>
      <c r="AC155" s="19">
        <v>0.93467905348359037</v>
      </c>
      <c r="AD155" s="19">
        <v>5.975935125970917</v>
      </c>
      <c r="AE155" s="19">
        <v>2.3055214460453883</v>
      </c>
      <c r="AF155" s="19">
        <v>14.740510704451969</v>
      </c>
      <c r="AG155" s="19">
        <v>59.759351259709177</v>
      </c>
      <c r="AH155" s="17">
        <f t="shared" si="44"/>
        <v>7036.0021454709795</v>
      </c>
      <c r="AI155" s="17">
        <f t="shared" si="45"/>
        <v>3372.8172718228593</v>
      </c>
      <c r="AJ155" s="17">
        <f t="shared" si="46"/>
        <v>3663.1848736481202</v>
      </c>
      <c r="AK155" s="19">
        <f t="shared" si="47"/>
        <v>2.0860905226770052</v>
      </c>
      <c r="AL155" s="17">
        <f t="shared" si="48"/>
        <v>1390.7003183015522</v>
      </c>
      <c r="AM155" s="19">
        <f t="shared" si="49"/>
        <v>5.0593230280294863</v>
      </c>
    </row>
    <row r="156" spans="1:39">
      <c r="A156" s="13" t="s">
        <v>218</v>
      </c>
      <c r="B156" s="13" t="s">
        <v>98</v>
      </c>
      <c r="C156" s="13" t="s">
        <v>68</v>
      </c>
      <c r="D156" s="14">
        <v>4</v>
      </c>
      <c r="E156" s="14">
        <v>5</v>
      </c>
      <c r="F156" s="15">
        <v>8301.8520000000008</v>
      </c>
      <c r="G156" s="15">
        <v>948</v>
      </c>
      <c r="H156" s="15">
        <v>8453.9259999999995</v>
      </c>
      <c r="I156" s="15">
        <v>965</v>
      </c>
      <c r="J156" s="16">
        <v>428.21238606961765</v>
      </c>
      <c r="K156" s="16">
        <v>528.43332385555493</v>
      </c>
      <c r="L156" s="16">
        <v>127.08757350340787</v>
      </c>
      <c r="M156" s="17">
        <v>0</v>
      </c>
      <c r="N156" s="16">
        <v>655.52089735896277</v>
      </c>
      <c r="O156" s="16">
        <v>-100.22093778593728</v>
      </c>
      <c r="P156" s="16">
        <f t="shared" si="40"/>
        <v>555.29995957302549</v>
      </c>
      <c r="Q156" s="16">
        <v>4018.3119369338656</v>
      </c>
      <c r="R156" s="16">
        <v>0</v>
      </c>
      <c r="S156" s="16">
        <f t="shared" si="41"/>
        <v>4018.3119369338656</v>
      </c>
      <c r="T156" s="18">
        <v>0.71</v>
      </c>
      <c r="U156" s="19">
        <f t="shared" si="42"/>
        <v>9.3206697714686317</v>
      </c>
      <c r="V156" s="19">
        <f t="shared" si="43"/>
        <v>6.1299524593697905</v>
      </c>
      <c r="W156" s="16">
        <v>0.10465086660398254</v>
      </c>
      <c r="X156" s="16">
        <v>2.0930173320796507E-2</v>
      </c>
      <c r="Y156" s="16">
        <v>0.91109496564941728</v>
      </c>
      <c r="AA156" s="13" t="s">
        <v>218</v>
      </c>
      <c r="AB156" s="15">
        <v>2.8414338452578471</v>
      </c>
      <c r="AC156" s="19">
        <v>2.0444756407532161</v>
      </c>
      <c r="AD156" s="19">
        <v>17.798424688746479</v>
      </c>
      <c r="AE156" s="19">
        <v>5.8153938310233508</v>
      </c>
      <c r="AF156" s="19">
        <v>50.626599345902299</v>
      </c>
      <c r="AG156" s="19">
        <v>88.992123443732382</v>
      </c>
      <c r="AH156" s="17">
        <f t="shared" si="44"/>
        <v>11417.767538407501</v>
      </c>
      <c r="AI156" s="17">
        <f t="shared" si="45"/>
        <v>1224.994321047428</v>
      </c>
      <c r="AJ156" s="17">
        <f t="shared" si="46"/>
        <v>10192.773217360073</v>
      </c>
      <c r="AK156" s="19">
        <f t="shared" si="47"/>
        <v>9.32066977146863</v>
      </c>
      <c r="AL156" s="17">
        <f t="shared" si="48"/>
        <v>1862.6192640295521</v>
      </c>
      <c r="AM156" s="19">
        <f t="shared" si="49"/>
        <v>6.1299524593697896</v>
      </c>
    </row>
    <row r="157" spans="1:39">
      <c r="A157" s="13" t="s">
        <v>219</v>
      </c>
      <c r="B157" s="13" t="s">
        <v>96</v>
      </c>
      <c r="C157" s="13" t="s">
        <v>63</v>
      </c>
      <c r="D157" s="14">
        <v>20</v>
      </c>
      <c r="E157" s="14" t="s">
        <v>3</v>
      </c>
      <c r="F157" s="15">
        <v>9212</v>
      </c>
      <c r="G157" s="15">
        <v>953</v>
      </c>
      <c r="H157" s="15" t="s">
        <v>3</v>
      </c>
      <c r="I157" s="15" t="s">
        <v>3</v>
      </c>
      <c r="J157" s="16">
        <v>2687.3532</v>
      </c>
      <c r="K157" s="16">
        <v>924.75831674722122</v>
      </c>
      <c r="L157" s="16">
        <v>360.10158968159584</v>
      </c>
      <c r="M157" s="17">
        <v>0</v>
      </c>
      <c r="N157" s="16">
        <v>1284.8599064288171</v>
      </c>
      <c r="O157" s="16">
        <v>1762.5948832527788</v>
      </c>
      <c r="P157" s="16">
        <f t="shared" si="40"/>
        <v>3047.4547896815957</v>
      </c>
      <c r="Q157" s="16">
        <v>12587.501273206341</v>
      </c>
      <c r="R157" s="16">
        <v>0</v>
      </c>
      <c r="S157" s="16">
        <f t="shared" si="41"/>
        <v>12587.501273206341</v>
      </c>
      <c r="T157" s="18">
        <v>0.71</v>
      </c>
      <c r="U157" s="19">
        <f t="shared" si="42"/>
        <v>5.5497452367930951</v>
      </c>
      <c r="V157" s="19">
        <f t="shared" si="43"/>
        <v>9.7967889029960205</v>
      </c>
      <c r="W157" s="16">
        <v>0.18485581757253505</v>
      </c>
      <c r="X157" s="16">
        <v>9.2427908786267519E-3</v>
      </c>
      <c r="Y157" s="16">
        <v>1.7764309038383732</v>
      </c>
      <c r="AA157" s="13" t="s">
        <v>219</v>
      </c>
      <c r="AB157" s="15">
        <v>6.2511544595672621</v>
      </c>
      <c r="AC157" s="19">
        <v>4.5215692282734086</v>
      </c>
      <c r="AD157" s="19">
        <v>43.449340473910098</v>
      </c>
      <c r="AE157" s="19">
        <v>11.153106284676419</v>
      </c>
      <c r="AF157" s="19">
        <v>107.1740999285016</v>
      </c>
      <c r="AG157" s="19">
        <v>868.98680947820219</v>
      </c>
      <c r="AH157" s="17">
        <f t="shared" si="44"/>
        <v>78686.414718812404</v>
      </c>
      <c r="AI157" s="17">
        <f t="shared" si="45"/>
        <v>14178.383216070137</v>
      </c>
      <c r="AJ157" s="17">
        <f t="shared" si="46"/>
        <v>64508.031502742269</v>
      </c>
      <c r="AK157" s="19">
        <f t="shared" si="47"/>
        <v>5.5497452367930951</v>
      </c>
      <c r="AL157" s="17">
        <f t="shared" si="48"/>
        <v>8031.8577339916756</v>
      </c>
      <c r="AM157" s="19">
        <f t="shared" si="49"/>
        <v>9.7967889029960205</v>
      </c>
    </row>
    <row r="158" spans="1:39">
      <c r="A158" s="13" t="s">
        <v>220</v>
      </c>
      <c r="B158" s="13" t="s">
        <v>96</v>
      </c>
      <c r="C158" s="13" t="s">
        <v>63</v>
      </c>
      <c r="D158" s="14">
        <v>20</v>
      </c>
      <c r="E158" s="14" t="s">
        <v>3</v>
      </c>
      <c r="F158" s="15">
        <v>13626.434031386299</v>
      </c>
      <c r="G158" s="15">
        <v>1410</v>
      </c>
      <c r="H158" s="15" t="s">
        <v>3</v>
      </c>
      <c r="I158" s="15" t="s">
        <v>3</v>
      </c>
      <c r="J158" s="16">
        <v>0</v>
      </c>
      <c r="K158" s="16">
        <v>1056.8666477111099</v>
      </c>
      <c r="L158" s="16">
        <v>516.66384196201466</v>
      </c>
      <c r="M158" s="17">
        <v>0</v>
      </c>
      <c r="N158" s="16">
        <v>1573.5304896731245</v>
      </c>
      <c r="O158" s="16">
        <v>-1056.8666477111099</v>
      </c>
      <c r="P158" s="16">
        <f t="shared" si="40"/>
        <v>516.66384196201466</v>
      </c>
      <c r="Q158" s="16">
        <v>18626.760801734945</v>
      </c>
      <c r="R158" s="16">
        <v>0</v>
      </c>
      <c r="S158" s="16">
        <f t="shared" si="41"/>
        <v>18626.760801734945</v>
      </c>
      <c r="T158" s="18">
        <v>0.71</v>
      </c>
      <c r="U158" s="19">
        <f t="shared" si="42"/>
        <v>36.05199220251297</v>
      </c>
      <c r="V158" s="19">
        <f t="shared" si="43"/>
        <v>11.837559503282554</v>
      </c>
      <c r="W158" s="16">
        <v>0.15304678788631662</v>
      </c>
      <c r="X158" s="16">
        <v>7.6523393943158284E-3</v>
      </c>
      <c r="Y158" s="16">
        <v>1.4704203107473861</v>
      </c>
      <c r="AA158" s="13" t="s">
        <v>220</v>
      </c>
      <c r="AB158" s="15">
        <v>6.2511544595672621</v>
      </c>
      <c r="AC158" s="19">
        <v>6.6898348498064069</v>
      </c>
      <c r="AD158" s="19">
        <v>64.270470220905196</v>
      </c>
      <c r="AE158" s="19">
        <v>16.501447913319783</v>
      </c>
      <c r="AF158" s="19">
        <v>158.53243622980139</v>
      </c>
      <c r="AG158" s="19">
        <v>1285.4094044181043</v>
      </c>
      <c r="AH158" s="17">
        <f t="shared" si="44"/>
        <v>116438.75885305807</v>
      </c>
      <c r="AI158" s="17">
        <f t="shared" si="45"/>
        <v>3229.7454797780028</v>
      </c>
      <c r="AJ158" s="17">
        <f t="shared" si="46"/>
        <v>113209.01337328006</v>
      </c>
      <c r="AK158" s="19">
        <f t="shared" si="47"/>
        <v>36.05199220251297</v>
      </c>
      <c r="AL158" s="17">
        <f t="shared" si="48"/>
        <v>9836.3821377852109</v>
      </c>
      <c r="AM158" s="19">
        <f t="shared" si="49"/>
        <v>11.837559503282552</v>
      </c>
    </row>
    <row r="159" spans="1:39">
      <c r="A159" s="13" t="s">
        <v>221</v>
      </c>
      <c r="B159" s="13" t="s">
        <v>98</v>
      </c>
      <c r="C159" s="13" t="s">
        <v>63</v>
      </c>
      <c r="D159" s="14">
        <v>10</v>
      </c>
      <c r="E159" s="14" t="s">
        <v>3</v>
      </c>
      <c r="F159" s="15">
        <v>655.5</v>
      </c>
      <c r="G159" s="15">
        <v>95</v>
      </c>
      <c r="H159" s="15" t="s">
        <v>3</v>
      </c>
      <c r="I159" s="15" t="s">
        <v>3</v>
      </c>
      <c r="J159" s="16">
        <v>112.65908976</v>
      </c>
      <c r="K159" s="16">
        <v>79.264998578333248</v>
      </c>
      <c r="L159" s="16">
        <v>18.371276838551331</v>
      </c>
      <c r="M159" s="17">
        <v>0</v>
      </c>
      <c r="N159" s="16">
        <v>97.636275416884587</v>
      </c>
      <c r="O159" s="16">
        <v>33.394091181666752</v>
      </c>
      <c r="P159" s="16">
        <f t="shared" si="40"/>
        <v>131.03036659855132</v>
      </c>
      <c r="Q159" s="16">
        <v>574.83365117246547</v>
      </c>
      <c r="R159" s="16">
        <v>0</v>
      </c>
      <c r="S159" s="16">
        <f t="shared" si="41"/>
        <v>574.83365117246547</v>
      </c>
      <c r="T159" s="18">
        <v>0.71</v>
      </c>
      <c r="U159" s="19">
        <f t="shared" si="42"/>
        <v>5.8442267985633904</v>
      </c>
      <c r="V159" s="19">
        <f t="shared" si="43"/>
        <v>5.8875008158397799</v>
      </c>
      <c r="W159" s="16">
        <v>0.19741028817328651</v>
      </c>
      <c r="X159" s="16">
        <v>1.9741028817328657E-2</v>
      </c>
      <c r="Y159" s="16">
        <v>1.3541695426611644</v>
      </c>
      <c r="AA159" s="13" t="s">
        <v>221</v>
      </c>
      <c r="AB159" s="15">
        <v>2.8414338452578471</v>
      </c>
      <c r="AC159" s="19">
        <v>0.20487888805016405</v>
      </c>
      <c r="AD159" s="19">
        <v>1.4053330971779929</v>
      </c>
      <c r="AE159" s="19">
        <v>0.58276625943799398</v>
      </c>
      <c r="AF159" s="19">
        <v>3.9973894826406151</v>
      </c>
      <c r="AG159" s="19">
        <v>14.053330971779923</v>
      </c>
      <c r="AH159" s="17">
        <f t="shared" si="44"/>
        <v>1633.3517918345865</v>
      </c>
      <c r="AI159" s="17">
        <f t="shared" si="45"/>
        <v>279.4812467298654</v>
      </c>
      <c r="AJ159" s="17">
        <f t="shared" si="46"/>
        <v>1353.870545104721</v>
      </c>
      <c r="AK159" s="19">
        <f t="shared" si="47"/>
        <v>5.8442267985633913</v>
      </c>
      <c r="AL159" s="17">
        <f t="shared" si="48"/>
        <v>277.42701749445257</v>
      </c>
      <c r="AM159" s="19">
        <f t="shared" si="49"/>
        <v>5.8875008158397799</v>
      </c>
    </row>
    <row r="160" spans="1:39">
      <c r="A160" s="13" t="s">
        <v>222</v>
      </c>
      <c r="B160" s="13" t="s">
        <v>96</v>
      </c>
      <c r="C160" s="13" t="s">
        <v>63</v>
      </c>
      <c r="D160" s="14">
        <v>15</v>
      </c>
      <c r="E160" s="14" t="s">
        <v>3</v>
      </c>
      <c r="F160" s="15">
        <v>11863.239052198664</v>
      </c>
      <c r="G160" s="15">
        <v>1228</v>
      </c>
      <c r="H160" s="15" t="s">
        <v>3</v>
      </c>
      <c r="I160" s="15" t="s">
        <v>3</v>
      </c>
      <c r="J160" s="16">
        <v>2520.8683920000003</v>
      </c>
      <c r="K160" s="16">
        <v>1056.8666477111099</v>
      </c>
      <c r="L160" s="16">
        <v>392.00309241303091</v>
      </c>
      <c r="M160" s="17">
        <v>0</v>
      </c>
      <c r="N160" s="16">
        <v>1448.8697401241407</v>
      </c>
      <c r="O160" s="16">
        <v>1464.0017442888904</v>
      </c>
      <c r="P160" s="16">
        <f t="shared" si="40"/>
        <v>2912.8714844130309</v>
      </c>
      <c r="Q160" s="16">
        <v>13597.30836196559</v>
      </c>
      <c r="R160" s="16">
        <v>0</v>
      </c>
      <c r="S160" s="16">
        <f t="shared" si="41"/>
        <v>13597.30836196559</v>
      </c>
      <c r="T160" s="18">
        <v>0.71</v>
      </c>
      <c r="U160" s="19">
        <f t="shared" si="42"/>
        <v>6.2320954701261719</v>
      </c>
      <c r="V160" s="19">
        <f t="shared" si="43"/>
        <v>9.3847693725735191</v>
      </c>
      <c r="W160" s="16">
        <v>0.16186663377655267</v>
      </c>
      <c r="X160" s="16">
        <v>1.0791108918436839E-2</v>
      </c>
      <c r="Y160" s="16">
        <v>1.5545919643599275</v>
      </c>
      <c r="AA160" s="13" t="s">
        <v>222</v>
      </c>
      <c r="AB160" s="15">
        <v>12.502308919134524</v>
      </c>
      <c r="AC160" s="19">
        <v>11.652648504343643</v>
      </c>
      <c r="AD160" s="19">
        <v>111.90836142040084</v>
      </c>
      <c r="AE160" s="19">
        <v>28.7429475710024</v>
      </c>
      <c r="AF160" s="19">
        <v>276.03820400695668</v>
      </c>
      <c r="AG160" s="19">
        <v>1678.6254213060129</v>
      </c>
      <c r="AH160" s="17">
        <f t="shared" si="44"/>
        <v>169997.74961002485</v>
      </c>
      <c r="AI160" s="17">
        <f t="shared" si="45"/>
        <v>27277.783279302548</v>
      </c>
      <c r="AJ160" s="17">
        <f t="shared" si="46"/>
        <v>142719.96633072229</v>
      </c>
      <c r="AK160" s="19">
        <f t="shared" si="47"/>
        <v>6.2320954701261719</v>
      </c>
      <c r="AL160" s="17">
        <f t="shared" si="48"/>
        <v>18114.217074618165</v>
      </c>
      <c r="AM160" s="19">
        <f t="shared" si="49"/>
        <v>9.3847693725735191</v>
      </c>
    </row>
    <row r="161" spans="1:39">
      <c r="A161" s="13" t="s">
        <v>223</v>
      </c>
      <c r="B161" s="13" t="s">
        <v>96</v>
      </c>
      <c r="C161" s="13" t="s">
        <v>63</v>
      </c>
      <c r="D161" s="14">
        <v>15</v>
      </c>
      <c r="E161" s="14" t="s">
        <v>3</v>
      </c>
      <c r="F161" s="15">
        <v>16152.552915793811</v>
      </c>
      <c r="G161" s="15">
        <v>1672</v>
      </c>
      <c r="H161" s="15" t="s">
        <v>3</v>
      </c>
      <c r="I161" s="15" t="s">
        <v>3</v>
      </c>
      <c r="J161" s="16">
        <v>18.352656000000003</v>
      </c>
      <c r="K161" s="16">
        <v>1321.0833096388874</v>
      </c>
      <c r="L161" s="16">
        <v>527.73826969913432</v>
      </c>
      <c r="M161" s="17">
        <v>0</v>
      </c>
      <c r="N161" s="16">
        <v>1848.8215793380218</v>
      </c>
      <c r="O161" s="16">
        <v>-1302.7306536388874</v>
      </c>
      <c r="P161" s="16">
        <f t="shared" si="40"/>
        <v>546.09092569913446</v>
      </c>
      <c r="Q161" s="16">
        <v>18519.034378079388</v>
      </c>
      <c r="R161" s="16">
        <v>0</v>
      </c>
      <c r="S161" s="16">
        <f t="shared" si="41"/>
        <v>18519.034378079388</v>
      </c>
      <c r="T161" s="18">
        <v>0.71</v>
      </c>
      <c r="U161" s="19">
        <f t="shared" si="42"/>
        <v>34.245761456636167</v>
      </c>
      <c r="V161" s="19">
        <f t="shared" si="43"/>
        <v>10.01666931251971</v>
      </c>
      <c r="W161" s="16">
        <v>0.15169983338923546</v>
      </c>
      <c r="X161" s="16">
        <v>1.0113322225949031E-2</v>
      </c>
      <c r="Y161" s="16">
        <v>1.4569484024114829</v>
      </c>
      <c r="AA161" s="13" t="s">
        <v>223</v>
      </c>
      <c r="AB161" s="15">
        <v>6.2511544595672621</v>
      </c>
      <c r="AC161" s="19">
        <v>7.9329105453023514</v>
      </c>
      <c r="AD161" s="19">
        <v>76.185168384843095</v>
      </c>
      <c r="AE161" s="19">
        <v>19.567674405014667</v>
      </c>
      <c r="AF161" s="19">
        <v>187.92176729241166</v>
      </c>
      <c r="AG161" s="19">
        <v>1142.7775257726464</v>
      </c>
      <c r="AH161" s="17">
        <f t="shared" si="44"/>
        <v>115765.34433941041</v>
      </c>
      <c r="AI161" s="17">
        <f t="shared" si="45"/>
        <v>3380.4283921675601</v>
      </c>
      <c r="AJ161" s="17">
        <f t="shared" si="46"/>
        <v>112384.91594724284</v>
      </c>
      <c r="AK161" s="19">
        <f t="shared" si="47"/>
        <v>34.245761456636167</v>
      </c>
      <c r="AL161" s="17">
        <f t="shared" si="48"/>
        <v>11557.269260623063</v>
      </c>
      <c r="AM161" s="19">
        <f t="shared" si="49"/>
        <v>10.016669312519712</v>
      </c>
    </row>
    <row r="162" spans="1:39">
      <c r="A162" s="13" t="s">
        <v>224</v>
      </c>
      <c r="B162" s="13" t="s">
        <v>103</v>
      </c>
      <c r="C162" s="13" t="s">
        <v>63</v>
      </c>
      <c r="D162" s="14">
        <v>11</v>
      </c>
      <c r="E162" s="14" t="s">
        <v>3</v>
      </c>
      <c r="F162" s="15">
        <v>298</v>
      </c>
      <c r="G162" s="15">
        <v>0</v>
      </c>
      <c r="H162" s="15" t="s">
        <v>3</v>
      </c>
      <c r="I162" s="15" t="s">
        <v>3</v>
      </c>
      <c r="J162" s="16">
        <v>110.28240000000001</v>
      </c>
      <c r="K162" s="16">
        <v>78.736565254477696</v>
      </c>
      <c r="L162" s="16">
        <v>11.226868018790785</v>
      </c>
      <c r="M162" s="17">
        <v>0</v>
      </c>
      <c r="N162" s="16">
        <v>89.963433273268478</v>
      </c>
      <c r="O162" s="16">
        <v>31.545834745522313</v>
      </c>
      <c r="P162" s="16">
        <f t="shared" si="40"/>
        <v>121.50926801879079</v>
      </c>
      <c r="Q162" s="16">
        <v>287.70069737494117</v>
      </c>
      <c r="R162" s="16">
        <v>0</v>
      </c>
      <c r="S162" s="16">
        <f t="shared" si="41"/>
        <v>287.70069737494117</v>
      </c>
      <c r="T162" s="18">
        <v>0.85</v>
      </c>
      <c r="U162" s="19">
        <f t="shared" si="42"/>
        <v>2.7408704591302055</v>
      </c>
      <c r="V162" s="19">
        <f t="shared" si="43"/>
        <v>3.1979737422985597</v>
      </c>
      <c r="W162" s="16">
        <v>0.33421078053748776</v>
      </c>
      <c r="X162" s="16">
        <v>3.0382798230680703E-2</v>
      </c>
      <c r="Y162" s="16" t="s">
        <v>3</v>
      </c>
      <c r="AA162" s="13" t="s">
        <v>224</v>
      </c>
      <c r="AB162" s="15">
        <v>119.60116950702654</v>
      </c>
      <c r="AC162" s="19">
        <v>0</v>
      </c>
      <c r="AD162" s="19">
        <v>32.194471246135159</v>
      </c>
      <c r="AE162" s="19">
        <v>0</v>
      </c>
      <c r="AF162" s="19">
        <v>91.575329021213989</v>
      </c>
      <c r="AG162" s="19">
        <v>354.13918370748678</v>
      </c>
      <c r="AH162" s="17">
        <f t="shared" si="44"/>
        <v>34409.339874030084</v>
      </c>
      <c r="AI162" s="17">
        <f t="shared" si="45"/>
        <v>12554.16495858386</v>
      </c>
      <c r="AJ162" s="17">
        <f t="shared" si="46"/>
        <v>21855.174915446223</v>
      </c>
      <c r="AK162" s="19">
        <f t="shared" si="47"/>
        <v>2.7408704591302055</v>
      </c>
      <c r="AL162" s="17">
        <f t="shared" si="48"/>
        <v>10759.731832350255</v>
      </c>
      <c r="AM162" s="19">
        <f t="shared" si="49"/>
        <v>3.1979737422985597</v>
      </c>
    </row>
    <row r="163" spans="1:39">
      <c r="A163" s="13" t="s">
        <v>225</v>
      </c>
      <c r="B163" s="13" t="s">
        <v>103</v>
      </c>
      <c r="C163" s="13" t="s">
        <v>63</v>
      </c>
      <c r="D163" s="14">
        <v>11</v>
      </c>
      <c r="E163" s="14" t="s">
        <v>3</v>
      </c>
      <c r="F163" s="15">
        <v>146</v>
      </c>
      <c r="G163" s="15">
        <v>0</v>
      </c>
      <c r="H163" s="15" t="s">
        <v>3</v>
      </c>
      <c r="I163" s="15" t="s">
        <v>3</v>
      </c>
      <c r="J163" s="16">
        <v>157.10040000000001</v>
      </c>
      <c r="K163" s="16">
        <v>38.575632641455513</v>
      </c>
      <c r="L163" s="16">
        <v>5.5004118481323978</v>
      </c>
      <c r="M163" s="17">
        <v>0</v>
      </c>
      <c r="N163" s="16">
        <v>44.076044489587915</v>
      </c>
      <c r="O163" s="16">
        <v>118.52476735854449</v>
      </c>
      <c r="P163" s="16">
        <f t="shared" si="40"/>
        <v>162.60081184813242</v>
      </c>
      <c r="Q163" s="16">
        <v>140.95403294208529</v>
      </c>
      <c r="R163" s="16">
        <v>0</v>
      </c>
      <c r="S163" s="16">
        <f t="shared" si="41"/>
        <v>140.95403294208529</v>
      </c>
      <c r="T163" s="18">
        <v>0.85</v>
      </c>
      <c r="U163" s="19">
        <f t="shared" si="42"/>
        <v>1.0137970347083693</v>
      </c>
      <c r="V163" s="19">
        <f t="shared" si="43"/>
        <v>3.1979737422985601</v>
      </c>
      <c r="W163" s="16">
        <v>0.33421078053748776</v>
      </c>
      <c r="X163" s="16">
        <v>3.038279823068071E-2</v>
      </c>
      <c r="Y163" s="16" t="s">
        <v>3</v>
      </c>
      <c r="AA163" s="13" t="s">
        <v>225</v>
      </c>
      <c r="AB163" s="15">
        <v>781.39430744590788</v>
      </c>
      <c r="AC163" s="19">
        <v>0</v>
      </c>
      <c r="AD163" s="19">
        <v>103.05111735787528</v>
      </c>
      <c r="AE163" s="19">
        <v>0</v>
      </c>
      <c r="AF163" s="19">
        <v>293.12299947103617</v>
      </c>
      <c r="AG163" s="19">
        <v>1133.5622909366282</v>
      </c>
      <c r="AH163" s="17">
        <f t="shared" si="44"/>
        <v>110140.67895248842</v>
      </c>
      <c r="AI163" s="17">
        <f t="shared" si="45"/>
        <v>108641.74502559251</v>
      </c>
      <c r="AJ163" s="17">
        <f t="shared" si="46"/>
        <v>1498.9339268959156</v>
      </c>
      <c r="AK163" s="19">
        <f t="shared" si="47"/>
        <v>1.0137970347083693</v>
      </c>
      <c r="AL163" s="17">
        <f t="shared" si="48"/>
        <v>34440.770258896569</v>
      </c>
      <c r="AM163" s="19">
        <f t="shared" si="49"/>
        <v>3.1979737422985606</v>
      </c>
    </row>
    <row r="164" spans="1:39">
      <c r="A164" s="13" t="s">
        <v>226</v>
      </c>
      <c r="B164" s="13" t="s">
        <v>103</v>
      </c>
      <c r="C164" s="13" t="s">
        <v>63</v>
      </c>
      <c r="D164" s="14">
        <v>11</v>
      </c>
      <c r="E164" s="14" t="s">
        <v>3</v>
      </c>
      <c r="F164" s="15">
        <v>74</v>
      </c>
      <c r="G164" s="15">
        <v>0</v>
      </c>
      <c r="H164" s="15" t="s">
        <v>3</v>
      </c>
      <c r="I164" s="15" t="s">
        <v>3</v>
      </c>
      <c r="J164" s="16">
        <v>172.7064</v>
      </c>
      <c r="K164" s="16">
        <v>19.552032982655533</v>
      </c>
      <c r="L164" s="16">
        <v>1.0170967557577408</v>
      </c>
      <c r="M164" s="17">
        <v>0</v>
      </c>
      <c r="N164" s="16">
        <v>20.569129738413274</v>
      </c>
      <c r="O164" s="16">
        <v>153.15436701734447</v>
      </c>
      <c r="P164" s="16">
        <f t="shared" si="40"/>
        <v>173.72349675575774</v>
      </c>
      <c r="Q164" s="16">
        <v>71.442455052837744</v>
      </c>
      <c r="R164" s="16">
        <v>0</v>
      </c>
      <c r="S164" s="16">
        <f t="shared" si="41"/>
        <v>71.442455052837744</v>
      </c>
      <c r="T164" s="18">
        <v>0.85</v>
      </c>
      <c r="U164" s="19">
        <f t="shared" si="42"/>
        <v>0.48331515069746916</v>
      </c>
      <c r="V164" s="19">
        <f t="shared" si="43"/>
        <v>3.4732852561777317</v>
      </c>
      <c r="W164" s="16">
        <v>0.30771941309772488</v>
      </c>
      <c r="X164" s="16">
        <v>2.797449209979317E-2</v>
      </c>
      <c r="Y164" s="16" t="s">
        <v>3</v>
      </c>
      <c r="AA164" s="13" t="s">
        <v>226</v>
      </c>
      <c r="AB164" s="15">
        <v>83.720818654918588</v>
      </c>
      <c r="AC164" s="19">
        <v>0</v>
      </c>
      <c r="AD164" s="19">
        <v>5.5962201696302065</v>
      </c>
      <c r="AE164" s="19">
        <v>0</v>
      </c>
      <c r="AF164" s="19">
        <v>15.918127662076799</v>
      </c>
      <c r="AG164" s="19">
        <v>61.55842186593226</v>
      </c>
      <c r="AH164" s="17">
        <f t="shared" si="44"/>
        <v>5981.2208237408013</v>
      </c>
      <c r="AI164" s="17">
        <f t="shared" si="45"/>
        <v>12375.405188745557</v>
      </c>
      <c r="AJ164" s="17">
        <f t="shared" si="46"/>
        <v>-6394.1843650047558</v>
      </c>
      <c r="AK164" s="19">
        <f t="shared" si="47"/>
        <v>0.48331515069746922</v>
      </c>
      <c r="AL164" s="17">
        <f t="shared" si="48"/>
        <v>1722.0643807191907</v>
      </c>
      <c r="AM164" s="19">
        <f t="shared" si="49"/>
        <v>3.4732852561777317</v>
      </c>
    </row>
    <row r="165" spans="1:39">
      <c r="A165" s="13" t="s">
        <v>227</v>
      </c>
      <c r="B165" s="13" t="s">
        <v>96</v>
      </c>
      <c r="C165" s="13" t="s">
        <v>63</v>
      </c>
      <c r="D165" s="14">
        <v>12</v>
      </c>
      <c r="E165" s="14" t="s">
        <v>3</v>
      </c>
      <c r="F165" s="15">
        <v>2128</v>
      </c>
      <c r="G165" s="15">
        <v>165</v>
      </c>
      <c r="H165" s="15" t="s">
        <v>3</v>
      </c>
      <c r="I165" s="15" t="s">
        <v>3</v>
      </c>
      <c r="J165" s="16">
        <v>0</v>
      </c>
      <c r="K165" s="16">
        <v>237.79499573499973</v>
      </c>
      <c r="L165" s="16">
        <v>62.38742405754779</v>
      </c>
      <c r="M165" s="17">
        <v>0</v>
      </c>
      <c r="N165" s="16">
        <v>300.18241979254753</v>
      </c>
      <c r="O165" s="16">
        <v>-237.79499573499973</v>
      </c>
      <c r="P165" s="16">
        <f t="shared" si="40"/>
        <v>62.387424057547804</v>
      </c>
      <c r="Q165" s="16">
        <v>2017.9549309523218</v>
      </c>
      <c r="R165" s="16">
        <v>0</v>
      </c>
      <c r="S165" s="16">
        <f t="shared" si="41"/>
        <v>2017.9549309523218</v>
      </c>
      <c r="T165" s="18">
        <v>0.71</v>
      </c>
      <c r="U165" s="19">
        <f t="shared" si="42"/>
        <v>32.345540169937252</v>
      </c>
      <c r="V165" s="19">
        <f t="shared" si="43"/>
        <v>6.7224287563105998</v>
      </c>
      <c r="W165" s="16">
        <v>0.18695836666365778</v>
      </c>
      <c r="X165" s="16">
        <v>1.557986388863815E-2</v>
      </c>
      <c r="Y165" s="16">
        <v>2.397103318104381</v>
      </c>
      <c r="AA165" s="13" t="s">
        <v>227</v>
      </c>
      <c r="AB165" s="15">
        <v>18.753463378701792</v>
      </c>
      <c r="AC165" s="19">
        <v>2.3485590430171444</v>
      </c>
      <c r="AD165" s="19">
        <v>30.11078914301369</v>
      </c>
      <c r="AE165" s="19">
        <v>5.7930615014846065</v>
      </c>
      <c r="AF165" s="19">
        <v>74.272628521879568</v>
      </c>
      <c r="AG165" s="19">
        <v>361.32946971616428</v>
      </c>
      <c r="AH165" s="17">
        <f t="shared" si="44"/>
        <v>37843.643897485068</v>
      </c>
      <c r="AI165" s="17">
        <f t="shared" si="45"/>
        <v>1169.9802723547616</v>
      </c>
      <c r="AJ165" s="17">
        <f t="shared" si="46"/>
        <v>36673.663625130306</v>
      </c>
      <c r="AK165" s="19">
        <f t="shared" si="47"/>
        <v>32.345540169937252</v>
      </c>
      <c r="AL165" s="17">
        <f t="shared" si="48"/>
        <v>5629.4600165096281</v>
      </c>
      <c r="AM165" s="19">
        <f t="shared" si="49"/>
        <v>6.7224287563105998</v>
      </c>
    </row>
    <row r="166" spans="1:39">
      <c r="A166" s="13" t="s">
        <v>228</v>
      </c>
      <c r="B166" s="13" t="s">
        <v>96</v>
      </c>
      <c r="C166" s="13" t="s">
        <v>63</v>
      </c>
      <c r="D166" s="14">
        <v>12</v>
      </c>
      <c r="E166" s="14" t="s">
        <v>3</v>
      </c>
      <c r="F166" s="15">
        <v>818</v>
      </c>
      <c r="G166" s="15">
        <v>63</v>
      </c>
      <c r="H166" s="15" t="s">
        <v>3</v>
      </c>
      <c r="I166" s="15" t="s">
        <v>3</v>
      </c>
      <c r="J166" s="16">
        <v>0</v>
      </c>
      <c r="K166" s="16">
        <v>138.71374751208319</v>
      </c>
      <c r="L166" s="16">
        <v>26.431426051499201</v>
      </c>
      <c r="M166" s="17">
        <v>0</v>
      </c>
      <c r="N166" s="16">
        <v>165.14517356358238</v>
      </c>
      <c r="O166" s="16">
        <v>-138.71374751208319</v>
      </c>
      <c r="P166" s="16">
        <f t="shared" si="40"/>
        <v>26.431426051499187</v>
      </c>
      <c r="Q166" s="16">
        <v>775.25307141672363</v>
      </c>
      <c r="R166" s="16">
        <v>0</v>
      </c>
      <c r="S166" s="16">
        <f t="shared" si="41"/>
        <v>775.25307141672363</v>
      </c>
      <c r="T166" s="18">
        <v>0.71</v>
      </c>
      <c r="U166" s="19">
        <f t="shared" si="42"/>
        <v>29.330731906262429</v>
      </c>
      <c r="V166" s="19">
        <f t="shared" si="43"/>
        <v>4.6943731668806183</v>
      </c>
      <c r="W166" s="16">
        <v>0.26757396660238131</v>
      </c>
      <c r="X166" s="16">
        <v>2.229783055019845E-2</v>
      </c>
      <c r="Y166" s="16">
        <v>3.4539081124241298</v>
      </c>
      <c r="AA166" s="13" t="s">
        <v>228</v>
      </c>
      <c r="AB166" s="15">
        <v>100.01847135307619</v>
      </c>
      <c r="AC166" s="19">
        <v>4.7825202330530914</v>
      </c>
      <c r="AD166" s="19">
        <v>61.730891025025549</v>
      </c>
      <c r="AE166" s="19">
        <v>11.796779784841377</v>
      </c>
      <c r="AF166" s="19">
        <v>152.26819581678564</v>
      </c>
      <c r="AG166" s="19">
        <v>740.77069230030645</v>
      </c>
      <c r="AH166" s="17">
        <f t="shared" si="44"/>
        <v>77539.627114877905</v>
      </c>
      <c r="AI166" s="17">
        <f t="shared" si="45"/>
        <v>2643.6308293528245</v>
      </c>
      <c r="AJ166" s="17">
        <f t="shared" si="46"/>
        <v>74895.996285525078</v>
      </c>
      <c r="AK166" s="19">
        <f t="shared" si="47"/>
        <v>29.330731906262432</v>
      </c>
      <c r="AL166" s="17">
        <f t="shared" si="48"/>
        <v>16517.567811167959</v>
      </c>
      <c r="AM166" s="19">
        <f t="shared" si="49"/>
        <v>4.6943731668806192</v>
      </c>
    </row>
    <row r="167" spans="1:39">
      <c r="A167" s="13" t="s">
        <v>229</v>
      </c>
      <c r="B167" s="13" t="s">
        <v>96</v>
      </c>
      <c r="C167" s="13" t="s">
        <v>63</v>
      </c>
      <c r="D167" s="14">
        <v>12</v>
      </c>
      <c r="E167" s="14" t="s">
        <v>3</v>
      </c>
      <c r="F167" s="15">
        <v>952</v>
      </c>
      <c r="G167" s="15">
        <v>148</v>
      </c>
      <c r="H167" s="15" t="s">
        <v>3</v>
      </c>
      <c r="I167" s="15" t="s">
        <v>3</v>
      </c>
      <c r="J167" s="16">
        <v>275.28984000000008</v>
      </c>
      <c r="K167" s="16">
        <v>660.54165481944369</v>
      </c>
      <c r="L167" s="16">
        <v>58.662743247208908</v>
      </c>
      <c r="M167" s="17">
        <v>0</v>
      </c>
      <c r="N167" s="16">
        <v>719.20439806665263</v>
      </c>
      <c r="O167" s="16">
        <v>-385.25181481944361</v>
      </c>
      <c r="P167" s="16">
        <f t="shared" ref="P167:P197" si="50">N167+O167</f>
        <v>333.95258324720902</v>
      </c>
      <c r="Q167" s="16">
        <v>980.44145241253773</v>
      </c>
      <c r="R167" s="16">
        <v>0</v>
      </c>
      <c r="S167" s="16">
        <f t="shared" ref="S167:S197" si="51">SUM(R167,Q167)</f>
        <v>980.44145241253773</v>
      </c>
      <c r="T167" s="18">
        <v>0.71</v>
      </c>
      <c r="U167" s="19">
        <f t="shared" ref="U167:U197" si="52">MAX(Q167/(L167+(J167*T167)),0)</f>
        <v>3.8582052783544669</v>
      </c>
      <c r="V167" s="19">
        <f t="shared" ref="V167:V197" si="53">MAX(Q167/N167,0)</f>
        <v>1.3632306129497207</v>
      </c>
      <c r="W167" s="16">
        <v>1.001259525654989</v>
      </c>
      <c r="X167" s="16">
        <v>8.3438293804582425E-2</v>
      </c>
      <c r="Y167" s="16">
        <v>6.4028903158674684</v>
      </c>
      <c r="AA167" s="13" t="s">
        <v>229</v>
      </c>
      <c r="AB167" s="15">
        <v>6.2511544595672621</v>
      </c>
      <c r="AC167" s="19">
        <v>0.70219543104350945</v>
      </c>
      <c r="AD167" s="19">
        <v>4.490205398519584</v>
      </c>
      <c r="AE167" s="19">
        <v>1.7320668731711544</v>
      </c>
      <c r="AF167" s="19">
        <v>11.075742849753967</v>
      </c>
      <c r="AG167" s="19">
        <v>53.882464782235019</v>
      </c>
      <c r="AH167" s="17">
        <f t="shared" ref="AH167:AH197" si="54">AB167*Q167</f>
        <v>6128.8909575932385</v>
      </c>
      <c r="AI167" s="17">
        <f t="shared" ref="AI167:AI197" si="55">AB167*(L167+(J167*T167))</f>
        <v>1588.5341798628258</v>
      </c>
      <c r="AJ167" s="17">
        <f t="shared" ref="AJ167:AJ197" si="56">AH167-AI167</f>
        <v>4540.3567777304124</v>
      </c>
      <c r="AK167" s="19">
        <f t="shared" ref="AK167:AK197" si="57">IF(AB167=0,"N/A",MAX(AH167/AI167,0))</f>
        <v>3.8582052783544669</v>
      </c>
      <c r="AL167" s="17">
        <f t="shared" ref="AL167:AL197" si="58">AB167*N167</f>
        <v>4495.8577803147436</v>
      </c>
      <c r="AM167" s="19">
        <f t="shared" ref="AM167:AM197" si="59">IF(AB167=0,"N/A",MAX(AH167/AL167,0))</f>
        <v>1.3632306129497207</v>
      </c>
    </row>
    <row r="168" spans="1:39">
      <c r="A168" s="13" t="s">
        <v>230</v>
      </c>
      <c r="B168" s="13" t="s">
        <v>120</v>
      </c>
      <c r="C168" s="13" t="s">
        <v>63</v>
      </c>
      <c r="D168" s="14">
        <v>4</v>
      </c>
      <c r="E168" s="14" t="s">
        <v>3</v>
      </c>
      <c r="F168" s="15">
        <v>28970.31</v>
      </c>
      <c r="G168" s="15">
        <v>3307</v>
      </c>
      <c r="H168" s="15" t="s">
        <v>3</v>
      </c>
      <c r="I168" s="15" t="s">
        <v>3</v>
      </c>
      <c r="J168" s="16">
        <v>314.61696000000001</v>
      </c>
      <c r="K168" s="16">
        <v>1056.8666477111099</v>
      </c>
      <c r="L168" s="16">
        <v>336.03190830563699</v>
      </c>
      <c r="M168" s="17">
        <v>0</v>
      </c>
      <c r="N168" s="16">
        <v>1392.8985560167469</v>
      </c>
      <c r="O168" s="16">
        <v>-742.2496877111098</v>
      </c>
      <c r="P168" s="16">
        <f t="shared" si="50"/>
        <v>650.64886830563705</v>
      </c>
      <c r="Q168" s="16">
        <v>11339.144429178561</v>
      </c>
      <c r="R168" s="16">
        <v>0</v>
      </c>
      <c r="S168" s="16">
        <f t="shared" si="51"/>
        <v>11339.144429178561</v>
      </c>
      <c r="T168" s="18">
        <v>0.71</v>
      </c>
      <c r="U168" s="19">
        <f t="shared" si="52"/>
        <v>20.269829721640246</v>
      </c>
      <c r="V168" s="19">
        <f t="shared" si="53"/>
        <v>8.1406821625294512</v>
      </c>
      <c r="W168" s="16">
        <v>6.3723206412365757E-2</v>
      </c>
      <c r="X168" s="16">
        <v>1.5930801603091439E-2</v>
      </c>
      <c r="Y168" s="16">
        <v>0.55497157082657222</v>
      </c>
      <c r="AA168" s="13" t="s">
        <v>230</v>
      </c>
      <c r="AB168" s="15">
        <v>56.828676905156932</v>
      </c>
      <c r="AC168" s="19">
        <v>142.63883848039839</v>
      </c>
      <c r="AD168" s="19">
        <v>1242.1948277194988</v>
      </c>
      <c r="AE168" s="19">
        <v>405.72800420240969</v>
      </c>
      <c r="AF168" s="19">
        <v>3533.3520214443402</v>
      </c>
      <c r="AG168" s="19">
        <v>4968.7793108779952</v>
      </c>
      <c r="AH168" s="17">
        <f t="shared" si="54"/>
        <v>644388.57514669863</v>
      </c>
      <c r="AI168" s="17">
        <f t="shared" si="55"/>
        <v>31790.527300717466</v>
      </c>
      <c r="AJ168" s="17">
        <f t="shared" si="56"/>
        <v>612598.0478459812</v>
      </c>
      <c r="AK168" s="19">
        <f t="shared" si="57"/>
        <v>20.269829721640249</v>
      </c>
      <c r="AL168" s="17">
        <f t="shared" si="58"/>
        <v>79156.582001535338</v>
      </c>
      <c r="AM168" s="19">
        <f t="shared" si="59"/>
        <v>8.140682162529453</v>
      </c>
    </row>
    <row r="169" spans="1:39">
      <c r="A169" s="13" t="s">
        <v>231</v>
      </c>
      <c r="B169" s="13" t="s">
        <v>100</v>
      </c>
      <c r="C169" s="13" t="s">
        <v>63</v>
      </c>
      <c r="D169" s="14">
        <v>12</v>
      </c>
      <c r="E169" s="14" t="s">
        <v>3</v>
      </c>
      <c r="F169" s="15">
        <v>196.48247999999998</v>
      </c>
      <c r="G169" s="15">
        <v>44.779727999999999</v>
      </c>
      <c r="H169" s="15" t="s">
        <v>3</v>
      </c>
      <c r="I169" s="15" t="s">
        <v>3</v>
      </c>
      <c r="J169" s="16">
        <v>17.946275760000002</v>
      </c>
      <c r="K169" s="16">
        <v>19.816249644583312</v>
      </c>
      <c r="L169" s="16">
        <v>7.4775956439273727</v>
      </c>
      <c r="M169" s="17">
        <v>0</v>
      </c>
      <c r="N169" s="16">
        <v>27.293845288510685</v>
      </c>
      <c r="O169" s="16">
        <v>-1.8699738845833096</v>
      </c>
      <c r="P169" s="16">
        <f t="shared" si="50"/>
        <v>25.423871403927375</v>
      </c>
      <c r="Q169" s="16">
        <v>260.09505356111214</v>
      </c>
      <c r="R169" s="16">
        <v>0</v>
      </c>
      <c r="S169" s="16">
        <f t="shared" si="51"/>
        <v>260.09505356111214</v>
      </c>
      <c r="T169" s="18">
        <v>0.85</v>
      </c>
      <c r="U169" s="19">
        <f t="shared" si="52"/>
        <v>11.441837675211458</v>
      </c>
      <c r="V169" s="19">
        <f t="shared" si="53"/>
        <v>9.5294397257611365</v>
      </c>
      <c r="W169" s="16">
        <v>0.15378415548649643</v>
      </c>
      <c r="X169" s="16">
        <v>1.2815346290541369E-2</v>
      </c>
      <c r="Y169" s="16">
        <v>0.67082330246563004</v>
      </c>
      <c r="AA169" s="13" t="s">
        <v>231</v>
      </c>
      <c r="AB169" s="15">
        <v>38.757174993152887</v>
      </c>
      <c r="AC169" s="19">
        <v>1.5769945630918007</v>
      </c>
      <c r="AD169" s="19">
        <v>6.8786870482139726</v>
      </c>
      <c r="AE169" s="19">
        <v>4.4856706878555634</v>
      </c>
      <c r="AF169" s="19">
        <v>19.566031224997289</v>
      </c>
      <c r="AG169" s="19">
        <v>82.544244578567671</v>
      </c>
      <c r="AH169" s="17">
        <f t="shared" si="54"/>
        <v>10080.549505721496</v>
      </c>
      <c r="AI169" s="17">
        <f t="shared" si="55"/>
        <v>881.02539048957408</v>
      </c>
      <c r="AJ169" s="17">
        <f t="shared" si="56"/>
        <v>9199.5241152319213</v>
      </c>
      <c r="AK169" s="19">
        <f t="shared" si="57"/>
        <v>11.441837675211458</v>
      </c>
      <c r="AL169" s="17">
        <f t="shared" si="58"/>
        <v>1057.8323380828501</v>
      </c>
      <c r="AM169" s="19">
        <f t="shared" si="59"/>
        <v>9.5294397257611347</v>
      </c>
    </row>
    <row r="170" spans="1:39">
      <c r="A170" s="13" t="s">
        <v>232</v>
      </c>
      <c r="B170" s="13" t="s">
        <v>96</v>
      </c>
      <c r="C170" s="13" t="s">
        <v>63</v>
      </c>
      <c r="D170" s="14">
        <v>10</v>
      </c>
      <c r="E170" s="14" t="s">
        <v>3</v>
      </c>
      <c r="F170" s="15">
        <v>3170.67655045024</v>
      </c>
      <c r="G170" s="15">
        <v>328</v>
      </c>
      <c r="H170" s="15" t="s">
        <v>3</v>
      </c>
      <c r="I170" s="15" t="s">
        <v>3</v>
      </c>
      <c r="J170" s="16">
        <v>157.30848</v>
      </c>
      <c r="K170" s="16">
        <v>330.27082740972185</v>
      </c>
      <c r="L170" s="16">
        <v>83.253451393440812</v>
      </c>
      <c r="M170" s="17">
        <v>0</v>
      </c>
      <c r="N170" s="16">
        <v>413.52427880316264</v>
      </c>
      <c r="O170" s="16">
        <v>-172.96234740972184</v>
      </c>
      <c r="P170" s="16">
        <f t="shared" si="50"/>
        <v>240.5619313934408</v>
      </c>
      <c r="Q170" s="16">
        <v>2665.7133061644649</v>
      </c>
      <c r="R170" s="16">
        <v>0</v>
      </c>
      <c r="S170" s="16">
        <f t="shared" si="51"/>
        <v>2665.7133061644649</v>
      </c>
      <c r="T170" s="18">
        <v>0.71</v>
      </c>
      <c r="U170" s="19">
        <f t="shared" si="52"/>
        <v>13.674358779646981</v>
      </c>
      <c r="V170" s="19">
        <f t="shared" si="53"/>
        <v>6.4463284087688191</v>
      </c>
      <c r="W170" s="16">
        <v>0.17285436336191035</v>
      </c>
      <c r="X170" s="16">
        <v>1.7285436336191031E-2</v>
      </c>
      <c r="Y170" s="16">
        <v>1.6611643886137009</v>
      </c>
      <c r="AA170" s="13" t="s">
        <v>232</v>
      </c>
      <c r="AB170" s="15">
        <v>6.2511544595672621</v>
      </c>
      <c r="AC170" s="19">
        <v>1.5562169012315616</v>
      </c>
      <c r="AD170" s="19">
        <v>14.954820340116724</v>
      </c>
      <c r="AE170" s="19">
        <v>3.8386346918928287</v>
      </c>
      <c r="AF170" s="19">
        <v>36.88823333249141</v>
      </c>
      <c r="AG170" s="19">
        <v>149.54820340116726</v>
      </c>
      <c r="AH170" s="17">
        <f t="shared" si="54"/>
        <v>16663.785621757786</v>
      </c>
      <c r="AI170" s="17">
        <f t="shared" si="55"/>
        <v>1218.6155044110944</v>
      </c>
      <c r="AJ170" s="17">
        <f t="shared" si="56"/>
        <v>15445.170117346692</v>
      </c>
      <c r="AK170" s="19">
        <f t="shared" si="57"/>
        <v>13.674358779646983</v>
      </c>
      <c r="AL170" s="17">
        <f t="shared" si="58"/>
        <v>2585.0041395797261</v>
      </c>
      <c r="AM170" s="19">
        <f t="shared" si="59"/>
        <v>6.4463284087688191</v>
      </c>
    </row>
    <row r="171" spans="1:39">
      <c r="A171" s="13" t="s">
        <v>233</v>
      </c>
      <c r="B171" s="13" t="s">
        <v>96</v>
      </c>
      <c r="C171" s="13" t="s">
        <v>63</v>
      </c>
      <c r="D171" s="14">
        <v>10</v>
      </c>
      <c r="E171" s="14" t="s">
        <v>3</v>
      </c>
      <c r="F171" s="15">
        <v>2539.5123955343502</v>
      </c>
      <c r="G171" s="15">
        <v>263</v>
      </c>
      <c r="H171" s="15" t="s">
        <v>3</v>
      </c>
      <c r="I171" s="15" t="s">
        <v>3</v>
      </c>
      <c r="J171" s="16">
        <v>65.545200000000008</v>
      </c>
      <c r="K171" s="16">
        <v>264.21666192777747</v>
      </c>
      <c r="L171" s="16">
        <v>66.696118814915863</v>
      </c>
      <c r="M171" s="17">
        <v>0</v>
      </c>
      <c r="N171" s="16">
        <v>330.91278074269331</v>
      </c>
      <c r="O171" s="16">
        <v>-198.67146192777744</v>
      </c>
      <c r="P171" s="16">
        <f t="shared" si="50"/>
        <v>132.24131881491587</v>
      </c>
      <c r="Q171" s="16">
        <v>2136.3371722030338</v>
      </c>
      <c r="R171" s="16">
        <v>0</v>
      </c>
      <c r="S171" s="16">
        <f t="shared" si="51"/>
        <v>2136.3371722030338</v>
      </c>
      <c r="T171" s="18">
        <v>0.71</v>
      </c>
      <c r="U171" s="19">
        <f t="shared" si="52"/>
        <v>18.866701357563382</v>
      </c>
      <c r="V171" s="19">
        <f t="shared" si="53"/>
        <v>6.4558919948884599</v>
      </c>
      <c r="W171" s="16">
        <v>0.17270085148631634</v>
      </c>
      <c r="X171" s="16">
        <v>1.7270085148631639E-2</v>
      </c>
      <c r="Y171" s="16">
        <v>1.6578423733989698</v>
      </c>
      <c r="AA171" s="13" t="s">
        <v>233</v>
      </c>
      <c r="AB171" s="15">
        <v>12.502308919134524</v>
      </c>
      <c r="AC171" s="19">
        <v>2.4956405184384192</v>
      </c>
      <c r="AD171" s="19">
        <v>23.955740058898616</v>
      </c>
      <c r="AE171" s="19">
        <v>6.1558592924866717</v>
      </c>
      <c r="AF171" s="19">
        <v>59.090307261977209</v>
      </c>
      <c r="AG171" s="19">
        <v>239.55740058898613</v>
      </c>
      <c r="AH171" s="17">
        <f t="shared" si="54"/>
        <v>26709.147282312617</v>
      </c>
      <c r="AI171" s="17">
        <f t="shared" si="55"/>
        <v>1415.6765815135625</v>
      </c>
      <c r="AJ171" s="17">
        <f t="shared" si="56"/>
        <v>25293.470700799055</v>
      </c>
      <c r="AK171" s="19">
        <f t="shared" si="57"/>
        <v>18.866701357563382</v>
      </c>
      <c r="AL171" s="17">
        <f t="shared" si="58"/>
        <v>4137.173810134982</v>
      </c>
      <c r="AM171" s="19">
        <f t="shared" si="59"/>
        <v>6.455891994888459</v>
      </c>
    </row>
    <row r="172" spans="1:39">
      <c r="A172" s="13" t="s">
        <v>234</v>
      </c>
      <c r="B172" s="13" t="s">
        <v>96</v>
      </c>
      <c r="C172" s="13" t="s">
        <v>63</v>
      </c>
      <c r="D172" s="14">
        <v>15</v>
      </c>
      <c r="E172" s="14" t="s">
        <v>3</v>
      </c>
      <c r="F172" s="15">
        <v>8972</v>
      </c>
      <c r="G172" s="15">
        <v>1034</v>
      </c>
      <c r="H172" s="15" t="s">
        <v>3</v>
      </c>
      <c r="I172" s="15" t="s">
        <v>3</v>
      </c>
      <c r="J172" s="16">
        <v>6531.21504</v>
      </c>
      <c r="K172" s="16">
        <v>3302.7082740972187</v>
      </c>
      <c r="L172" s="16">
        <v>429.92537549553094</v>
      </c>
      <c r="M172" s="17">
        <v>0</v>
      </c>
      <c r="N172" s="16">
        <v>3732.6336495927499</v>
      </c>
      <c r="O172" s="16">
        <v>3228.5067659027814</v>
      </c>
      <c r="P172" s="16">
        <f t="shared" si="50"/>
        <v>6961.1404154955308</v>
      </c>
      <c r="Q172" s="16">
        <v>10413.820544105278</v>
      </c>
      <c r="R172" s="16">
        <v>0</v>
      </c>
      <c r="S172" s="16">
        <f t="shared" si="51"/>
        <v>10413.820544105278</v>
      </c>
      <c r="T172" s="18">
        <v>0.71</v>
      </c>
      <c r="U172" s="19">
        <f t="shared" si="52"/>
        <v>2.0551883909140338</v>
      </c>
      <c r="V172" s="19">
        <f t="shared" si="53"/>
        <v>2.7899390944089788</v>
      </c>
      <c r="W172" s="16">
        <v>0.55138808441077691</v>
      </c>
      <c r="X172" s="16">
        <v>3.6759205627385126E-2</v>
      </c>
      <c r="Y172" s="16">
        <v>4.7564208178195129</v>
      </c>
      <c r="AA172" s="13" t="s">
        <v>234</v>
      </c>
      <c r="AB172" s="15">
        <v>1.3841848211840315</v>
      </c>
      <c r="AC172" s="19">
        <v>1.0863022403031042</v>
      </c>
      <c r="AD172" s="19">
        <v>9.3702758611234991</v>
      </c>
      <c r="AE172" s="19">
        <v>3.0899244877078296</v>
      </c>
      <c r="AF172" s="19">
        <v>26.65321285886731</v>
      </c>
      <c r="AG172" s="19">
        <v>140.55413791685245</v>
      </c>
      <c r="AH172" s="17">
        <f t="shared" si="54"/>
        <v>14414.652327684958</v>
      </c>
      <c r="AI172" s="17">
        <f t="shared" si="55"/>
        <v>7013.7863718051276</v>
      </c>
      <c r="AJ172" s="17">
        <f t="shared" si="56"/>
        <v>7400.8659558798308</v>
      </c>
      <c r="AK172" s="19">
        <f t="shared" si="57"/>
        <v>2.0551883909140338</v>
      </c>
      <c r="AL172" s="17">
        <f t="shared" si="58"/>
        <v>5166.6548408070394</v>
      </c>
      <c r="AM172" s="19">
        <f t="shared" si="59"/>
        <v>2.7899390944089788</v>
      </c>
    </row>
    <row r="173" spans="1:39">
      <c r="A173" s="13" t="s">
        <v>235</v>
      </c>
      <c r="B173" s="13" t="s">
        <v>98</v>
      </c>
      <c r="C173" s="13" t="s">
        <v>63</v>
      </c>
      <c r="D173" s="14">
        <v>15</v>
      </c>
      <c r="E173" s="14" t="s">
        <v>3</v>
      </c>
      <c r="F173" s="15">
        <v>254</v>
      </c>
      <c r="G173" s="15">
        <v>90</v>
      </c>
      <c r="H173" s="15" t="s">
        <v>3</v>
      </c>
      <c r="I173" s="15" t="s">
        <v>3</v>
      </c>
      <c r="J173" s="16">
        <v>1126.3578480000001</v>
      </c>
      <c r="K173" s="16">
        <v>72.659582030138807</v>
      </c>
      <c r="L173" s="16">
        <v>3.779751457207821</v>
      </c>
      <c r="M173" s="17">
        <v>0</v>
      </c>
      <c r="N173" s="16">
        <v>76.43933348734663</v>
      </c>
      <c r="O173" s="16">
        <v>1053.6982659698613</v>
      </c>
      <c r="P173" s="16">
        <f t="shared" si="50"/>
        <v>1130.1375994572079</v>
      </c>
      <c r="Q173" s="16">
        <v>372.54315384539382</v>
      </c>
      <c r="R173" s="16">
        <v>0</v>
      </c>
      <c r="S173" s="16">
        <f t="shared" si="51"/>
        <v>372.54315384539382</v>
      </c>
      <c r="T173" s="18">
        <v>0.71</v>
      </c>
      <c r="U173" s="19">
        <f t="shared" si="52"/>
        <v>0.46365403557846047</v>
      </c>
      <c r="V173" s="19">
        <f t="shared" si="53"/>
        <v>4.8737101286612168</v>
      </c>
      <c r="W173" s="16">
        <v>0.39885445720080503</v>
      </c>
      <c r="X173" s="16">
        <v>2.659029714672034E-2</v>
      </c>
      <c r="Y173" s="16">
        <v>1.1190766271895585</v>
      </c>
      <c r="AA173" s="13" t="s">
        <v>235</v>
      </c>
      <c r="AB173" s="15">
        <v>30.298884651327146</v>
      </c>
      <c r="AC173" s="19">
        <v>2.0696895415359711</v>
      </c>
      <c r="AD173" s="19">
        <v>5.8066999818182135</v>
      </c>
      <c r="AE173" s="19">
        <v>5.8871133272820835</v>
      </c>
      <c r="AF173" s="19">
        <v>16.516825429344955</v>
      </c>
      <c r="AG173" s="19">
        <v>87.100499727273188</v>
      </c>
      <c r="AH173" s="17">
        <f t="shared" si="54"/>
        <v>11287.64204600321</v>
      </c>
      <c r="AI173" s="17">
        <f t="shared" si="55"/>
        <v>24344.966677407669</v>
      </c>
      <c r="AJ173" s="17">
        <f t="shared" si="56"/>
        <v>-13057.324631404459</v>
      </c>
      <c r="AK173" s="19">
        <f t="shared" si="57"/>
        <v>0.46365403557846047</v>
      </c>
      <c r="AL173" s="17">
        <f t="shared" si="58"/>
        <v>2316.0265481574438</v>
      </c>
      <c r="AM173" s="19">
        <f t="shared" si="59"/>
        <v>4.8737101286612168</v>
      </c>
    </row>
    <row r="174" spans="1:39">
      <c r="A174" s="13" t="s">
        <v>236</v>
      </c>
      <c r="B174" s="13" t="s">
        <v>98</v>
      </c>
      <c r="C174" s="13" t="s">
        <v>63</v>
      </c>
      <c r="D174" s="14">
        <v>15</v>
      </c>
      <c r="E174" s="14" t="s">
        <v>3</v>
      </c>
      <c r="F174" s="15">
        <v>436.45499999999998</v>
      </c>
      <c r="G174" s="15">
        <v>156</v>
      </c>
      <c r="H174" s="15" t="s">
        <v>3</v>
      </c>
      <c r="I174" s="15" t="s">
        <v>3</v>
      </c>
      <c r="J174" s="16">
        <v>1126.3578480000001</v>
      </c>
      <c r="K174" s="16">
        <v>85.870415126527689</v>
      </c>
      <c r="L174" s="16">
        <v>4.4669789948819707</v>
      </c>
      <c r="M174" s="17">
        <v>0</v>
      </c>
      <c r="N174" s="16">
        <v>90.337394121409659</v>
      </c>
      <c r="O174" s="16">
        <v>1040.4874328734725</v>
      </c>
      <c r="P174" s="16">
        <f t="shared" si="50"/>
        <v>1130.8248269948822</v>
      </c>
      <c r="Q174" s="16">
        <v>641.87949798198292</v>
      </c>
      <c r="R174" s="16">
        <v>0</v>
      </c>
      <c r="S174" s="16">
        <f t="shared" si="51"/>
        <v>641.87949798198292</v>
      </c>
      <c r="T174" s="18">
        <v>0.71</v>
      </c>
      <c r="U174" s="19">
        <f t="shared" si="52"/>
        <v>0.79817784455880414</v>
      </c>
      <c r="V174" s="19">
        <f t="shared" si="53"/>
        <v>7.1053576896331974</v>
      </c>
      <c r="W174" s="16">
        <v>0.27432119268300253</v>
      </c>
      <c r="X174" s="16">
        <v>1.8288079512200166E-2</v>
      </c>
      <c r="Y174" s="16">
        <v>0.763006791265608</v>
      </c>
      <c r="AA174" s="13" t="s">
        <v>236</v>
      </c>
      <c r="AB174" s="15">
        <v>22.731470762062777</v>
      </c>
      <c r="AC174" s="19">
        <v>2.6914616030168923</v>
      </c>
      <c r="AD174" s="19">
        <v>7.4857624034028474</v>
      </c>
      <c r="AE174" s="19">
        <v>7.655708334511754</v>
      </c>
      <c r="AF174" s="19">
        <v>21.292822293161372</v>
      </c>
      <c r="AG174" s="19">
        <v>112.28643605104274</v>
      </c>
      <c r="AH174" s="17">
        <f t="shared" si="54"/>
        <v>14590.865041144978</v>
      </c>
      <c r="AI174" s="17">
        <f t="shared" si="55"/>
        <v>18280.218049913594</v>
      </c>
      <c r="AJ174" s="17">
        <f t="shared" si="56"/>
        <v>-3689.3530087686158</v>
      </c>
      <c r="AK174" s="19">
        <f t="shared" si="57"/>
        <v>0.79817784455880414</v>
      </c>
      <c r="AL174" s="17">
        <f t="shared" si="58"/>
        <v>2053.5018331917654</v>
      </c>
      <c r="AM174" s="19">
        <f t="shared" si="59"/>
        <v>7.1053576896331974</v>
      </c>
    </row>
    <row r="175" spans="1:39">
      <c r="A175" s="13" t="s">
        <v>237</v>
      </c>
      <c r="B175" s="13" t="s">
        <v>103</v>
      </c>
      <c r="C175" s="13" t="s">
        <v>63</v>
      </c>
      <c r="D175" s="14">
        <v>15</v>
      </c>
      <c r="E175" s="14" t="s">
        <v>3</v>
      </c>
      <c r="F175" s="15">
        <v>3196.875</v>
      </c>
      <c r="G175" s="15">
        <v>-4.7249999999999996</v>
      </c>
      <c r="H175" s="15" t="s">
        <v>3</v>
      </c>
      <c r="I175" s="15" t="s">
        <v>3</v>
      </c>
      <c r="J175" s="16">
        <v>1560.6000000000001</v>
      </c>
      <c r="K175" s="16">
        <v>660.54165481944369</v>
      </c>
      <c r="L175" s="16">
        <v>114.49539209433641</v>
      </c>
      <c r="M175" s="17">
        <v>0</v>
      </c>
      <c r="N175" s="16">
        <v>775.03704691378016</v>
      </c>
      <c r="O175" s="16">
        <v>900.05834518055644</v>
      </c>
      <c r="P175" s="16">
        <f t="shared" si="50"/>
        <v>1675.0953920943366</v>
      </c>
      <c r="Q175" s="16">
        <v>3233.0161640111669</v>
      </c>
      <c r="R175" s="16">
        <v>0</v>
      </c>
      <c r="S175" s="16">
        <f t="shared" si="51"/>
        <v>3233.0161640111669</v>
      </c>
      <c r="T175" s="18">
        <v>0.71</v>
      </c>
      <c r="U175" s="19">
        <f t="shared" si="52"/>
        <v>2.6445477231875625</v>
      </c>
      <c r="V175" s="19">
        <f t="shared" si="53"/>
        <v>4.1714343551513187</v>
      </c>
      <c r="W175" s="16">
        <v>0.32131284067390514</v>
      </c>
      <c r="X175" s="16">
        <v>2.1420856044927009E-2</v>
      </c>
      <c r="Y175" s="16">
        <v>-216.12554061788254</v>
      </c>
      <c r="AA175" s="13" t="s">
        <v>237</v>
      </c>
      <c r="AB175" s="15">
        <v>2.768369642368063</v>
      </c>
      <c r="AC175" s="19">
        <v>-9.9280040337179215E-3</v>
      </c>
      <c r="AD175" s="19">
        <v>6.6775748202249634</v>
      </c>
      <c r="AE175" s="19">
        <v>-2.8239638693267878E-2</v>
      </c>
      <c r="AF175" s="19">
        <v>18.993979014309286</v>
      </c>
      <c r="AG175" s="19">
        <v>100.16362230337445</v>
      </c>
      <c r="AH175" s="17">
        <f t="shared" si="54"/>
        <v>8950.1838017337614</v>
      </c>
      <c r="AI175" s="17">
        <f t="shared" si="55"/>
        <v>3384.3911090195052</v>
      </c>
      <c r="AJ175" s="17">
        <f t="shared" si="56"/>
        <v>5565.7926927142562</v>
      </c>
      <c r="AK175" s="19">
        <f t="shared" si="57"/>
        <v>2.6445477231875625</v>
      </c>
      <c r="AL175" s="17">
        <f t="shared" si="58"/>
        <v>2145.5890323867011</v>
      </c>
      <c r="AM175" s="19">
        <f t="shared" si="59"/>
        <v>4.1714343551513196</v>
      </c>
    </row>
    <row r="176" spans="1:39">
      <c r="A176" s="13" t="s">
        <v>238</v>
      </c>
      <c r="B176" s="13" t="s">
        <v>103</v>
      </c>
      <c r="C176" s="13" t="s">
        <v>63</v>
      </c>
      <c r="D176" s="14">
        <v>15</v>
      </c>
      <c r="E176" s="14" t="s">
        <v>3</v>
      </c>
      <c r="F176" s="15">
        <v>4485</v>
      </c>
      <c r="G176" s="15">
        <v>85.837499999999991</v>
      </c>
      <c r="H176" s="15" t="s">
        <v>3</v>
      </c>
      <c r="I176" s="15" t="s">
        <v>3</v>
      </c>
      <c r="J176" s="16">
        <v>1560.6000000000001</v>
      </c>
      <c r="K176" s="16">
        <v>660.54165481944369</v>
      </c>
      <c r="L176" s="16">
        <v>149.71738244674455</v>
      </c>
      <c r="M176" s="17">
        <v>0</v>
      </c>
      <c r="N176" s="16">
        <v>810.25903726618822</v>
      </c>
      <c r="O176" s="16">
        <v>900.05834518055644</v>
      </c>
      <c r="P176" s="16">
        <f t="shared" si="50"/>
        <v>1710.3173824467447</v>
      </c>
      <c r="Q176" s="16">
        <v>4654.0514614272488</v>
      </c>
      <c r="R176" s="16">
        <v>0</v>
      </c>
      <c r="S176" s="16">
        <f t="shared" si="51"/>
        <v>4654.0514614272488</v>
      </c>
      <c r="T176" s="18">
        <v>0.71</v>
      </c>
      <c r="U176" s="19">
        <f t="shared" si="52"/>
        <v>3.7003187823365953</v>
      </c>
      <c r="V176" s="19">
        <f t="shared" si="53"/>
        <v>5.7439056491489513</v>
      </c>
      <c r="W176" s="16">
        <v>0.23943779863001341</v>
      </c>
      <c r="X176" s="16">
        <v>1.5962519908667563E-2</v>
      </c>
      <c r="Y176" s="16">
        <v>12.437476305129767</v>
      </c>
      <c r="AA176" s="13" t="s">
        <v>238</v>
      </c>
      <c r="AB176" s="15">
        <v>2.768369642368063</v>
      </c>
      <c r="AC176" s="19">
        <v>0.18035873994587559</v>
      </c>
      <c r="AD176" s="19">
        <v>9.3681870791660469</v>
      </c>
      <c r="AE176" s="19">
        <v>0.51302010292769984</v>
      </c>
      <c r="AF176" s="19">
        <v>26.64727143825678</v>
      </c>
      <c r="AG176" s="19">
        <v>140.52280618749066</v>
      </c>
      <c r="AH176" s="17">
        <f t="shared" si="54"/>
        <v>12884.134779833914</v>
      </c>
      <c r="AI176" s="17">
        <f t="shared" si="55"/>
        <v>3481.8985978548922</v>
      </c>
      <c r="AJ176" s="17">
        <f t="shared" si="56"/>
        <v>9402.2361819790221</v>
      </c>
      <c r="AK176" s="19">
        <f t="shared" si="57"/>
        <v>3.7003187823365957</v>
      </c>
      <c r="AL176" s="17">
        <f t="shared" si="58"/>
        <v>2243.0965212220885</v>
      </c>
      <c r="AM176" s="19">
        <f t="shared" si="59"/>
        <v>5.7439056491489504</v>
      </c>
    </row>
    <row r="177" spans="1:39">
      <c r="A177" s="13" t="s">
        <v>239</v>
      </c>
      <c r="B177" s="13" t="s">
        <v>103</v>
      </c>
      <c r="C177" s="13" t="s">
        <v>63</v>
      </c>
      <c r="D177" s="14">
        <v>15</v>
      </c>
      <c r="E177" s="14" t="s">
        <v>3</v>
      </c>
      <c r="F177" s="15">
        <v>34308.571000000004</v>
      </c>
      <c r="G177" s="15">
        <v>523.19999999999993</v>
      </c>
      <c r="H177" s="15" t="s">
        <v>3</v>
      </c>
      <c r="I177" s="15" t="s">
        <v>3</v>
      </c>
      <c r="J177" s="16">
        <v>3106.8424800000003</v>
      </c>
      <c r="K177" s="16">
        <v>1585.2999715666649</v>
      </c>
      <c r="L177" s="16">
        <v>960.66481845092255</v>
      </c>
      <c r="M177" s="17">
        <v>0</v>
      </c>
      <c r="N177" s="16">
        <v>2545.9647900175873</v>
      </c>
      <c r="O177" s="16">
        <v>1521.5425084333353</v>
      </c>
      <c r="P177" s="16">
        <f t="shared" si="50"/>
        <v>4067.5072984509225</v>
      </c>
      <c r="Q177" s="16">
        <v>35430.980842123063</v>
      </c>
      <c r="R177" s="16">
        <v>0</v>
      </c>
      <c r="S177" s="16">
        <f t="shared" si="51"/>
        <v>35430.980842123063</v>
      </c>
      <c r="T177" s="18">
        <v>0.71</v>
      </c>
      <c r="U177" s="19">
        <f t="shared" si="52"/>
        <v>11.189238503648777</v>
      </c>
      <c r="V177" s="19">
        <f t="shared" si="53"/>
        <v>13.916524290140835</v>
      </c>
      <c r="W177" s="16">
        <v>9.8351511441518838E-2</v>
      </c>
      <c r="X177" s="16">
        <v>6.5567674294345901E-3</v>
      </c>
      <c r="Y177" s="16">
        <v>6.4116543401964439</v>
      </c>
      <c r="AA177" s="13" t="s">
        <v>239</v>
      </c>
      <c r="AB177" s="15">
        <v>2.768369642368063</v>
      </c>
      <c r="AC177" s="19">
        <v>1.0993294625272414</v>
      </c>
      <c r="AD177" s="19">
        <v>71.663124090713708</v>
      </c>
      <c r="AE177" s="19">
        <v>3.1269796749878838</v>
      </c>
      <c r="AF177" s="19">
        <v>203.84165085745926</v>
      </c>
      <c r="AG177" s="19">
        <v>1074.9468613607055</v>
      </c>
      <c r="AH177" s="17">
        <f t="shared" si="54"/>
        <v>98086.051762657909</v>
      </c>
      <c r="AI177" s="17">
        <f t="shared" si="55"/>
        <v>8766.1060876191295</v>
      </c>
      <c r="AJ177" s="17">
        <f t="shared" si="56"/>
        <v>89319.945675038776</v>
      </c>
      <c r="AK177" s="19">
        <f t="shared" si="57"/>
        <v>11.189238503648777</v>
      </c>
      <c r="AL177" s="17">
        <f t="shared" si="58"/>
        <v>7048.1716352226686</v>
      </c>
      <c r="AM177" s="19">
        <f t="shared" si="59"/>
        <v>13.916524290140835</v>
      </c>
    </row>
    <row r="178" spans="1:39">
      <c r="A178" s="13" t="s">
        <v>240</v>
      </c>
      <c r="B178" s="13" t="s">
        <v>103</v>
      </c>
      <c r="C178" s="13" t="s">
        <v>63</v>
      </c>
      <c r="D178" s="14">
        <v>15</v>
      </c>
      <c r="E178" s="14" t="s">
        <v>3</v>
      </c>
      <c r="F178" s="15">
        <v>13097.143</v>
      </c>
      <c r="G178" s="15">
        <v>542.4</v>
      </c>
      <c r="H178" s="15" t="s">
        <v>3</v>
      </c>
      <c r="I178" s="15" t="s">
        <v>3</v>
      </c>
      <c r="J178" s="16">
        <v>3587.9442480000002</v>
      </c>
      <c r="K178" s="16">
        <v>1585.2999715666649</v>
      </c>
      <c r="L178" s="16">
        <v>428.5860933093432</v>
      </c>
      <c r="M178" s="17">
        <v>0</v>
      </c>
      <c r="N178" s="16">
        <v>2013.886064876008</v>
      </c>
      <c r="O178" s="16">
        <v>2002.6442764333353</v>
      </c>
      <c r="P178" s="16">
        <f t="shared" si="50"/>
        <v>4016.5303413093434</v>
      </c>
      <c r="Q178" s="16">
        <v>13964.202790534648</v>
      </c>
      <c r="R178" s="16">
        <v>0</v>
      </c>
      <c r="S178" s="16">
        <f t="shared" si="51"/>
        <v>13964.202790534648</v>
      </c>
      <c r="T178" s="18">
        <v>0.71</v>
      </c>
      <c r="U178" s="19">
        <f t="shared" si="52"/>
        <v>4.6922306459561716</v>
      </c>
      <c r="V178" s="19">
        <f t="shared" si="53"/>
        <v>6.9339586951233025</v>
      </c>
      <c r="W178" s="16">
        <v>0.20379315937623094</v>
      </c>
      <c r="X178" s="16">
        <v>1.3586210625082066E-2</v>
      </c>
      <c r="Y178" s="16">
        <v>4.8921600754380785</v>
      </c>
      <c r="AA178" s="13" t="s">
        <v>240</v>
      </c>
      <c r="AB178" s="15">
        <v>10.513305227454033</v>
      </c>
      <c r="AC178" s="19">
        <v>4.3280772931590867</v>
      </c>
      <c r="AD178" s="19">
        <v>103.89266145626293</v>
      </c>
      <c r="AE178" s="19">
        <v>12.310967902536017</v>
      </c>
      <c r="AF178" s="19">
        <v>295.51672344638996</v>
      </c>
      <c r="AG178" s="19">
        <v>1558.3899218439435</v>
      </c>
      <c r="AH178" s="17">
        <f t="shared" si="54"/>
        <v>146809.92619495612</v>
      </c>
      <c r="AI178" s="17">
        <f t="shared" si="55"/>
        <v>31287.875058204761</v>
      </c>
      <c r="AJ178" s="17">
        <f t="shared" si="56"/>
        <v>115522.05113675135</v>
      </c>
      <c r="AK178" s="19">
        <f t="shared" si="57"/>
        <v>4.6922306459561716</v>
      </c>
      <c r="AL178" s="17">
        <f t="shared" si="58"/>
        <v>21172.598893357768</v>
      </c>
      <c r="AM178" s="19">
        <f t="shared" si="59"/>
        <v>6.9339586951233025</v>
      </c>
    </row>
    <row r="179" spans="1:39">
      <c r="A179" s="13" t="s">
        <v>241</v>
      </c>
      <c r="B179" s="13" t="s">
        <v>103</v>
      </c>
      <c r="C179" s="13" t="s">
        <v>63</v>
      </c>
      <c r="D179" s="14">
        <v>15</v>
      </c>
      <c r="E179" s="14" t="s">
        <v>3</v>
      </c>
      <c r="F179" s="15">
        <v>12486.033519553072</v>
      </c>
      <c r="G179" s="15">
        <v>3216.8715083798884</v>
      </c>
      <c r="H179" s="15" t="s">
        <v>3</v>
      </c>
      <c r="I179" s="15" t="s">
        <v>3</v>
      </c>
      <c r="J179" s="16">
        <v>6132.7002240000002</v>
      </c>
      <c r="K179" s="16">
        <v>1981.6249644583311</v>
      </c>
      <c r="L179" s="16">
        <v>518.70046124808528</v>
      </c>
      <c r="M179" s="17">
        <v>0</v>
      </c>
      <c r="N179" s="16">
        <v>2500.3254257064164</v>
      </c>
      <c r="O179" s="16">
        <v>4151.0752595416689</v>
      </c>
      <c r="P179" s="16">
        <f t="shared" si="50"/>
        <v>6651.4006852480852</v>
      </c>
      <c r="Q179" s="16">
        <v>16768.08919801591</v>
      </c>
      <c r="R179" s="16">
        <v>0</v>
      </c>
      <c r="S179" s="16">
        <f t="shared" si="51"/>
        <v>16768.08919801591</v>
      </c>
      <c r="T179" s="18">
        <v>0.71</v>
      </c>
      <c r="U179" s="19">
        <f t="shared" si="52"/>
        <v>3.4410779136103242</v>
      </c>
      <c r="V179" s="19">
        <f t="shared" si="53"/>
        <v>6.7063627100773999</v>
      </c>
      <c r="W179" s="16">
        <v>0.26540146477648369</v>
      </c>
      <c r="X179" s="16">
        <v>1.7693430985098912E-2</v>
      </c>
      <c r="Y179" s="16">
        <v>1.0241139127469783</v>
      </c>
      <c r="AA179" s="13" t="s">
        <v>241</v>
      </c>
      <c r="AB179" s="15">
        <v>5.5367392847361261</v>
      </c>
      <c r="AC179" s="19">
        <v>13.518354840697475</v>
      </c>
      <c r="AD179" s="19">
        <v>52.161203071532327</v>
      </c>
      <c r="AE179" s="19">
        <v>38.452185870609824</v>
      </c>
      <c r="AF179" s="19">
        <v>148.36955379384761</v>
      </c>
      <c r="AG179" s="19">
        <v>782.41804607298491</v>
      </c>
      <c r="AH179" s="17">
        <f t="shared" si="54"/>
        <v>92840.538192614171</v>
      </c>
      <c r="AI179" s="17">
        <f t="shared" si="55"/>
        <v>26980.07441953192</v>
      </c>
      <c r="AJ179" s="17">
        <f t="shared" si="56"/>
        <v>65860.463773082243</v>
      </c>
      <c r="AK179" s="19">
        <f t="shared" si="57"/>
        <v>3.4410779136103238</v>
      </c>
      <c r="AL179" s="17">
        <f t="shared" si="58"/>
        <v>13843.650009133293</v>
      </c>
      <c r="AM179" s="19">
        <f t="shared" si="59"/>
        <v>6.7063627100773999</v>
      </c>
    </row>
    <row r="180" spans="1:39">
      <c r="A180" s="13" t="s">
        <v>242</v>
      </c>
      <c r="B180" s="13" t="s">
        <v>103</v>
      </c>
      <c r="C180" s="13" t="s">
        <v>63</v>
      </c>
      <c r="D180" s="14">
        <v>15</v>
      </c>
      <c r="E180" s="14" t="s">
        <v>3</v>
      </c>
      <c r="F180" s="15">
        <v>51821.229050279326</v>
      </c>
      <c r="G180" s="15">
        <v>767.26256983240228</v>
      </c>
      <c r="H180" s="15" t="s">
        <v>3</v>
      </c>
      <c r="I180" s="15" t="s">
        <v>3</v>
      </c>
      <c r="J180" s="16">
        <v>6132.7002240000002</v>
      </c>
      <c r="K180" s="16">
        <v>1981.6249644583311</v>
      </c>
      <c r="L180" s="16">
        <v>1428.8239452974535</v>
      </c>
      <c r="M180" s="17">
        <v>0</v>
      </c>
      <c r="N180" s="16">
        <v>3410.4489097557844</v>
      </c>
      <c r="O180" s="16">
        <v>4151.0752595416689</v>
      </c>
      <c r="P180" s="16">
        <f t="shared" si="50"/>
        <v>7561.5241692974532</v>
      </c>
      <c r="Q180" s="16">
        <v>53487.127017893959</v>
      </c>
      <c r="R180" s="16">
        <v>0</v>
      </c>
      <c r="S180" s="16">
        <f t="shared" si="51"/>
        <v>53487.127017893959</v>
      </c>
      <c r="T180" s="18">
        <v>0.71</v>
      </c>
      <c r="U180" s="19">
        <f t="shared" si="52"/>
        <v>9.2489619307352005</v>
      </c>
      <c r="V180" s="19">
        <f t="shared" si="53"/>
        <v>15.683309861317955</v>
      </c>
      <c r="W180" s="16">
        <v>8.7223822177838112E-2</v>
      </c>
      <c r="X180" s="16">
        <v>5.8149214785225434E-3</v>
      </c>
      <c r="Y180" s="16">
        <v>5.8567000059346901</v>
      </c>
      <c r="AA180" s="13" t="s">
        <v>242</v>
      </c>
      <c r="AB180" s="15">
        <v>5.5367392847361261</v>
      </c>
      <c r="AC180" s="19">
        <v>3.2242903230547593</v>
      </c>
      <c r="AD180" s="19">
        <v>216.48649650627914</v>
      </c>
      <c r="AE180" s="19">
        <v>9.1713091026180962</v>
      </c>
      <c r="AF180" s="19">
        <v>615.78343668533807</v>
      </c>
      <c r="AG180" s="19">
        <v>3247.2974475941855</v>
      </c>
      <c r="AH180" s="17">
        <f t="shared" si="54"/>
        <v>296144.27738764451</v>
      </c>
      <c r="AI180" s="17">
        <f t="shared" si="55"/>
        <v>32019.190867628968</v>
      </c>
      <c r="AJ180" s="17">
        <f t="shared" si="56"/>
        <v>264125.08652001555</v>
      </c>
      <c r="AK180" s="19">
        <f t="shared" si="57"/>
        <v>9.2489619307352005</v>
      </c>
      <c r="AL180" s="17">
        <f t="shared" si="58"/>
        <v>18882.766457230344</v>
      </c>
      <c r="AM180" s="19">
        <f t="shared" si="59"/>
        <v>15.683309861317953</v>
      </c>
    </row>
    <row r="181" spans="1:39">
      <c r="A181" s="13" t="s">
        <v>243</v>
      </c>
      <c r="B181" s="13" t="s">
        <v>103</v>
      </c>
      <c r="C181" s="13" t="s">
        <v>63</v>
      </c>
      <c r="D181" s="14">
        <v>15</v>
      </c>
      <c r="E181" s="14" t="s">
        <v>3</v>
      </c>
      <c r="F181" s="15">
        <v>92719.78</v>
      </c>
      <c r="G181" s="15">
        <v>4350</v>
      </c>
      <c r="H181" s="15" t="s">
        <v>3</v>
      </c>
      <c r="I181" s="15" t="s">
        <v>3</v>
      </c>
      <c r="J181" s="16">
        <v>7243.8370200000008</v>
      </c>
      <c r="K181" s="16">
        <v>3302.7082740972187</v>
      </c>
      <c r="L181" s="16">
        <v>2638.3002562848069</v>
      </c>
      <c r="M181" s="17">
        <v>0</v>
      </c>
      <c r="N181" s="16">
        <v>5941.0085303820251</v>
      </c>
      <c r="O181" s="16">
        <v>3941.1287459027822</v>
      </c>
      <c r="P181" s="16">
        <f t="shared" si="50"/>
        <v>9882.1372762848077</v>
      </c>
      <c r="Q181" s="16">
        <v>99510.961964281567</v>
      </c>
      <c r="R181" s="16">
        <v>0</v>
      </c>
      <c r="S181" s="16">
        <f t="shared" si="51"/>
        <v>99510.961964281567</v>
      </c>
      <c r="T181" s="18">
        <v>0.71</v>
      </c>
      <c r="U181" s="19">
        <f t="shared" si="52"/>
        <v>12.788270508381968</v>
      </c>
      <c r="V181" s="19">
        <f t="shared" si="53"/>
        <v>16.749843306130163</v>
      </c>
      <c r="W181" s="16">
        <v>8.4921774050459253E-2</v>
      </c>
      <c r="X181" s="16">
        <v>5.6614516033639505E-3</v>
      </c>
      <c r="Y181" s="16">
        <v>1.7995186919774597</v>
      </c>
      <c r="AA181" s="13" t="s">
        <v>243</v>
      </c>
      <c r="AB181" s="15">
        <v>5.5367392847361261</v>
      </c>
      <c r="AC181" s="19">
        <v>18.280134411290142</v>
      </c>
      <c r="AD181" s="19">
        <v>387.3428071255824</v>
      </c>
      <c r="AE181" s="19">
        <v>51.996795054271018</v>
      </c>
      <c r="AF181" s="19">
        <v>1101.7744237928439</v>
      </c>
      <c r="AG181" s="19">
        <v>5810.1421068837353</v>
      </c>
      <c r="AH181" s="17">
        <f t="shared" si="54"/>
        <v>550966.25236952014</v>
      </c>
      <c r="AI181" s="17">
        <f t="shared" si="55"/>
        <v>43083.718944511988</v>
      </c>
      <c r="AJ181" s="17">
        <f t="shared" si="56"/>
        <v>507882.53342500818</v>
      </c>
      <c r="AK181" s="19">
        <f t="shared" si="57"/>
        <v>12.788270508381968</v>
      </c>
      <c r="AL181" s="17">
        <f t="shared" si="58"/>
        <v>32893.8153211186</v>
      </c>
      <c r="AM181" s="19">
        <f t="shared" si="59"/>
        <v>16.749843306130163</v>
      </c>
    </row>
    <row r="182" spans="1:39">
      <c r="A182" s="13" t="s">
        <v>244</v>
      </c>
      <c r="B182" s="13" t="s">
        <v>103</v>
      </c>
      <c r="C182" s="13" t="s">
        <v>63</v>
      </c>
      <c r="D182" s="14">
        <v>15</v>
      </c>
      <c r="E182" s="14" t="s">
        <v>3</v>
      </c>
      <c r="F182" s="15">
        <v>66098.9010989011</v>
      </c>
      <c r="G182" s="15">
        <v>3438.4615384615381</v>
      </c>
      <c r="H182" s="15" t="s">
        <v>3</v>
      </c>
      <c r="I182" s="15" t="s">
        <v>3</v>
      </c>
      <c r="J182" s="16">
        <v>7243.8370200000008</v>
      </c>
      <c r="K182" s="16">
        <v>3302.7082740972187</v>
      </c>
      <c r="L182" s="16">
        <v>1940.8460659163461</v>
      </c>
      <c r="M182" s="17">
        <v>0</v>
      </c>
      <c r="N182" s="16">
        <v>5243.5543400135648</v>
      </c>
      <c r="O182" s="16">
        <v>3941.1287459027822</v>
      </c>
      <c r="P182" s="16">
        <f t="shared" si="50"/>
        <v>9184.6830859163474</v>
      </c>
      <c r="Q182" s="16">
        <v>71372.091533395302</v>
      </c>
      <c r="R182" s="16">
        <v>0</v>
      </c>
      <c r="S182" s="16">
        <f t="shared" si="51"/>
        <v>71372.091533395302</v>
      </c>
      <c r="T182" s="18">
        <v>0.71</v>
      </c>
      <c r="U182" s="19">
        <f t="shared" si="52"/>
        <v>10.075153904649403</v>
      </c>
      <c r="V182" s="19">
        <f t="shared" si="53"/>
        <v>13.611395420994276</v>
      </c>
      <c r="W182" s="16">
        <v>0.10513874976635913</v>
      </c>
      <c r="X182" s="16">
        <v>7.0092499844239438E-3</v>
      </c>
      <c r="Y182" s="16">
        <v>2.0093104611675638</v>
      </c>
      <c r="AA182" s="13" t="s">
        <v>244</v>
      </c>
      <c r="AB182" s="15">
        <v>5.5367392847361261</v>
      </c>
      <c r="AC182" s="19">
        <v>14.449549216351361</v>
      </c>
      <c r="AD182" s="19">
        <v>276.13238404539561</v>
      </c>
      <c r="AE182" s="19">
        <v>41.100914923535186</v>
      </c>
      <c r="AF182" s="19">
        <v>785.44274664566638</v>
      </c>
      <c r="AG182" s="19">
        <v>4141.9857606809328</v>
      </c>
      <c r="AH182" s="17">
        <f t="shared" si="54"/>
        <v>395168.66302673245</v>
      </c>
      <c r="AI182" s="17">
        <f t="shared" si="55"/>
        <v>39222.096929395098</v>
      </c>
      <c r="AJ182" s="17">
        <f t="shared" si="56"/>
        <v>355946.56609733735</v>
      </c>
      <c r="AK182" s="19">
        <f t="shared" si="57"/>
        <v>10.075153904649405</v>
      </c>
      <c r="AL182" s="17">
        <f t="shared" si="58"/>
        <v>29032.193306001715</v>
      </c>
      <c r="AM182" s="19">
        <f t="shared" si="59"/>
        <v>13.611395420994278</v>
      </c>
    </row>
    <row r="183" spans="1:39">
      <c r="A183" s="13" t="s">
        <v>245</v>
      </c>
      <c r="B183" s="13" t="s">
        <v>103</v>
      </c>
      <c r="C183" s="13" t="s">
        <v>63</v>
      </c>
      <c r="D183" s="14">
        <v>15</v>
      </c>
      <c r="E183" s="14" t="s">
        <v>3</v>
      </c>
      <c r="F183" s="15">
        <v>98976</v>
      </c>
      <c r="G183" s="15">
        <v>1509.2307692307688</v>
      </c>
      <c r="H183" s="15" t="s">
        <v>3</v>
      </c>
      <c r="I183" s="15" t="s">
        <v>3</v>
      </c>
      <c r="J183" s="16">
        <v>6862.582440000001</v>
      </c>
      <c r="K183" s="16">
        <v>3963.2499289166622</v>
      </c>
      <c r="L183" s="16">
        <v>2739.6555430728054</v>
      </c>
      <c r="M183" s="17">
        <v>0</v>
      </c>
      <c r="N183" s="16">
        <v>6702.9054719894675</v>
      </c>
      <c r="O183" s="16">
        <v>2899.3325110833389</v>
      </c>
      <c r="P183" s="16">
        <f t="shared" si="50"/>
        <v>9602.2379830728059</v>
      </c>
      <c r="Q183" s="16">
        <v>102213.83905139088</v>
      </c>
      <c r="R183" s="16">
        <v>0</v>
      </c>
      <c r="S183" s="16">
        <f t="shared" si="51"/>
        <v>102213.83905139088</v>
      </c>
      <c r="T183" s="18">
        <v>0.71</v>
      </c>
      <c r="U183" s="19">
        <f t="shared" si="52"/>
        <v>13.427830131512501</v>
      </c>
      <c r="V183" s="19">
        <f t="shared" si="53"/>
        <v>15.249184026021052</v>
      </c>
      <c r="W183" s="16">
        <v>8.9756202800367169E-2</v>
      </c>
      <c r="X183" s="16">
        <v>5.9837468533578122E-3</v>
      </c>
      <c r="Y183" s="16">
        <v>5.8518459819385171</v>
      </c>
      <c r="AA183" s="13" t="s">
        <v>245</v>
      </c>
      <c r="AB183" s="15">
        <v>2.768369642368063</v>
      </c>
      <c r="AC183" s="19">
        <v>3.1711426803670428</v>
      </c>
      <c r="AD183" s="19">
        <v>206.73928302063288</v>
      </c>
      <c r="AE183" s="19">
        <v>9.0201336778496657</v>
      </c>
      <c r="AF183" s="19">
        <v>588.05804634847334</v>
      </c>
      <c r="AG183" s="19">
        <v>3101.089245309493</v>
      </c>
      <c r="AH183" s="17">
        <f t="shared" si="54"/>
        <v>282965.68905976572</v>
      </c>
      <c r="AI183" s="17">
        <f t="shared" si="55"/>
        <v>21073.076311540492</v>
      </c>
      <c r="AJ183" s="17">
        <f t="shared" si="56"/>
        <v>261892.61274822522</v>
      </c>
      <c r="AK183" s="19">
        <f t="shared" si="57"/>
        <v>13.427830131512501</v>
      </c>
      <c r="AL183" s="17">
        <f t="shared" si="58"/>
        <v>18556.120024318414</v>
      </c>
      <c r="AM183" s="19">
        <f t="shared" si="59"/>
        <v>15.249184026021052</v>
      </c>
    </row>
    <row r="184" spans="1:39">
      <c r="A184" s="13" t="s">
        <v>246</v>
      </c>
      <c r="B184" s="13" t="s">
        <v>103</v>
      </c>
      <c r="C184" s="13" t="s">
        <v>63</v>
      </c>
      <c r="D184" s="14">
        <v>15</v>
      </c>
      <c r="E184" s="14" t="s">
        <v>3</v>
      </c>
      <c r="F184" s="15">
        <v>37780.22</v>
      </c>
      <c r="G184" s="15">
        <v>1564.6153846153843</v>
      </c>
      <c r="H184" s="15" t="s">
        <v>3</v>
      </c>
      <c r="I184" s="15" t="s">
        <v>3</v>
      </c>
      <c r="J184" s="16">
        <v>6862.582440000001</v>
      </c>
      <c r="K184" s="16">
        <v>3963.2499289166622</v>
      </c>
      <c r="L184" s="16">
        <v>1204.5878395163663</v>
      </c>
      <c r="M184" s="17">
        <v>0</v>
      </c>
      <c r="N184" s="16">
        <v>5167.837768433028</v>
      </c>
      <c r="O184" s="16">
        <v>2899.3325110833389</v>
      </c>
      <c r="P184" s="16">
        <f t="shared" si="50"/>
        <v>8067.1702795163674</v>
      </c>
      <c r="Q184" s="16">
        <v>40281.354008619783</v>
      </c>
      <c r="R184" s="16">
        <v>0</v>
      </c>
      <c r="S184" s="16">
        <f t="shared" si="51"/>
        <v>40281.354008619783</v>
      </c>
      <c r="T184" s="18">
        <v>0.71</v>
      </c>
      <c r="U184" s="19">
        <f t="shared" si="52"/>
        <v>6.6284700255903832</v>
      </c>
      <c r="V184" s="19">
        <f t="shared" si="53"/>
        <v>7.7946243310253411</v>
      </c>
      <c r="W184" s="16">
        <v>0.18129075755408069</v>
      </c>
      <c r="X184" s="16">
        <v>1.2086050503605374E-2</v>
      </c>
      <c r="Y184" s="16">
        <v>4.3519782722449545</v>
      </c>
      <c r="AA184" s="13" t="s">
        <v>246</v>
      </c>
      <c r="AB184" s="15">
        <v>11.365735381031389</v>
      </c>
      <c r="AC184" s="19">
        <v>13.497122535839146</v>
      </c>
      <c r="AD184" s="19">
        <v>323.98958709178311</v>
      </c>
      <c r="AE184" s="19">
        <v>38.391791795850359</v>
      </c>
      <c r="AF184" s="19">
        <v>921.5698189464448</v>
      </c>
      <c r="AG184" s="19">
        <v>4859.8438063767489</v>
      </c>
      <c r="AH184" s="17">
        <f t="shared" si="54"/>
        <v>457827.2104516204</v>
      </c>
      <c r="AI184" s="17">
        <f t="shared" si="55"/>
        <v>69069.816818073756</v>
      </c>
      <c r="AJ184" s="17">
        <f t="shared" si="56"/>
        <v>388757.39363354666</v>
      </c>
      <c r="AK184" s="19">
        <f t="shared" si="57"/>
        <v>6.6284700255903823</v>
      </c>
      <c r="AL184" s="17">
        <f t="shared" si="58"/>
        <v>58736.276568109563</v>
      </c>
      <c r="AM184" s="19">
        <f t="shared" si="59"/>
        <v>7.7946243310253411</v>
      </c>
    </row>
    <row r="185" spans="1:39">
      <c r="A185" s="13" t="s">
        <v>247</v>
      </c>
      <c r="B185" s="13" t="s">
        <v>103</v>
      </c>
      <c r="C185" s="13" t="s">
        <v>63</v>
      </c>
      <c r="D185" s="14">
        <v>15</v>
      </c>
      <c r="E185" s="14" t="s">
        <v>3</v>
      </c>
      <c r="F185" s="15">
        <v>144383.85999999999</v>
      </c>
      <c r="G185" s="15">
        <v>6906.8702290076335</v>
      </c>
      <c r="H185" s="15" t="s">
        <v>3</v>
      </c>
      <c r="I185" s="15" t="s">
        <v>3</v>
      </c>
      <c r="J185" s="16">
        <v>7915.2383520000003</v>
      </c>
      <c r="K185" s="16">
        <v>5284.3332385555495</v>
      </c>
      <c r="L185" s="16">
        <v>4119.9508915093265</v>
      </c>
      <c r="M185" s="17">
        <v>0</v>
      </c>
      <c r="N185" s="16">
        <v>9404.2841300648761</v>
      </c>
      <c r="O185" s="16">
        <v>2630.9051134444508</v>
      </c>
      <c r="P185" s="16">
        <f t="shared" si="50"/>
        <v>12035.189243509327</v>
      </c>
      <c r="Q185" s="16">
        <v>155129.38793152303</v>
      </c>
      <c r="R185" s="16">
        <v>0</v>
      </c>
      <c r="S185" s="16">
        <f t="shared" si="51"/>
        <v>155129.38793152303</v>
      </c>
      <c r="T185" s="18">
        <v>0.71</v>
      </c>
      <c r="U185" s="19">
        <f t="shared" si="52"/>
        <v>15.927417792973285</v>
      </c>
      <c r="V185" s="19">
        <f t="shared" si="53"/>
        <v>16.4956083616811</v>
      </c>
      <c r="W185" s="16">
        <v>8.6325354094199974E-2</v>
      </c>
      <c r="X185" s="16">
        <v>5.755023606279999E-3</v>
      </c>
      <c r="Y185" s="16">
        <v>1.7940307752729041</v>
      </c>
      <c r="AA185" s="13" t="s">
        <v>247</v>
      </c>
      <c r="AB185" s="15">
        <v>5.5367392847361261</v>
      </c>
      <c r="AC185" s="19">
        <v>29.024946240827099</v>
      </c>
      <c r="AD185" s="19">
        <v>603.17280343015352</v>
      </c>
      <c r="AE185" s="19">
        <v>82.55979672739214</v>
      </c>
      <c r="AF185" s="19">
        <v>1715.6904832656699</v>
      </c>
      <c r="AG185" s="19">
        <v>9047.5920514523004</v>
      </c>
      <c r="AH185" s="17">
        <f t="shared" si="54"/>
        <v>858910.97637753387</v>
      </c>
      <c r="AI185" s="17">
        <f t="shared" si="55"/>
        <v>53926.5678556169</v>
      </c>
      <c r="AJ185" s="17">
        <f t="shared" si="56"/>
        <v>804984.40852191695</v>
      </c>
      <c r="AK185" s="19">
        <f t="shared" si="57"/>
        <v>15.927417792973285</v>
      </c>
      <c r="AL185" s="17">
        <f t="shared" si="58"/>
        <v>52069.0693877507</v>
      </c>
      <c r="AM185" s="19">
        <f t="shared" si="59"/>
        <v>16.4956083616811</v>
      </c>
    </row>
    <row r="186" spans="1:39">
      <c r="A186" s="13" t="s">
        <v>248</v>
      </c>
      <c r="B186" s="13" t="s">
        <v>103</v>
      </c>
      <c r="C186" s="13" t="s">
        <v>63</v>
      </c>
      <c r="D186" s="14">
        <v>15</v>
      </c>
      <c r="E186" s="14" t="s">
        <v>3</v>
      </c>
      <c r="F186" s="15">
        <v>14192.982</v>
      </c>
      <c r="G186" s="15">
        <v>1122.4561403508771</v>
      </c>
      <c r="H186" s="15" t="s">
        <v>3</v>
      </c>
      <c r="I186" s="15" t="s">
        <v>3</v>
      </c>
      <c r="J186" s="16">
        <v>2699.1513360000004</v>
      </c>
      <c r="K186" s="16">
        <v>990.81248222916554</v>
      </c>
      <c r="L186" s="16">
        <v>443.58253275271875</v>
      </c>
      <c r="M186" s="17">
        <v>0</v>
      </c>
      <c r="N186" s="16">
        <v>1434.3950149818843</v>
      </c>
      <c r="O186" s="16">
        <v>1708.3388537708347</v>
      </c>
      <c r="P186" s="16">
        <f t="shared" si="50"/>
        <v>3142.733868752719</v>
      </c>
      <c r="Q186" s="16">
        <v>15816.918256335881</v>
      </c>
      <c r="R186" s="16">
        <v>0</v>
      </c>
      <c r="S186" s="16">
        <f t="shared" si="51"/>
        <v>15816.918256335881</v>
      </c>
      <c r="T186" s="18">
        <v>0.71</v>
      </c>
      <c r="U186" s="19">
        <f t="shared" si="52"/>
        <v>6.7021408577956896</v>
      </c>
      <c r="V186" s="19">
        <f t="shared" si="53"/>
        <v>11.026891540428032</v>
      </c>
      <c r="W186" s="16">
        <v>0.13394496403350925</v>
      </c>
      <c r="X186" s="16">
        <v>8.9296642689006174E-3</v>
      </c>
      <c r="Y186" s="16">
        <v>1.6837779979964362</v>
      </c>
      <c r="AA186" s="13" t="s">
        <v>248</v>
      </c>
      <c r="AB186" s="15">
        <v>5.5367392847361261</v>
      </c>
      <c r="AC186" s="19">
        <v>4.7169308313544791</v>
      </c>
      <c r="AD186" s="19">
        <v>59.292089448042937</v>
      </c>
      <c r="AE186" s="19">
        <v>13.417039514306348</v>
      </c>
      <c r="AF186" s="19">
        <v>168.65295155955073</v>
      </c>
      <c r="AG186" s="19">
        <v>889.38134172064395</v>
      </c>
      <c r="AH186" s="17">
        <f t="shared" si="54"/>
        <v>87574.152673314893</v>
      </c>
      <c r="AI186" s="17">
        <f t="shared" si="55"/>
        <v>13066.593873724958</v>
      </c>
      <c r="AJ186" s="17">
        <f t="shared" si="56"/>
        <v>74507.55879958994</v>
      </c>
      <c r="AK186" s="19">
        <f t="shared" si="57"/>
        <v>6.7021408577956896</v>
      </c>
      <c r="AL186" s="17">
        <f t="shared" si="58"/>
        <v>7941.8712292798627</v>
      </c>
      <c r="AM186" s="19">
        <f t="shared" si="59"/>
        <v>11.026891540428032</v>
      </c>
    </row>
    <row r="187" spans="1:39">
      <c r="A187" s="13" t="s">
        <v>249</v>
      </c>
      <c r="B187" s="13" t="s">
        <v>103</v>
      </c>
      <c r="C187" s="13" t="s">
        <v>63</v>
      </c>
      <c r="D187" s="14">
        <v>15</v>
      </c>
      <c r="E187" s="14" t="s">
        <v>3</v>
      </c>
      <c r="F187" s="15">
        <v>18081.870999999999</v>
      </c>
      <c r="G187" s="15">
        <v>267.71929824561397</v>
      </c>
      <c r="H187" s="15" t="s">
        <v>3</v>
      </c>
      <c r="I187" s="15" t="s">
        <v>3</v>
      </c>
      <c r="J187" s="16">
        <v>3180.2531040000003</v>
      </c>
      <c r="K187" s="16">
        <v>990.81248222916554</v>
      </c>
      <c r="L187" s="16">
        <v>514.12963331123092</v>
      </c>
      <c r="M187" s="17">
        <v>0</v>
      </c>
      <c r="N187" s="16">
        <v>1504.9421155403966</v>
      </c>
      <c r="O187" s="16">
        <v>2189.4406217708347</v>
      </c>
      <c r="P187" s="16">
        <f t="shared" si="50"/>
        <v>3694.3827373112313</v>
      </c>
      <c r="Q187" s="16">
        <v>18663.149233659213</v>
      </c>
      <c r="R187" s="16">
        <v>0</v>
      </c>
      <c r="S187" s="16">
        <f t="shared" si="51"/>
        <v>18663.149233659213</v>
      </c>
      <c r="T187" s="18">
        <v>0.71</v>
      </c>
      <c r="U187" s="19">
        <f t="shared" si="52"/>
        <v>6.7324722670709916</v>
      </c>
      <c r="V187" s="19">
        <f t="shared" si="53"/>
        <v>12.401240579912686</v>
      </c>
      <c r="W187" s="16">
        <v>0.11030817619961111</v>
      </c>
      <c r="X187" s="16">
        <v>7.3538784133074051E-3</v>
      </c>
      <c r="Y187" s="16">
        <v>7.4067137594390529</v>
      </c>
      <c r="AA187" s="13" t="s">
        <v>249</v>
      </c>
      <c r="AB187" s="15">
        <v>5.5367392847361261</v>
      </c>
      <c r="AC187" s="19">
        <v>1.1250447715922063</v>
      </c>
      <c r="AD187" s="19">
        <v>75.538171803499324</v>
      </c>
      <c r="AE187" s="19">
        <v>3.2001253983794133</v>
      </c>
      <c r="AF187" s="19">
        <v>214.86400207292908</v>
      </c>
      <c r="AG187" s="19">
        <v>1133.0725770524903</v>
      </c>
      <c r="AH187" s="17">
        <f t="shared" si="54"/>
        <v>103332.99153889388</v>
      </c>
      <c r="AI187" s="17">
        <f t="shared" si="55"/>
        <v>15348.446668589044</v>
      </c>
      <c r="AJ187" s="17">
        <f t="shared" si="56"/>
        <v>87984.544870304846</v>
      </c>
      <c r="AK187" s="19">
        <f t="shared" si="57"/>
        <v>6.7324722670709916</v>
      </c>
      <c r="AL187" s="17">
        <f t="shared" si="58"/>
        <v>8332.4721323664071</v>
      </c>
      <c r="AM187" s="19">
        <f t="shared" si="59"/>
        <v>12.401240579912686</v>
      </c>
    </row>
    <row r="188" spans="1:39">
      <c r="A188" s="13" t="s">
        <v>250</v>
      </c>
      <c r="B188" s="13" t="s">
        <v>103</v>
      </c>
      <c r="C188" s="13" t="s">
        <v>63</v>
      </c>
      <c r="D188" s="14">
        <v>15</v>
      </c>
      <c r="E188" s="14" t="s">
        <v>3</v>
      </c>
      <c r="F188" s="15">
        <v>21289.473999999998</v>
      </c>
      <c r="G188" s="15">
        <v>1683.6842105263154</v>
      </c>
      <c r="H188" s="15" t="s">
        <v>3</v>
      </c>
      <c r="I188" s="15" t="s">
        <v>3</v>
      </c>
      <c r="J188" s="16">
        <v>3356.9338320000006</v>
      </c>
      <c r="K188" s="16">
        <v>1321.0833096388874</v>
      </c>
      <c r="L188" s="16">
        <v>656.78348002139785</v>
      </c>
      <c r="M188" s="17">
        <v>0</v>
      </c>
      <c r="N188" s="16">
        <v>1977.8667896602851</v>
      </c>
      <c r="O188" s="16">
        <v>2035.8505223611132</v>
      </c>
      <c r="P188" s="16">
        <f t="shared" si="50"/>
        <v>4013.7173120213984</v>
      </c>
      <c r="Q188" s="16">
        <v>23725.378397700675</v>
      </c>
      <c r="R188" s="16">
        <v>0</v>
      </c>
      <c r="S188" s="16">
        <f t="shared" si="51"/>
        <v>23725.378397700675</v>
      </c>
      <c r="T188" s="18">
        <v>0.71</v>
      </c>
      <c r="U188" s="19">
        <f t="shared" si="52"/>
        <v>7.8038706883611031</v>
      </c>
      <c r="V188" s="19">
        <f t="shared" si="53"/>
        <v>11.995437974756483</v>
      </c>
      <c r="W188" s="16">
        <v>0.12312985883390394</v>
      </c>
      <c r="X188" s="16">
        <v>8.2086572555935995E-3</v>
      </c>
      <c r="Y188" s="16">
        <v>1.5478249476208124</v>
      </c>
      <c r="AA188" s="13" t="s">
        <v>250</v>
      </c>
      <c r="AB188" s="15">
        <v>5.5367392847361261</v>
      </c>
      <c r="AC188" s="19">
        <v>7.0753962470317191</v>
      </c>
      <c r="AD188" s="19">
        <v>88.938138349628304</v>
      </c>
      <c r="AE188" s="19">
        <v>20.125559271459519</v>
      </c>
      <c r="AF188" s="19">
        <v>252.97943922216737</v>
      </c>
      <c r="AG188" s="19">
        <v>1334.0720752444242</v>
      </c>
      <c r="AH188" s="17">
        <f t="shared" si="54"/>
        <v>131361.23461977916</v>
      </c>
      <c r="AI188" s="17">
        <f t="shared" si="55"/>
        <v>16832.830766365048</v>
      </c>
      <c r="AJ188" s="17">
        <f t="shared" si="56"/>
        <v>114528.40385341411</v>
      </c>
      <c r="AK188" s="19">
        <f t="shared" si="57"/>
        <v>7.8038706883611031</v>
      </c>
      <c r="AL188" s="17">
        <f t="shared" si="58"/>
        <v>10950.932754287025</v>
      </c>
      <c r="AM188" s="19">
        <f t="shared" si="59"/>
        <v>11.995437974756481</v>
      </c>
    </row>
    <row r="189" spans="1:39">
      <c r="A189" s="13" t="s">
        <v>251</v>
      </c>
      <c r="B189" s="13" t="s">
        <v>103</v>
      </c>
      <c r="C189" s="13" t="s">
        <v>63</v>
      </c>
      <c r="D189" s="14">
        <v>15</v>
      </c>
      <c r="E189" s="14" t="s">
        <v>3</v>
      </c>
      <c r="F189" s="15">
        <v>29035.088</v>
      </c>
      <c r="G189" s="15">
        <v>1388.9473684210523</v>
      </c>
      <c r="H189" s="15" t="s">
        <v>3</v>
      </c>
      <c r="I189" s="15" t="s">
        <v>3</v>
      </c>
      <c r="J189" s="16">
        <v>3356.9338320000006</v>
      </c>
      <c r="K189" s="16">
        <v>1321.0833096388874</v>
      </c>
      <c r="L189" s="16">
        <v>841.95081262337226</v>
      </c>
      <c r="M189" s="17">
        <v>0</v>
      </c>
      <c r="N189" s="16">
        <v>2163.0341222622596</v>
      </c>
      <c r="O189" s="16">
        <v>2035.8505223611132</v>
      </c>
      <c r="P189" s="16">
        <f t="shared" si="50"/>
        <v>4198.8846446233729</v>
      </c>
      <c r="Q189" s="16">
        <v>31195.975968226634</v>
      </c>
      <c r="R189" s="16">
        <v>0</v>
      </c>
      <c r="S189" s="16">
        <f t="shared" si="51"/>
        <v>31195.975968226634</v>
      </c>
      <c r="T189" s="18">
        <v>0.71</v>
      </c>
      <c r="U189" s="19">
        <f t="shared" si="52"/>
        <v>9.6720496848234703</v>
      </c>
      <c r="V189" s="19">
        <f t="shared" si="53"/>
        <v>14.422322628733935</v>
      </c>
      <c r="W189" s="16">
        <v>9.8735083693587744E-2</v>
      </c>
      <c r="X189" s="16">
        <v>6.58233891290585E-3</v>
      </c>
      <c r="Y189" s="16">
        <v>2.0519322836835627</v>
      </c>
      <c r="AA189" s="13" t="s">
        <v>251</v>
      </c>
      <c r="AB189" s="15">
        <v>5.5367392847361261</v>
      </c>
      <c r="AC189" s="19">
        <v>5.8368148471136934</v>
      </c>
      <c r="AD189" s="19">
        <v>121.29593589478223</v>
      </c>
      <c r="AE189" s="19">
        <v>16.602485438381265</v>
      </c>
      <c r="AF189" s="19">
        <v>345.01934054388948</v>
      </c>
      <c r="AG189" s="19">
        <v>1819.4390384217334</v>
      </c>
      <c r="AH189" s="17">
        <f t="shared" si="54"/>
        <v>172723.98566896451</v>
      </c>
      <c r="AI189" s="17">
        <f t="shared" si="55"/>
        <v>17858.0540110322</v>
      </c>
      <c r="AJ189" s="17">
        <f t="shared" si="56"/>
        <v>154865.93165793232</v>
      </c>
      <c r="AK189" s="19">
        <f t="shared" si="57"/>
        <v>9.6720496848234703</v>
      </c>
      <c r="AL189" s="17">
        <f t="shared" si="58"/>
        <v>11976.155998954178</v>
      </c>
      <c r="AM189" s="19">
        <f t="shared" si="59"/>
        <v>14.422322628733935</v>
      </c>
    </row>
    <row r="190" spans="1:39">
      <c r="A190" s="13" t="s">
        <v>252</v>
      </c>
      <c r="B190" s="13" t="s">
        <v>98</v>
      </c>
      <c r="C190" s="13" t="s">
        <v>63</v>
      </c>
      <c r="D190" s="14">
        <v>15</v>
      </c>
      <c r="E190" s="14" t="s">
        <v>3</v>
      </c>
      <c r="F190" s="15">
        <v>2545.875</v>
      </c>
      <c r="G190" s="15">
        <v>671</v>
      </c>
      <c r="H190" s="15" t="s">
        <v>3</v>
      </c>
      <c r="I190" s="15" t="s">
        <v>3</v>
      </c>
      <c r="J190" s="16">
        <v>3932.712</v>
      </c>
      <c r="K190" s="16">
        <v>660.54165481944369</v>
      </c>
      <c r="L190" s="16">
        <v>119.58325493922376</v>
      </c>
      <c r="M190" s="17">
        <v>0</v>
      </c>
      <c r="N190" s="16">
        <v>780.1249097586674</v>
      </c>
      <c r="O190" s="16">
        <v>3272.1703451805561</v>
      </c>
      <c r="P190" s="16">
        <f t="shared" si="50"/>
        <v>4052.2952549392235</v>
      </c>
      <c r="Q190" s="16">
        <v>3438.2865822543663</v>
      </c>
      <c r="R190" s="16">
        <v>0</v>
      </c>
      <c r="S190" s="16">
        <f t="shared" si="51"/>
        <v>3438.2865822543663</v>
      </c>
      <c r="T190" s="18">
        <v>0.71</v>
      </c>
      <c r="U190" s="19">
        <f t="shared" si="52"/>
        <v>1.1808078235927877</v>
      </c>
      <c r="V190" s="19">
        <f t="shared" si="53"/>
        <v>4.4073539240248136</v>
      </c>
      <c r="W190" s="16">
        <v>0.40612370886232346</v>
      </c>
      <c r="X190" s="16">
        <v>2.7074913924154887E-2</v>
      </c>
      <c r="Y190" s="16">
        <v>1.5318881910103344</v>
      </c>
      <c r="AA190" s="13" t="s">
        <v>252</v>
      </c>
      <c r="AB190" s="15">
        <v>2.8414338452578471</v>
      </c>
      <c r="AC190" s="19">
        <v>1.447091935596422</v>
      </c>
      <c r="AD190" s="19">
        <v>5.4581272292570899</v>
      </c>
      <c r="AE190" s="19">
        <v>4.1161701061357272</v>
      </c>
      <c r="AF190" s="19">
        <v>15.525330204603629</v>
      </c>
      <c r="AG190" s="19">
        <v>81.871908438856394</v>
      </c>
      <c r="AH190" s="17">
        <f t="shared" si="54"/>
        <v>9769.6638645134844</v>
      </c>
      <c r="AI190" s="17">
        <f t="shared" si="55"/>
        <v>8273.7120040311002</v>
      </c>
      <c r="AJ190" s="17">
        <f t="shared" si="56"/>
        <v>1495.9518604823843</v>
      </c>
      <c r="AK190" s="19">
        <f t="shared" si="57"/>
        <v>1.1808078235927877</v>
      </c>
      <c r="AL190" s="17">
        <f t="shared" si="58"/>
        <v>2216.6733221170011</v>
      </c>
      <c r="AM190" s="19">
        <f t="shared" si="59"/>
        <v>4.4073539240248136</v>
      </c>
    </row>
    <row r="191" spans="1:39">
      <c r="A191" s="13" t="s">
        <v>253</v>
      </c>
      <c r="B191" s="13" t="s">
        <v>98</v>
      </c>
      <c r="C191" s="13" t="s">
        <v>63</v>
      </c>
      <c r="D191" s="14">
        <v>15</v>
      </c>
      <c r="E191" s="14" t="s">
        <v>3</v>
      </c>
      <c r="F191" s="15">
        <v>6492.6589999999997</v>
      </c>
      <c r="G191" s="15">
        <v>1818</v>
      </c>
      <c r="H191" s="15" t="s">
        <v>3</v>
      </c>
      <c r="I191" s="15" t="s">
        <v>3</v>
      </c>
      <c r="J191" s="16">
        <v>6617.443392000001</v>
      </c>
      <c r="K191" s="16">
        <v>198.16249644583311</v>
      </c>
      <c r="L191" s="16">
        <v>231.03408644548674</v>
      </c>
      <c r="M191" s="17">
        <v>0</v>
      </c>
      <c r="N191" s="16">
        <v>429.19658289131985</v>
      </c>
      <c r="O191" s="16">
        <v>6419.2808955541677</v>
      </c>
      <c r="P191" s="16">
        <f t="shared" si="50"/>
        <v>6848.4774784454876</v>
      </c>
      <c r="Q191" s="16">
        <v>8905.2029649994038</v>
      </c>
      <c r="R191" s="16">
        <v>0</v>
      </c>
      <c r="S191" s="16">
        <f t="shared" si="51"/>
        <v>8905.2029649994038</v>
      </c>
      <c r="T191" s="18">
        <v>0.71</v>
      </c>
      <c r="U191" s="19">
        <f t="shared" si="52"/>
        <v>1.8065421411955416</v>
      </c>
      <c r="V191" s="19">
        <f t="shared" si="53"/>
        <v>20.748541158013737</v>
      </c>
      <c r="W191" s="16">
        <v>8.761227070270515E-2</v>
      </c>
      <c r="X191" s="16">
        <v>5.8408180468470117E-3</v>
      </c>
      <c r="Y191" s="16">
        <v>0.31106261585617206</v>
      </c>
      <c r="AA191" s="13" t="s">
        <v>253</v>
      </c>
      <c r="AB191" s="15">
        <v>11.365735381031389</v>
      </c>
      <c r="AC191" s="19">
        <v>15.682939725271506</v>
      </c>
      <c r="AD191" s="19">
        <v>55.678709878813549</v>
      </c>
      <c r="AE191" s="19">
        <v>44.609223564558874</v>
      </c>
      <c r="AF191" s="19">
        <v>158.3749003873192</v>
      </c>
      <c r="AG191" s="19">
        <v>835.18064818220307</v>
      </c>
      <c r="AH191" s="17">
        <f t="shared" si="54"/>
        <v>101214.18041455935</v>
      </c>
      <c r="AI191" s="17">
        <f t="shared" si="55"/>
        <v>56026.470740160745</v>
      </c>
      <c r="AJ191" s="17">
        <f t="shared" si="56"/>
        <v>45187.709674398604</v>
      </c>
      <c r="AK191" s="19">
        <f t="shared" si="57"/>
        <v>1.8065421411955416</v>
      </c>
      <c r="AL191" s="17">
        <f t="shared" si="58"/>
        <v>4878.1347875856454</v>
      </c>
      <c r="AM191" s="19">
        <f t="shared" si="59"/>
        <v>20.748541158013733</v>
      </c>
    </row>
    <row r="192" spans="1:39">
      <c r="A192" s="13" t="s">
        <v>254</v>
      </c>
      <c r="B192" s="13" t="s">
        <v>100</v>
      </c>
      <c r="C192" s="13" t="s">
        <v>63</v>
      </c>
      <c r="D192" s="14">
        <v>20</v>
      </c>
      <c r="E192" s="14" t="s">
        <v>3</v>
      </c>
      <c r="F192" s="15">
        <v>153.30000000000001</v>
      </c>
      <c r="G192" s="15">
        <v>34.299999999999997</v>
      </c>
      <c r="H192" s="15" t="s">
        <v>3</v>
      </c>
      <c r="I192" s="15" t="s">
        <v>3</v>
      </c>
      <c r="J192" s="16">
        <v>29.750238</v>
      </c>
      <c r="K192" s="16">
        <v>19.816249644583312</v>
      </c>
      <c r="L192" s="16">
        <v>7.4540857850860975</v>
      </c>
      <c r="M192" s="17">
        <v>0</v>
      </c>
      <c r="N192" s="16">
        <v>27.270335429669409</v>
      </c>
      <c r="O192" s="16">
        <v>9.9339883554166875</v>
      </c>
      <c r="P192" s="16">
        <f t="shared" si="50"/>
        <v>37.204323785086096</v>
      </c>
      <c r="Q192" s="16">
        <v>259.14654557174356</v>
      </c>
      <c r="R192" s="16">
        <v>0</v>
      </c>
      <c r="S192" s="16">
        <f t="shared" si="51"/>
        <v>259.14654557174356</v>
      </c>
      <c r="T192" s="18">
        <v>0.77</v>
      </c>
      <c r="U192" s="19">
        <f t="shared" si="52"/>
        <v>8.5352913786716638</v>
      </c>
      <c r="V192" s="19">
        <f t="shared" si="53"/>
        <v>9.502873414963533</v>
      </c>
      <c r="W192" s="16">
        <v>0.21739383467878884</v>
      </c>
      <c r="X192" s="16">
        <v>1.0869691733939443E-2</v>
      </c>
      <c r="Y192" s="16">
        <v>0.96593838909756291</v>
      </c>
      <c r="AA192" s="13" t="s">
        <v>254</v>
      </c>
      <c r="AB192" s="15">
        <v>477.36088600331823</v>
      </c>
      <c r="AC192" s="19">
        <v>13.477501267089758</v>
      </c>
      <c r="AD192" s="19">
        <v>59.881185747531482</v>
      </c>
      <c r="AE192" s="19">
        <v>38.33598022100567</v>
      </c>
      <c r="AF192" s="19">
        <v>170.32860223380493</v>
      </c>
      <c r="AG192" s="19">
        <v>1197.6237149506298</v>
      </c>
      <c r="AH192" s="17">
        <f t="shared" si="54"/>
        <v>123706.42459882679</v>
      </c>
      <c r="AI192" s="17">
        <f t="shared" si="55"/>
        <v>14493.52097199042</v>
      </c>
      <c r="AJ192" s="17">
        <f t="shared" si="56"/>
        <v>109212.90362683637</v>
      </c>
      <c r="AK192" s="19">
        <f t="shared" si="57"/>
        <v>8.5352913786716638</v>
      </c>
      <c r="AL192" s="17">
        <f t="shared" si="58"/>
        <v>13017.791482314669</v>
      </c>
      <c r="AM192" s="19">
        <f t="shared" si="59"/>
        <v>9.502873414963533</v>
      </c>
    </row>
    <row r="193" spans="1:39">
      <c r="A193" s="13" t="s">
        <v>255</v>
      </c>
      <c r="B193" s="13" t="s">
        <v>100</v>
      </c>
      <c r="C193" s="13" t="s">
        <v>63</v>
      </c>
      <c r="D193" s="14">
        <v>20</v>
      </c>
      <c r="E193" s="14" t="s">
        <v>3</v>
      </c>
      <c r="F193" s="15">
        <v>776.39879999999994</v>
      </c>
      <c r="G193" s="15">
        <v>177.26</v>
      </c>
      <c r="H193" s="15" t="s">
        <v>3</v>
      </c>
      <c r="I193" s="15" t="s">
        <v>3</v>
      </c>
      <c r="J193" s="16">
        <v>297.50237999999996</v>
      </c>
      <c r="K193" s="16">
        <v>79.264998578333248</v>
      </c>
      <c r="L193" s="16">
        <v>36.807061593166537</v>
      </c>
      <c r="M193" s="17">
        <v>0</v>
      </c>
      <c r="N193" s="16">
        <v>116.07206017149979</v>
      </c>
      <c r="O193" s="16">
        <v>218.23738142166673</v>
      </c>
      <c r="P193" s="16">
        <f t="shared" si="50"/>
        <v>334.30944159316653</v>
      </c>
      <c r="Q193" s="16">
        <v>1318.6275313522754</v>
      </c>
      <c r="R193" s="16">
        <v>0</v>
      </c>
      <c r="S193" s="16">
        <f t="shared" si="51"/>
        <v>1318.6275313522754</v>
      </c>
      <c r="T193" s="18">
        <v>0.77</v>
      </c>
      <c r="U193" s="19">
        <f t="shared" si="52"/>
        <v>4.9594110818697548</v>
      </c>
      <c r="V193" s="19">
        <f t="shared" si="53"/>
        <v>11.360421529556428</v>
      </c>
      <c r="W193" s="16">
        <v>0.18270134125102977</v>
      </c>
      <c r="X193" s="16">
        <v>9.135067062551492E-3</v>
      </c>
      <c r="Y193" s="16">
        <v>0.79555464268085219</v>
      </c>
      <c r="AA193" s="13" t="s">
        <v>255</v>
      </c>
      <c r="AB193" s="15">
        <v>3888.1751627059448</v>
      </c>
      <c r="AC193" s="19">
        <v>567.31595417866788</v>
      </c>
      <c r="AD193" s="19">
        <v>2470.1998040550379</v>
      </c>
      <c r="AE193" s="19">
        <v>1613.6977298278243</v>
      </c>
      <c r="AF193" s="19">
        <v>7026.3418235711561</v>
      </c>
      <c r="AG193" s="19">
        <v>49403.996081100748</v>
      </c>
      <c r="AH193" s="17">
        <f t="shared" si="54"/>
        <v>5127054.8162641712</v>
      </c>
      <c r="AI193" s="17">
        <f t="shared" si="55"/>
        <v>1033803.1535654054</v>
      </c>
      <c r="AJ193" s="17">
        <f t="shared" si="56"/>
        <v>4093251.6626987658</v>
      </c>
      <c r="AK193" s="19">
        <f t="shared" si="57"/>
        <v>4.9594110818697548</v>
      </c>
      <c r="AL193" s="17">
        <f t="shared" si="58"/>
        <v>451308.50144293538</v>
      </c>
      <c r="AM193" s="19">
        <f t="shared" si="59"/>
        <v>11.360421529556428</v>
      </c>
    </row>
    <row r="194" spans="1:39">
      <c r="A194" s="13" t="s">
        <v>256</v>
      </c>
      <c r="B194" s="13" t="s">
        <v>100</v>
      </c>
      <c r="C194" s="13" t="s">
        <v>63</v>
      </c>
      <c r="D194" s="14">
        <v>20</v>
      </c>
      <c r="E194" s="14" t="s">
        <v>3</v>
      </c>
      <c r="F194" s="15">
        <v>1187.0675999999999</v>
      </c>
      <c r="G194" s="15">
        <v>265.59959999999995</v>
      </c>
      <c r="H194" s="15" t="s">
        <v>3</v>
      </c>
      <c r="I194" s="15" t="s">
        <v>3</v>
      </c>
      <c r="J194" s="16">
        <v>595.00475999999992</v>
      </c>
      <c r="K194" s="16">
        <v>132.10833096388873</v>
      </c>
      <c r="L194" s="16">
        <v>56.610210193408989</v>
      </c>
      <c r="M194" s="17">
        <v>0</v>
      </c>
      <c r="N194" s="16">
        <v>188.71854115729772</v>
      </c>
      <c r="O194" s="16">
        <v>462.89642903611116</v>
      </c>
      <c r="P194" s="16">
        <f t="shared" si="50"/>
        <v>651.61497019340891</v>
      </c>
      <c r="Q194" s="16">
        <v>2006.6827651672556</v>
      </c>
      <c r="R194" s="16">
        <v>0</v>
      </c>
      <c r="S194" s="16">
        <f t="shared" si="51"/>
        <v>2006.6827651672556</v>
      </c>
      <c r="T194" s="18">
        <v>0.77</v>
      </c>
      <c r="U194" s="19">
        <f t="shared" si="52"/>
        <v>3.8982587183951987</v>
      </c>
      <c r="V194" s="19">
        <f t="shared" si="53"/>
        <v>10.633204097813987</v>
      </c>
      <c r="W194" s="16">
        <v>0.1942844389275617</v>
      </c>
      <c r="X194" s="16">
        <v>9.7142219463780821E-3</v>
      </c>
      <c r="Y194" s="16">
        <v>0.86325722273449301</v>
      </c>
      <c r="AA194" s="13" t="s">
        <v>256</v>
      </c>
      <c r="AB194" s="15">
        <v>55.367392847361266</v>
      </c>
      <c r="AC194" s="19">
        <v>12.104585457148684</v>
      </c>
      <c r="AD194" s="19">
        <v>53.781254832922386</v>
      </c>
      <c r="AE194" s="19">
        <v>34.430799854706805</v>
      </c>
      <c r="AF194" s="19">
        <v>152.97769821549278</v>
      </c>
      <c r="AG194" s="19">
        <v>1075.6250966584482</v>
      </c>
      <c r="AH194" s="17">
        <f t="shared" si="54"/>
        <v>111104.79297904464</v>
      </c>
      <c r="AI194" s="17">
        <f t="shared" si="55"/>
        <v>28501.13371253699</v>
      </c>
      <c r="AJ194" s="17">
        <f t="shared" si="56"/>
        <v>82603.659266507646</v>
      </c>
      <c r="AK194" s="19">
        <f t="shared" si="57"/>
        <v>3.8982587183951987</v>
      </c>
      <c r="AL194" s="17">
        <f t="shared" si="58"/>
        <v>10448.853605837019</v>
      </c>
      <c r="AM194" s="19">
        <f t="shared" si="59"/>
        <v>10.633204097813985</v>
      </c>
    </row>
    <row r="195" spans="1:39">
      <c r="A195" s="13" t="s">
        <v>257</v>
      </c>
      <c r="B195" s="13" t="s">
        <v>100</v>
      </c>
      <c r="C195" s="13" t="s">
        <v>63</v>
      </c>
      <c r="D195" s="14">
        <v>20</v>
      </c>
      <c r="E195" s="14" t="s">
        <v>3</v>
      </c>
      <c r="F195" s="15">
        <v>249.22200000000001</v>
      </c>
      <c r="G195" s="15">
        <v>55.762</v>
      </c>
      <c r="H195" s="15" t="s">
        <v>3</v>
      </c>
      <c r="I195" s="15" t="s">
        <v>3</v>
      </c>
      <c r="J195" s="16">
        <v>119.000952</v>
      </c>
      <c r="K195" s="16">
        <v>39.632499289166624</v>
      </c>
      <c r="L195" s="16">
        <v>12.504042922477034</v>
      </c>
      <c r="M195" s="17">
        <v>0</v>
      </c>
      <c r="N195" s="16">
        <v>52.136542211643658</v>
      </c>
      <c r="O195" s="16">
        <v>79.368452710833367</v>
      </c>
      <c r="P195" s="16">
        <f t="shared" si="50"/>
        <v>131.50499492247701</v>
      </c>
      <c r="Q195" s="16">
        <v>421.29824122949185</v>
      </c>
      <c r="R195" s="16">
        <v>0</v>
      </c>
      <c r="S195" s="16">
        <f t="shared" si="51"/>
        <v>421.29824122949185</v>
      </c>
      <c r="T195" s="18">
        <v>0.77</v>
      </c>
      <c r="U195" s="19">
        <f t="shared" si="52"/>
        <v>4.0457017104574042</v>
      </c>
      <c r="V195" s="19">
        <f t="shared" si="53"/>
        <v>8.0806709336278786</v>
      </c>
      <c r="W195" s="16">
        <v>0.25565526787496029</v>
      </c>
      <c r="X195" s="16">
        <v>1.2782763393748014E-2</v>
      </c>
      <c r="Y195" s="16">
        <v>1.135944071184553</v>
      </c>
      <c r="AA195" s="13" t="s">
        <v>257</v>
      </c>
      <c r="AB195" s="15">
        <v>2545.5158861574341</v>
      </c>
      <c r="AC195" s="19">
        <v>116.83758837992833</v>
      </c>
      <c r="AD195" s="19">
        <v>519.11501942547136</v>
      </c>
      <c r="AE195" s="19">
        <v>332.33782645899305</v>
      </c>
      <c r="AF195" s="19">
        <v>1476.5929323796006</v>
      </c>
      <c r="AG195" s="19">
        <v>10382.300388509426</v>
      </c>
      <c r="AH195" s="17">
        <f t="shared" si="54"/>
        <v>1072421.3658598585</v>
      </c>
      <c r="AI195" s="17">
        <f t="shared" si="55"/>
        <v>265076.72651393054</v>
      </c>
      <c r="AJ195" s="17">
        <f t="shared" si="56"/>
        <v>807344.63934592786</v>
      </c>
      <c r="AK195" s="19">
        <f t="shared" si="57"/>
        <v>4.0457017104574051</v>
      </c>
      <c r="AL195" s="17">
        <f t="shared" si="58"/>
        <v>132714.39644905657</v>
      </c>
      <c r="AM195" s="19">
        <f t="shared" si="59"/>
        <v>8.0806709336278786</v>
      </c>
    </row>
    <row r="196" spans="1:39">
      <c r="A196" s="13" t="s">
        <v>258</v>
      </c>
      <c r="B196" s="13" t="s">
        <v>100</v>
      </c>
      <c r="C196" s="13" t="s">
        <v>63</v>
      </c>
      <c r="D196" s="14">
        <v>12</v>
      </c>
      <c r="E196" s="14" t="s">
        <v>3</v>
      </c>
      <c r="F196" s="15">
        <v>734.77815199999998</v>
      </c>
      <c r="G196" s="15">
        <v>162.01563999999999</v>
      </c>
      <c r="H196" s="15" t="s">
        <v>3</v>
      </c>
      <c r="I196" s="15" t="s">
        <v>3</v>
      </c>
      <c r="J196" s="16">
        <v>0</v>
      </c>
      <c r="K196" s="16">
        <v>26.421666192777749</v>
      </c>
      <c r="L196" s="16">
        <v>25.313957708216865</v>
      </c>
      <c r="M196" s="17">
        <v>0</v>
      </c>
      <c r="N196" s="16">
        <v>51.735623900994611</v>
      </c>
      <c r="O196" s="16">
        <v>-26.421666192777749</v>
      </c>
      <c r="P196" s="16">
        <f t="shared" si="50"/>
        <v>25.313957708216861</v>
      </c>
      <c r="Q196" s="16">
        <v>965.84201811200501</v>
      </c>
      <c r="R196" s="16">
        <v>0</v>
      </c>
      <c r="S196" s="16">
        <f t="shared" si="51"/>
        <v>965.84201811200501</v>
      </c>
      <c r="T196" s="18">
        <v>0.85</v>
      </c>
      <c r="U196" s="19">
        <f t="shared" si="52"/>
        <v>38.154524442398611</v>
      </c>
      <c r="V196" s="19">
        <f t="shared" si="53"/>
        <v>18.668800050818309</v>
      </c>
      <c r="W196" s="16">
        <v>7.7947852388505975E-2</v>
      </c>
      <c r="X196" s="16">
        <v>6.4956543657088313E-3</v>
      </c>
      <c r="Y196" s="16">
        <v>0.35144520005004354</v>
      </c>
      <c r="AA196" s="13" t="s">
        <v>258</v>
      </c>
      <c r="AB196" s="15">
        <v>124.57663390656285</v>
      </c>
      <c r="AC196" s="19">
        <v>18.339612854843494</v>
      </c>
      <c r="AD196" s="19">
        <v>82.684181702062091</v>
      </c>
      <c r="AE196" s="19">
        <v>52.165978079406777</v>
      </c>
      <c r="AF196" s="19">
        <v>235.19041783067496</v>
      </c>
      <c r="AG196" s="19">
        <v>992.2101804247452</v>
      </c>
      <c r="AH196" s="17">
        <f t="shared" si="54"/>
        <v>120321.34750191509</v>
      </c>
      <c r="AI196" s="17">
        <f t="shared" si="55"/>
        <v>3153.527642142747</v>
      </c>
      <c r="AJ196" s="17">
        <f t="shared" si="56"/>
        <v>117167.81985977235</v>
      </c>
      <c r="AK196" s="19">
        <f t="shared" si="57"/>
        <v>38.154524442398611</v>
      </c>
      <c r="AL196" s="17">
        <f t="shared" si="58"/>
        <v>6445.0498786418284</v>
      </c>
      <c r="AM196" s="19">
        <f t="shared" si="59"/>
        <v>18.668800050818309</v>
      </c>
    </row>
    <row r="197" spans="1:39">
      <c r="A197" s="13" t="s">
        <v>259</v>
      </c>
      <c r="B197" s="13" t="s">
        <v>100</v>
      </c>
      <c r="C197" s="13" t="s">
        <v>63</v>
      </c>
      <c r="D197" s="14">
        <v>12</v>
      </c>
      <c r="E197" s="14" t="s">
        <v>3</v>
      </c>
      <c r="F197" s="15">
        <v>126.42859999999999</v>
      </c>
      <c r="G197" s="15">
        <v>27.877000000000002</v>
      </c>
      <c r="H197" s="15" t="s">
        <v>3</v>
      </c>
      <c r="I197" s="15" t="s">
        <v>3</v>
      </c>
      <c r="J197" s="16">
        <v>0</v>
      </c>
      <c r="K197" s="16">
        <v>13.210833096388875</v>
      </c>
      <c r="L197" s="16">
        <v>4.8063453888672631</v>
      </c>
      <c r="M197" s="17">
        <v>0</v>
      </c>
      <c r="N197" s="16">
        <v>18.017178485256139</v>
      </c>
      <c r="O197" s="16">
        <v>-13.210833096388875</v>
      </c>
      <c r="P197" s="16">
        <f t="shared" si="50"/>
        <v>4.806345388867264</v>
      </c>
      <c r="Q197" s="16">
        <v>166.18628879846639</v>
      </c>
      <c r="R197" s="16">
        <v>0</v>
      </c>
      <c r="S197" s="16">
        <f t="shared" si="51"/>
        <v>166.18628879846639</v>
      </c>
      <c r="T197" s="18">
        <v>0.85</v>
      </c>
      <c r="U197" s="19">
        <f t="shared" si="52"/>
        <v>34.576434973524115</v>
      </c>
      <c r="V197" s="19">
        <f t="shared" si="53"/>
        <v>9.2237688012282479</v>
      </c>
      <c r="W197" s="16">
        <v>0.15776554052806957</v>
      </c>
      <c r="X197" s="16">
        <v>1.3147128377339128E-2</v>
      </c>
      <c r="Y197" s="16">
        <v>0.71132096976242765</v>
      </c>
      <c r="AA197" s="13" t="s">
        <v>259</v>
      </c>
      <c r="AB197" s="15">
        <v>27.683696423680633</v>
      </c>
      <c r="AC197" s="19">
        <v>0.70124010188765606</v>
      </c>
      <c r="AD197" s="19">
        <v>3.1615424196884598</v>
      </c>
      <c r="AE197" s="19">
        <v>1.9946372954002369</v>
      </c>
      <c r="AF197" s="19">
        <v>8.9928262863534858</v>
      </c>
      <c r="AG197" s="19">
        <v>37.938509036261522</v>
      </c>
      <c r="AH197" s="17">
        <f t="shared" si="54"/>
        <v>4600.6507688748607</v>
      </c>
      <c r="AI197" s="17">
        <f t="shared" si="55"/>
        <v>133.05740665275854</v>
      </c>
      <c r="AJ197" s="17">
        <f t="shared" si="56"/>
        <v>4467.5933622221019</v>
      </c>
      <c r="AK197" s="19">
        <f t="shared" si="57"/>
        <v>34.576434973524115</v>
      </c>
      <c r="AL197" s="17">
        <f t="shared" si="58"/>
        <v>498.78209959710102</v>
      </c>
      <c r="AM197" s="19">
        <f t="shared" si="59"/>
        <v>9.2237688012282479</v>
      </c>
    </row>
    <row r="199" spans="1:39">
      <c r="A199" s="7" t="s">
        <v>260</v>
      </c>
      <c r="AA199" s="8" t="s">
        <v>261</v>
      </c>
    </row>
    <row r="200" spans="1:39" ht="57" thickBot="1">
      <c r="A200" s="10" t="s">
        <v>24</v>
      </c>
      <c r="B200" s="10" t="s">
        <v>25</v>
      </c>
      <c r="C200" s="10" t="s">
        <v>26</v>
      </c>
      <c r="D200" s="11" t="s">
        <v>27</v>
      </c>
      <c r="E200" s="11" t="s">
        <v>28</v>
      </c>
      <c r="F200" s="11" t="s">
        <v>29</v>
      </c>
      <c r="G200" s="11" t="s">
        <v>30</v>
      </c>
      <c r="H200" s="11" t="s">
        <v>31</v>
      </c>
      <c r="I200" s="11" t="s">
        <v>32</v>
      </c>
      <c r="J200" s="11" t="s">
        <v>33</v>
      </c>
      <c r="K200" s="11" t="s">
        <v>34</v>
      </c>
      <c r="L200" s="11" t="s">
        <v>35</v>
      </c>
      <c r="M200" s="11" t="s">
        <v>36</v>
      </c>
      <c r="N200" s="11" t="s">
        <v>37</v>
      </c>
      <c r="O200" s="11" t="s">
        <v>38</v>
      </c>
      <c r="P200" s="11" t="s">
        <v>39</v>
      </c>
      <c r="Q200" s="11" t="s">
        <v>40</v>
      </c>
      <c r="R200" s="11" t="s">
        <v>41</v>
      </c>
      <c r="S200" s="11" t="s">
        <v>42</v>
      </c>
      <c r="T200" s="11" t="s">
        <v>43</v>
      </c>
      <c r="U200" s="11" t="s">
        <v>44</v>
      </c>
      <c r="V200" s="11" t="s">
        <v>45</v>
      </c>
      <c r="W200" s="11" t="s">
        <v>46</v>
      </c>
      <c r="X200" s="11" t="s">
        <v>47</v>
      </c>
      <c r="Y200" s="11" t="s">
        <v>48</v>
      </c>
      <c r="AA200" s="10" t="s">
        <v>24</v>
      </c>
      <c r="AB200" s="12" t="s">
        <v>49</v>
      </c>
      <c r="AC200" s="11" t="s">
        <v>50</v>
      </c>
      <c r="AD200" s="11" t="s">
        <v>51</v>
      </c>
      <c r="AE200" s="11" t="s">
        <v>52</v>
      </c>
      <c r="AF200" s="11" t="s">
        <v>53</v>
      </c>
      <c r="AG200" s="11" t="s">
        <v>54</v>
      </c>
      <c r="AH200" s="11" t="s">
        <v>55</v>
      </c>
      <c r="AI200" s="11" t="s">
        <v>56</v>
      </c>
      <c r="AJ200" s="11" t="s">
        <v>57</v>
      </c>
      <c r="AK200" s="11" t="s">
        <v>58</v>
      </c>
      <c r="AL200" s="11" t="s">
        <v>59</v>
      </c>
      <c r="AM200" s="11" t="s">
        <v>60</v>
      </c>
    </row>
    <row r="201" spans="1:39">
      <c r="A201" s="13" t="s">
        <v>262</v>
      </c>
      <c r="B201" s="13" t="s">
        <v>263</v>
      </c>
      <c r="C201" s="13" t="s">
        <v>63</v>
      </c>
      <c r="D201" s="14">
        <v>16.8</v>
      </c>
      <c r="E201" s="14" t="s">
        <v>3</v>
      </c>
      <c r="F201" s="15">
        <v>1000000</v>
      </c>
      <c r="G201" s="15">
        <v>386000</v>
      </c>
      <c r="H201" s="15" t="s">
        <v>3</v>
      </c>
      <c r="I201" s="15" t="s">
        <v>3</v>
      </c>
      <c r="J201" s="16">
        <v>478235.46600000001</v>
      </c>
      <c r="K201" s="16">
        <v>200000</v>
      </c>
      <c r="L201" s="16">
        <v>163579.5116702604</v>
      </c>
      <c r="M201" s="17">
        <v>0</v>
      </c>
      <c r="N201" s="16">
        <v>363579.5116702604</v>
      </c>
      <c r="O201" s="16">
        <v>278235.46600000001</v>
      </c>
      <c r="P201" s="16">
        <f t="shared" ref="P201:P204" si="60">N201+O201</f>
        <v>641814.97767026047</v>
      </c>
      <c r="Q201" s="16">
        <v>1605848.577018162</v>
      </c>
      <c r="R201" s="16">
        <v>0</v>
      </c>
      <c r="S201" s="16">
        <f t="shared" ref="S201:S204" si="61">SUM(R201,Q201)</f>
        <v>1605848.577018162</v>
      </c>
      <c r="T201" s="18">
        <v>0.7</v>
      </c>
      <c r="U201" s="19">
        <f t="shared" ref="U201:U204" si="62">MAX(Q201/(L201+(J201*T201)),0)</f>
        <v>3.2223674575715369</v>
      </c>
      <c r="V201" s="19">
        <f t="shared" ref="V201:V204" si="63">MAX(Q201/N201,0)</f>
        <v>4.4167741181041782</v>
      </c>
      <c r="W201" s="16">
        <v>0.48875474354530724</v>
      </c>
      <c r="X201" s="16">
        <v>2.9092544258649239E-2</v>
      </c>
      <c r="Y201" s="16">
        <v>1.2588032315600612</v>
      </c>
      <c r="AA201" s="13" t="s">
        <v>262</v>
      </c>
      <c r="AB201" s="15">
        <v>4.0199999999999996</v>
      </c>
      <c r="AC201" s="19">
        <v>1161.1520759999999</v>
      </c>
      <c r="AD201" s="19">
        <v>2990.4377999999992</v>
      </c>
      <c r="AE201" s="19">
        <v>3483.456228</v>
      </c>
      <c r="AF201" s="19">
        <v>8971.3133999999973</v>
      </c>
      <c r="AG201" s="19">
        <v>50239.355039999995</v>
      </c>
      <c r="AH201" s="17">
        <f t="shared" ref="AH201:AH204" si="64">AB201*Q201</f>
        <v>6455511.2796130106</v>
      </c>
      <c r="AI201" s="17">
        <f t="shared" ref="AI201:AI204" si="65">AB201*(L201+(J201*T201))</f>
        <v>2003344.2382384466</v>
      </c>
      <c r="AJ201" s="17">
        <f t="shared" ref="AJ201:AJ204" si="66">AH201-AI201</f>
        <v>4452167.0413745642</v>
      </c>
      <c r="AK201" s="19">
        <f t="shared" ref="AK201:AK204" si="67">IF(AB201=0,"N/A",MAX(AH201/AI201,0))</f>
        <v>3.2223674575715369</v>
      </c>
      <c r="AL201" s="17">
        <f t="shared" ref="AL201:AL204" si="68">AB201*N201</f>
        <v>1461589.6369144467</v>
      </c>
      <c r="AM201" s="19">
        <f t="shared" ref="AM201:AM204" si="69">IF(AB201=0,"N/A",MAX(AH201/AL201,0))</f>
        <v>4.4167741181041773</v>
      </c>
    </row>
    <row r="202" spans="1:39">
      <c r="A202" s="13" t="s">
        <v>264</v>
      </c>
      <c r="B202" s="13" t="s">
        <v>263</v>
      </c>
      <c r="C202" s="13" t="s">
        <v>63</v>
      </c>
      <c r="D202" s="14">
        <v>13.8</v>
      </c>
      <c r="E202" s="14" t="s">
        <v>3</v>
      </c>
      <c r="F202" s="15">
        <v>1000000</v>
      </c>
      <c r="G202" s="15">
        <v>210000</v>
      </c>
      <c r="H202" s="15" t="s">
        <v>3</v>
      </c>
      <c r="I202" s="15" t="s">
        <v>3</v>
      </c>
      <c r="J202" s="16">
        <v>478235.46600000001</v>
      </c>
      <c r="K202" s="16">
        <v>140000</v>
      </c>
      <c r="L202" s="16">
        <v>136926.05392200776</v>
      </c>
      <c r="M202" s="17">
        <v>0</v>
      </c>
      <c r="N202" s="16">
        <v>276926.05392200779</v>
      </c>
      <c r="O202" s="16">
        <v>338235.46600000001</v>
      </c>
      <c r="P202" s="16">
        <f t="shared" si="60"/>
        <v>615161.51992200781</v>
      </c>
      <c r="Q202" s="16">
        <v>1396092.4736395411</v>
      </c>
      <c r="R202" s="16">
        <v>0</v>
      </c>
      <c r="S202" s="16">
        <f t="shared" si="61"/>
        <v>1396092.4736395411</v>
      </c>
      <c r="T202" s="18">
        <v>0.82</v>
      </c>
      <c r="U202" s="19">
        <f t="shared" si="62"/>
        <v>2.6387214662887302</v>
      </c>
      <c r="V202" s="19">
        <f t="shared" si="63"/>
        <v>5.0413908473658111</v>
      </c>
      <c r="W202" s="16">
        <v>0.31778953261049919</v>
      </c>
      <c r="X202" s="16">
        <v>2.3028227000760813E-2</v>
      </c>
      <c r="Y202" s="16">
        <v>1.504438579814392</v>
      </c>
      <c r="AA202" s="13" t="s">
        <v>264</v>
      </c>
      <c r="AB202" s="15">
        <v>18.899999999999999</v>
      </c>
      <c r="AC202" s="19">
        <v>3479.1460199999992</v>
      </c>
      <c r="AD202" s="19">
        <v>16469.724599999998</v>
      </c>
      <c r="AE202" s="19">
        <v>10437.438059999999</v>
      </c>
      <c r="AF202" s="19">
        <v>49409.17379999999</v>
      </c>
      <c r="AG202" s="19">
        <v>227282.19947999995</v>
      </c>
      <c r="AH202" s="17">
        <f t="shared" si="64"/>
        <v>26386147.751787324</v>
      </c>
      <c r="AI202" s="17">
        <f t="shared" si="65"/>
        <v>9999595.6711939443</v>
      </c>
      <c r="AJ202" s="17">
        <f t="shared" si="66"/>
        <v>16386552.080593379</v>
      </c>
      <c r="AK202" s="19">
        <f t="shared" si="67"/>
        <v>2.6387214662887302</v>
      </c>
      <c r="AL202" s="17">
        <f t="shared" si="68"/>
        <v>5233902.4191259472</v>
      </c>
      <c r="AM202" s="19">
        <f t="shared" si="69"/>
        <v>5.0413908473658102</v>
      </c>
    </row>
    <row r="203" spans="1:39">
      <c r="A203" s="13" t="s">
        <v>265</v>
      </c>
      <c r="B203" s="13" t="s">
        <v>263</v>
      </c>
      <c r="C203" s="13" t="s">
        <v>63</v>
      </c>
      <c r="D203" s="14">
        <v>5.6</v>
      </c>
      <c r="E203" s="14" t="s">
        <v>3</v>
      </c>
      <c r="F203" s="15">
        <v>1000000</v>
      </c>
      <c r="G203" s="15">
        <v>0</v>
      </c>
      <c r="H203" s="15" t="s">
        <v>3</v>
      </c>
      <c r="I203" s="15" t="s">
        <v>3</v>
      </c>
      <c r="J203" s="16">
        <v>376830.40422346542</v>
      </c>
      <c r="K203" s="16">
        <v>100000</v>
      </c>
      <c r="L203" s="16">
        <v>59518.003668206708</v>
      </c>
      <c r="M203" s="17">
        <v>0</v>
      </c>
      <c r="N203" s="16">
        <v>159518.00366820671</v>
      </c>
      <c r="O203" s="16">
        <v>276830.40422346542</v>
      </c>
      <c r="P203" s="16">
        <f t="shared" si="60"/>
        <v>436348.4078916721</v>
      </c>
      <c r="Q203" s="16">
        <v>532729.12450199958</v>
      </c>
      <c r="R203" s="16">
        <v>0</v>
      </c>
      <c r="S203" s="16">
        <f t="shared" si="61"/>
        <v>532729.12450199958</v>
      </c>
      <c r="T203" s="18">
        <v>0.81</v>
      </c>
      <c r="U203" s="19">
        <f t="shared" si="62"/>
        <v>1.4605296854762682</v>
      </c>
      <c r="V203" s="19">
        <f t="shared" si="63"/>
        <v>3.3396175494401388</v>
      </c>
      <c r="W203" s="16">
        <v>0.18531659438491671</v>
      </c>
      <c r="X203" s="16">
        <v>3.3092248997306555E-2</v>
      </c>
      <c r="Y203" s="16" t="s">
        <v>3</v>
      </c>
      <c r="AA203" s="13" t="s">
        <v>265</v>
      </c>
      <c r="AB203" s="15">
        <v>2.25</v>
      </c>
      <c r="AC203" s="19">
        <v>0</v>
      </c>
      <c r="AD203" s="19">
        <v>1936.7707499999999</v>
      </c>
      <c r="AE203" s="19">
        <v>0</v>
      </c>
      <c r="AF203" s="19">
        <v>4756.3646471999991</v>
      </c>
      <c r="AG203" s="19">
        <v>10845.9162</v>
      </c>
      <c r="AH203" s="17">
        <f t="shared" si="64"/>
        <v>1198640.530129499</v>
      </c>
      <c r="AI203" s="17">
        <f t="shared" si="65"/>
        <v>820688.91995073087</v>
      </c>
      <c r="AJ203" s="17">
        <f t="shared" si="66"/>
        <v>377951.61017876817</v>
      </c>
      <c r="AK203" s="19">
        <f t="shared" si="67"/>
        <v>1.4605296854762679</v>
      </c>
      <c r="AL203" s="17">
        <f t="shared" si="68"/>
        <v>358915.50825346512</v>
      </c>
      <c r="AM203" s="19">
        <f t="shared" si="69"/>
        <v>3.3396175494401388</v>
      </c>
    </row>
    <row r="204" spans="1:39">
      <c r="A204" s="13" t="s">
        <v>266</v>
      </c>
      <c r="B204" s="13" t="s">
        <v>263</v>
      </c>
      <c r="C204" s="13" t="s">
        <v>63</v>
      </c>
      <c r="D204" s="14">
        <v>10.350000000000001</v>
      </c>
      <c r="E204" s="14" t="s">
        <v>3</v>
      </c>
      <c r="F204" s="15">
        <v>1000000</v>
      </c>
      <c r="G204" s="15">
        <v>66000</v>
      </c>
      <c r="H204" s="15" t="s">
        <v>3</v>
      </c>
      <c r="I204" s="15" t="s">
        <v>3</v>
      </c>
      <c r="J204" s="16">
        <v>478235.46600000001</v>
      </c>
      <c r="K204" s="16">
        <v>100000</v>
      </c>
      <c r="L204" s="16">
        <v>92646.655268263785</v>
      </c>
      <c r="M204" s="17">
        <v>0</v>
      </c>
      <c r="N204" s="16">
        <v>192646.65526826377</v>
      </c>
      <c r="O204" s="16">
        <v>378235.46600000001</v>
      </c>
      <c r="P204" s="16">
        <f t="shared" si="60"/>
        <v>570882.12126826379</v>
      </c>
      <c r="Q204" s="16">
        <v>934637.39760610682</v>
      </c>
      <c r="R204" s="16">
        <v>0</v>
      </c>
      <c r="S204" s="16">
        <f t="shared" si="61"/>
        <v>934637.39760610682</v>
      </c>
      <c r="T204" s="18">
        <v>0.8</v>
      </c>
      <c r="U204" s="19">
        <f t="shared" si="62"/>
        <v>1.9666845716428409</v>
      </c>
      <c r="V204" s="19">
        <f t="shared" si="63"/>
        <v>4.8515630666133713</v>
      </c>
      <c r="W204" s="16">
        <v>0.22660062825929528</v>
      </c>
      <c r="X204" s="16">
        <v>2.1893780508144469E-2</v>
      </c>
      <c r="Y204" s="16">
        <v>3.4132754924897868</v>
      </c>
      <c r="AA204" s="13" t="s">
        <v>266</v>
      </c>
      <c r="AB204" s="15">
        <v>3.25</v>
      </c>
      <c r="AC204" s="19">
        <v>183.44040000000001</v>
      </c>
      <c r="AD204" s="19">
        <v>2763.02</v>
      </c>
      <c r="AE204" s="19">
        <v>423.32400000000001</v>
      </c>
      <c r="AF204" s="19">
        <v>6376.2</v>
      </c>
      <c r="AG204" s="19">
        <v>28597.257000000005</v>
      </c>
      <c r="AH204" s="17">
        <f t="shared" si="64"/>
        <v>3037571.542219847</v>
      </c>
      <c r="AI204" s="17">
        <f t="shared" si="65"/>
        <v>1544513.8412218574</v>
      </c>
      <c r="AJ204" s="17">
        <f t="shared" si="66"/>
        <v>1493057.7009979896</v>
      </c>
      <c r="AK204" s="19">
        <f t="shared" si="67"/>
        <v>1.9666845716428407</v>
      </c>
      <c r="AL204" s="17">
        <f t="shared" si="68"/>
        <v>626101.62962185731</v>
      </c>
      <c r="AM204" s="19">
        <f t="shared" si="69"/>
        <v>4.8515630666133704</v>
      </c>
    </row>
    <row r="206" spans="1:39">
      <c r="A206" s="7" t="s">
        <v>267</v>
      </c>
      <c r="AA206" s="8" t="s">
        <v>268</v>
      </c>
    </row>
    <row r="207" spans="1:39" ht="57" thickBot="1">
      <c r="A207" s="10" t="s">
        <v>24</v>
      </c>
      <c r="B207" s="10" t="s">
        <v>25</v>
      </c>
      <c r="C207" s="10" t="s">
        <v>26</v>
      </c>
      <c r="D207" s="11" t="s">
        <v>27</v>
      </c>
      <c r="E207" s="11" t="s">
        <v>28</v>
      </c>
      <c r="F207" s="11" t="s">
        <v>29</v>
      </c>
      <c r="G207" s="11" t="s">
        <v>30</v>
      </c>
      <c r="H207" s="11" t="s">
        <v>31</v>
      </c>
      <c r="I207" s="11" t="s">
        <v>32</v>
      </c>
      <c r="J207" s="11" t="s">
        <v>33</v>
      </c>
      <c r="K207" s="11" t="s">
        <v>34</v>
      </c>
      <c r="L207" s="11" t="s">
        <v>35</v>
      </c>
      <c r="M207" s="11" t="s">
        <v>36</v>
      </c>
      <c r="N207" s="11" t="s">
        <v>37</v>
      </c>
      <c r="O207" s="11" t="s">
        <v>38</v>
      </c>
      <c r="P207" s="11" t="s">
        <v>39</v>
      </c>
      <c r="Q207" s="11" t="s">
        <v>40</v>
      </c>
      <c r="R207" s="11" t="s">
        <v>41</v>
      </c>
      <c r="S207" s="11" t="s">
        <v>42</v>
      </c>
      <c r="T207" s="11" t="s">
        <v>43</v>
      </c>
      <c r="U207" s="11" t="s">
        <v>44</v>
      </c>
      <c r="V207" s="11" t="s">
        <v>45</v>
      </c>
      <c r="W207" s="11" t="s">
        <v>46</v>
      </c>
      <c r="X207" s="11" t="s">
        <v>47</v>
      </c>
      <c r="Y207" s="11" t="s">
        <v>48</v>
      </c>
      <c r="AA207" s="10" t="s">
        <v>24</v>
      </c>
      <c r="AB207" s="12" t="s">
        <v>49</v>
      </c>
      <c r="AC207" s="11" t="s">
        <v>50</v>
      </c>
      <c r="AD207" s="11" t="s">
        <v>51</v>
      </c>
      <c r="AE207" s="11" t="s">
        <v>52</v>
      </c>
      <c r="AF207" s="11" t="s">
        <v>53</v>
      </c>
      <c r="AG207" s="11" t="s">
        <v>54</v>
      </c>
      <c r="AH207" s="11" t="s">
        <v>55</v>
      </c>
      <c r="AI207" s="11" t="s">
        <v>56</v>
      </c>
      <c r="AJ207" s="11" t="s">
        <v>57</v>
      </c>
      <c r="AK207" s="11" t="s">
        <v>58</v>
      </c>
      <c r="AL207" s="11" t="s">
        <v>59</v>
      </c>
      <c r="AM207" s="11" t="s">
        <v>60</v>
      </c>
    </row>
    <row r="208" spans="1:39">
      <c r="A208" s="13" t="s">
        <v>269</v>
      </c>
      <c r="B208" s="13" t="s">
        <v>270</v>
      </c>
      <c r="C208" s="13" t="s">
        <v>68</v>
      </c>
      <c r="D208" s="14">
        <v>9.3000000000000007</v>
      </c>
      <c r="E208" s="14">
        <v>1</v>
      </c>
      <c r="F208" s="15">
        <v>62.333644800000002</v>
      </c>
      <c r="G208" s="15">
        <v>10.13804898264322</v>
      </c>
      <c r="H208" s="15">
        <v>3.2993848468642653</v>
      </c>
      <c r="I208" s="15">
        <v>0.53661750884974269</v>
      </c>
      <c r="J208" s="16">
        <v>0</v>
      </c>
      <c r="K208" s="16">
        <v>0</v>
      </c>
      <c r="L208" s="16">
        <v>13.272903000000001</v>
      </c>
      <c r="M208" s="17">
        <v>12.640860000000002</v>
      </c>
      <c r="N208" s="16">
        <v>13.272903000000001</v>
      </c>
      <c r="O208" s="16">
        <v>0</v>
      </c>
      <c r="P208" s="16">
        <f t="shared" ref="P208:P253" si="70">N208+O208</f>
        <v>13.272903000000001</v>
      </c>
      <c r="Q208" s="16">
        <v>11.778660120917321</v>
      </c>
      <c r="R208" s="16">
        <v>0</v>
      </c>
      <c r="S208" s="16">
        <f t="shared" ref="S208:S253" si="71">SUM(R208,Q208)</f>
        <v>11.778660120917321</v>
      </c>
      <c r="T208" s="18">
        <v>0.86</v>
      </c>
      <c r="U208" s="19">
        <f t="shared" ref="U208:U253" si="72">MAX(Q208/(L208+(J208*T208)),0)</f>
        <v>0.8874215475632814</v>
      </c>
      <c r="V208" s="19">
        <f t="shared" ref="V208:V253" si="73">MAX(Q208/N208,0)</f>
        <v>0.8874215475632814</v>
      </c>
      <c r="W208" s="16">
        <v>0.22617963510237599</v>
      </c>
      <c r="X208" s="16">
        <v>0.15714256148232825</v>
      </c>
      <c r="Y208" s="16">
        <v>1.3276370711496737</v>
      </c>
      <c r="AA208" s="13" t="s">
        <v>269</v>
      </c>
      <c r="AB208" s="15">
        <v>0</v>
      </c>
      <c r="AC208" s="19">
        <v>0</v>
      </c>
      <c r="AD208" s="19">
        <v>0</v>
      </c>
      <c r="AE208" s="19">
        <v>13.914539233786783</v>
      </c>
      <c r="AF208" s="19">
        <v>81.680830904882058</v>
      </c>
      <c r="AG208" s="19">
        <v>0</v>
      </c>
      <c r="AH208" s="17">
        <f t="shared" ref="AH208:AH253" si="74">AB208*Q208</f>
        <v>0</v>
      </c>
      <c r="AI208" s="17">
        <f t="shared" ref="AI208:AI253" si="75">AB208*(L208+(J208*T208))</f>
        <v>0</v>
      </c>
      <c r="AJ208" s="17">
        <f t="shared" ref="AJ208:AJ253" si="76">AH208-AI208</f>
        <v>0</v>
      </c>
      <c r="AK208" s="19" t="str">
        <f t="shared" ref="AK208:AK253" si="77">IF(AB208=0,"N/A",MAX(AH208/AI208,0))</f>
        <v>N/A</v>
      </c>
      <c r="AL208" s="17">
        <f t="shared" ref="AL208:AL253" si="78">AB208*N208</f>
        <v>0</v>
      </c>
      <c r="AM208" s="19" t="str">
        <f t="shared" ref="AM208:AM253" si="79">IF(AB208=0,"N/A",MAX(AH208/AL208,0))</f>
        <v>N/A</v>
      </c>
    </row>
    <row r="209" spans="1:39">
      <c r="A209" s="13" t="s">
        <v>271</v>
      </c>
      <c r="B209" s="13" t="s">
        <v>270</v>
      </c>
      <c r="C209" s="13" t="s">
        <v>68</v>
      </c>
      <c r="D209" s="14">
        <v>4</v>
      </c>
      <c r="E209" s="14">
        <v>1</v>
      </c>
      <c r="F209" s="15">
        <v>28.738500000000002</v>
      </c>
      <c r="G209" s="15">
        <v>4.6831161193573676</v>
      </c>
      <c r="H209" s="15">
        <v>1.521158785529716</v>
      </c>
      <c r="I209" s="15">
        <v>0.2478822217101202</v>
      </c>
      <c r="J209" s="16">
        <v>0</v>
      </c>
      <c r="K209" s="16">
        <v>0</v>
      </c>
      <c r="L209" s="16">
        <v>6.3141876000000003</v>
      </c>
      <c r="M209" s="17">
        <v>6.0135120000000004</v>
      </c>
      <c r="N209" s="16">
        <v>6.3141876000000003</v>
      </c>
      <c r="O209" s="16">
        <v>0</v>
      </c>
      <c r="P209" s="16">
        <f t="shared" si="70"/>
        <v>6.3141876000000003</v>
      </c>
      <c r="Q209" s="16">
        <v>4.6132254140584408</v>
      </c>
      <c r="R209" s="16">
        <v>0</v>
      </c>
      <c r="S209" s="16">
        <f t="shared" si="71"/>
        <v>4.6132254140584408</v>
      </c>
      <c r="T209" s="18">
        <v>0.86</v>
      </c>
      <c r="U209" s="19">
        <f t="shared" si="72"/>
        <v>0.7306126625155136</v>
      </c>
      <c r="V209" s="19">
        <f t="shared" si="73"/>
        <v>0.7306126625155136</v>
      </c>
      <c r="W209" s="16">
        <v>0.23337991911021233</v>
      </c>
      <c r="X209" s="16">
        <v>0.20139912218818776</v>
      </c>
      <c r="Y209" s="16">
        <v>1.3672577377805706</v>
      </c>
      <c r="AA209" s="13" t="s">
        <v>271</v>
      </c>
      <c r="AB209" s="15">
        <v>0</v>
      </c>
      <c r="AC209" s="19">
        <v>0</v>
      </c>
      <c r="AD209" s="19">
        <v>0</v>
      </c>
      <c r="AE209" s="19">
        <v>1.5500204712658368</v>
      </c>
      <c r="AF209" s="19">
        <v>9.081336842650451</v>
      </c>
      <c r="AG209" s="19">
        <v>0</v>
      </c>
      <c r="AH209" s="17">
        <f t="shared" si="74"/>
        <v>0</v>
      </c>
      <c r="AI209" s="17">
        <f t="shared" si="75"/>
        <v>0</v>
      </c>
      <c r="AJ209" s="17">
        <f t="shared" si="76"/>
        <v>0</v>
      </c>
      <c r="AK209" s="19" t="str">
        <f t="shared" si="77"/>
        <v>N/A</v>
      </c>
      <c r="AL209" s="17">
        <f t="shared" si="78"/>
        <v>0</v>
      </c>
      <c r="AM209" s="19" t="str">
        <f t="shared" si="79"/>
        <v>N/A</v>
      </c>
    </row>
    <row r="210" spans="1:39">
      <c r="A210" s="13" t="s">
        <v>272</v>
      </c>
      <c r="B210" s="13" t="s">
        <v>270</v>
      </c>
      <c r="C210" s="13" t="s">
        <v>68</v>
      </c>
      <c r="D210" s="14">
        <v>4</v>
      </c>
      <c r="E210" s="14">
        <v>1</v>
      </c>
      <c r="F210" s="15">
        <v>26.709900000000005</v>
      </c>
      <c r="G210" s="15">
        <v>4.3230224310724141</v>
      </c>
      <c r="H210" s="15">
        <v>1.4137828712570302</v>
      </c>
      <c r="I210" s="15">
        <v>0.22882208713286473</v>
      </c>
      <c r="J210" s="16">
        <v>0</v>
      </c>
      <c r="K210" s="16">
        <v>0</v>
      </c>
      <c r="L210" s="16">
        <v>6.3141876000000003</v>
      </c>
      <c r="M210" s="17">
        <v>6.0135120000000004</v>
      </c>
      <c r="N210" s="16">
        <v>6.3141876000000003</v>
      </c>
      <c r="O210" s="16">
        <v>0</v>
      </c>
      <c r="P210" s="16">
        <f t="shared" si="70"/>
        <v>6.3141876000000003</v>
      </c>
      <c r="Q210" s="16">
        <v>4.2841192896723488</v>
      </c>
      <c r="R210" s="16">
        <v>0</v>
      </c>
      <c r="S210" s="16">
        <f t="shared" si="71"/>
        <v>4.2841192896723488</v>
      </c>
      <c r="T210" s="18">
        <v>0.86</v>
      </c>
      <c r="U210" s="19">
        <f t="shared" si="72"/>
        <v>0.67849097319698715</v>
      </c>
      <c r="V210" s="19">
        <f t="shared" si="73"/>
        <v>0.67849097319698715</v>
      </c>
      <c r="W210" s="16">
        <v>0.25110497625782335</v>
      </c>
      <c r="X210" s="16">
        <v>0.21669525805058176</v>
      </c>
      <c r="Y210" s="16">
        <v>1.4811458541351767</v>
      </c>
      <c r="AA210" s="13" t="s">
        <v>272</v>
      </c>
      <c r="AB210" s="15">
        <v>0</v>
      </c>
      <c r="AC210" s="19">
        <v>0</v>
      </c>
      <c r="AD210" s="19">
        <v>0</v>
      </c>
      <c r="AE210" s="19">
        <v>84.108679924329763</v>
      </c>
      <c r="AF210" s="19">
        <v>496.14517310180725</v>
      </c>
      <c r="AG210" s="19">
        <v>0</v>
      </c>
      <c r="AH210" s="17">
        <f t="shared" si="74"/>
        <v>0</v>
      </c>
      <c r="AI210" s="17">
        <f t="shared" si="75"/>
        <v>0</v>
      </c>
      <c r="AJ210" s="17">
        <f t="shared" si="76"/>
        <v>0</v>
      </c>
      <c r="AK210" s="19" t="str">
        <f t="shared" si="77"/>
        <v>N/A</v>
      </c>
      <c r="AL210" s="17">
        <f t="shared" si="78"/>
        <v>0</v>
      </c>
      <c r="AM210" s="19" t="str">
        <f t="shared" si="79"/>
        <v>N/A</v>
      </c>
    </row>
    <row r="211" spans="1:39">
      <c r="A211" s="13" t="s">
        <v>273</v>
      </c>
      <c r="B211" s="13" t="s">
        <v>270</v>
      </c>
      <c r="C211" s="13" t="s">
        <v>68</v>
      </c>
      <c r="D211" s="14">
        <v>4</v>
      </c>
      <c r="E211" s="14">
        <v>1</v>
      </c>
      <c r="F211" s="15">
        <v>27.072499999999998</v>
      </c>
      <c r="G211" s="15">
        <v>4.4150307601097172</v>
      </c>
      <c r="H211" s="15">
        <v>1.432975667527993</v>
      </c>
      <c r="I211" s="15">
        <v>0.23369218397358368</v>
      </c>
      <c r="J211" s="16">
        <v>0</v>
      </c>
      <c r="K211" s="16">
        <v>0</v>
      </c>
      <c r="L211" s="16">
        <v>5.8990680000000015</v>
      </c>
      <c r="M211" s="17">
        <v>5.6181600000000014</v>
      </c>
      <c r="N211" s="16">
        <v>5.8990680000000015</v>
      </c>
      <c r="O211" s="16">
        <v>0</v>
      </c>
      <c r="P211" s="16">
        <f t="shared" si="70"/>
        <v>5.8990680000000015</v>
      </c>
      <c r="Q211" s="16">
        <v>4.3461912822704187</v>
      </c>
      <c r="R211" s="16">
        <v>0</v>
      </c>
      <c r="S211" s="16">
        <f t="shared" si="71"/>
        <v>4.3461912822704187</v>
      </c>
      <c r="T211" s="18">
        <v>0.86</v>
      </c>
      <c r="U211" s="19">
        <f t="shared" si="72"/>
        <v>0.7367589731582036</v>
      </c>
      <c r="V211" s="19">
        <f t="shared" si="73"/>
        <v>0.7367589731582036</v>
      </c>
      <c r="W211" s="16">
        <v>0.23145423971377468</v>
      </c>
      <c r="X211" s="16">
        <v>0.19973732479989026</v>
      </c>
      <c r="Y211" s="16">
        <v>1.3549320129164997</v>
      </c>
      <c r="AA211" s="13" t="s">
        <v>273</v>
      </c>
      <c r="AB211" s="15">
        <v>0</v>
      </c>
      <c r="AC211" s="19">
        <v>0</v>
      </c>
      <c r="AD211" s="19">
        <v>0</v>
      </c>
      <c r="AE211" s="19">
        <v>1.3227573996471433</v>
      </c>
      <c r="AF211" s="19">
        <v>7.7438692041215544</v>
      </c>
      <c r="AG211" s="19">
        <v>0</v>
      </c>
      <c r="AH211" s="17">
        <f t="shared" si="74"/>
        <v>0</v>
      </c>
      <c r="AI211" s="17">
        <f t="shared" si="75"/>
        <v>0</v>
      </c>
      <c r="AJ211" s="17">
        <f t="shared" si="76"/>
        <v>0</v>
      </c>
      <c r="AK211" s="19" t="str">
        <f t="shared" si="77"/>
        <v>N/A</v>
      </c>
      <c r="AL211" s="17">
        <f t="shared" si="78"/>
        <v>0</v>
      </c>
      <c r="AM211" s="19" t="str">
        <f t="shared" si="79"/>
        <v>N/A</v>
      </c>
    </row>
    <row r="212" spans="1:39">
      <c r="A212" s="13" t="s">
        <v>274</v>
      </c>
      <c r="B212" s="13" t="s">
        <v>270</v>
      </c>
      <c r="C212" s="13" t="s">
        <v>68</v>
      </c>
      <c r="D212" s="14">
        <v>4</v>
      </c>
      <c r="E212" s="14">
        <v>1</v>
      </c>
      <c r="F212" s="15">
        <v>25.1615</v>
      </c>
      <c r="G212" s="15">
        <v>4.0755506639985013</v>
      </c>
      <c r="H212" s="15">
        <v>1.3318244439377818</v>
      </c>
      <c r="I212" s="15">
        <v>0.21572314833456119</v>
      </c>
      <c r="J212" s="16">
        <v>0</v>
      </c>
      <c r="K212" s="16">
        <v>0</v>
      </c>
      <c r="L212" s="16">
        <v>5.8990680000000015</v>
      </c>
      <c r="M212" s="17">
        <v>5.6181600000000014</v>
      </c>
      <c r="N212" s="16">
        <v>5.8990680000000015</v>
      </c>
      <c r="O212" s="16">
        <v>0</v>
      </c>
      <c r="P212" s="16">
        <f t="shared" si="70"/>
        <v>5.8990680000000015</v>
      </c>
      <c r="Q212" s="16">
        <v>4.0361330765804855</v>
      </c>
      <c r="R212" s="16">
        <v>0</v>
      </c>
      <c r="S212" s="16">
        <f t="shared" si="71"/>
        <v>4.0361330765804855</v>
      </c>
      <c r="T212" s="18">
        <v>0.86</v>
      </c>
      <c r="U212" s="19">
        <f t="shared" si="72"/>
        <v>0.68419843212190201</v>
      </c>
      <c r="V212" s="19">
        <f t="shared" si="73"/>
        <v>0.68419843212190201</v>
      </c>
      <c r="W212" s="16">
        <v>0.2490330427300107</v>
      </c>
      <c r="X212" s="16">
        <v>0.21490724820241355</v>
      </c>
      <c r="Y212" s="16">
        <v>1.4677934365352112</v>
      </c>
      <c r="AA212" s="13" t="s">
        <v>274</v>
      </c>
      <c r="AB212" s="15">
        <v>0</v>
      </c>
      <c r="AC212" s="19">
        <v>0</v>
      </c>
      <c r="AD212" s="19">
        <v>0</v>
      </c>
      <c r="AE212" s="19">
        <v>17.152425284819774</v>
      </c>
      <c r="AF212" s="19">
        <v>101.10181414579718</v>
      </c>
      <c r="AG212" s="19">
        <v>0</v>
      </c>
      <c r="AH212" s="17">
        <f t="shared" si="74"/>
        <v>0</v>
      </c>
      <c r="AI212" s="17">
        <f t="shared" si="75"/>
        <v>0</v>
      </c>
      <c r="AJ212" s="17">
        <f t="shared" si="76"/>
        <v>0</v>
      </c>
      <c r="AK212" s="19" t="str">
        <f t="shared" si="77"/>
        <v>N/A</v>
      </c>
      <c r="AL212" s="17">
        <f t="shared" si="78"/>
        <v>0</v>
      </c>
      <c r="AM212" s="19" t="str">
        <f t="shared" si="79"/>
        <v>N/A</v>
      </c>
    </row>
    <row r="213" spans="1:39">
      <c r="A213" s="13" t="s">
        <v>275</v>
      </c>
      <c r="B213" s="13" t="s">
        <v>270</v>
      </c>
      <c r="C213" s="13" t="s">
        <v>68</v>
      </c>
      <c r="D213" s="14">
        <v>4.8</v>
      </c>
      <c r="E213" s="14">
        <v>1</v>
      </c>
      <c r="F213" s="15">
        <v>21.367920000000002</v>
      </c>
      <c r="G213" s="15">
        <v>3.4568712463137192</v>
      </c>
      <c r="H213" s="15">
        <v>1.131026297005624</v>
      </c>
      <c r="I213" s="15">
        <v>0.18297580133880237</v>
      </c>
      <c r="J213" s="16">
        <v>0</v>
      </c>
      <c r="K213" s="16">
        <v>0</v>
      </c>
      <c r="L213" s="16">
        <v>6.3469601999999998</v>
      </c>
      <c r="M213" s="17">
        <v>6.0447239999999995</v>
      </c>
      <c r="N213" s="16">
        <v>6.3469601999999998</v>
      </c>
      <c r="O213" s="16">
        <v>0</v>
      </c>
      <c r="P213" s="16">
        <f t="shared" si="70"/>
        <v>6.3469601999999998</v>
      </c>
      <c r="Q213" s="16">
        <v>3.5372328523863299</v>
      </c>
      <c r="R213" s="16">
        <v>0</v>
      </c>
      <c r="S213" s="16">
        <f t="shared" si="71"/>
        <v>3.5372328523863299</v>
      </c>
      <c r="T213" s="18">
        <v>0.86</v>
      </c>
      <c r="U213" s="19">
        <f t="shared" si="72"/>
        <v>0.55731133344531292</v>
      </c>
      <c r="V213" s="19">
        <f t="shared" si="73"/>
        <v>0.55731133344531292</v>
      </c>
      <c r="W213" s="16">
        <v>0.31551036160422874</v>
      </c>
      <c r="X213" s="16">
        <v>0.26267620456621682</v>
      </c>
      <c r="Y213" s="16">
        <v>1.861874508875659</v>
      </c>
      <c r="AA213" s="13" t="s">
        <v>275</v>
      </c>
      <c r="AB213" s="15">
        <v>0</v>
      </c>
      <c r="AC213" s="19">
        <v>0</v>
      </c>
      <c r="AD213" s="19">
        <v>0</v>
      </c>
      <c r="AE213" s="19">
        <v>2.0363899442363471</v>
      </c>
      <c r="AF213" s="19">
        <v>12.017750109052201</v>
      </c>
      <c r="AG213" s="19">
        <v>0</v>
      </c>
      <c r="AH213" s="17">
        <f t="shared" si="74"/>
        <v>0</v>
      </c>
      <c r="AI213" s="17">
        <f t="shared" si="75"/>
        <v>0</v>
      </c>
      <c r="AJ213" s="17">
        <f t="shared" si="76"/>
        <v>0</v>
      </c>
      <c r="AK213" s="19" t="str">
        <f t="shared" si="77"/>
        <v>N/A</v>
      </c>
      <c r="AL213" s="17">
        <f t="shared" si="78"/>
        <v>0</v>
      </c>
      <c r="AM213" s="19" t="str">
        <f t="shared" si="79"/>
        <v>N/A</v>
      </c>
    </row>
    <row r="214" spans="1:39">
      <c r="A214" s="13" t="s">
        <v>276</v>
      </c>
      <c r="B214" s="13" t="s">
        <v>270</v>
      </c>
      <c r="C214" s="13" t="s">
        <v>68</v>
      </c>
      <c r="D214" s="14">
        <v>5.5</v>
      </c>
      <c r="E214" s="14">
        <v>1</v>
      </c>
      <c r="F214" s="15">
        <v>35.521310100313485</v>
      </c>
      <c r="G214" s="15">
        <v>5.7554575563479622</v>
      </c>
      <c r="H214" s="15">
        <v>1.8801800000910724</v>
      </c>
      <c r="I214" s="15">
        <v>0.3046423726562657</v>
      </c>
      <c r="J214" s="16">
        <v>0</v>
      </c>
      <c r="K214" s="16">
        <v>0</v>
      </c>
      <c r="L214" s="16">
        <v>6.3469601999999998</v>
      </c>
      <c r="M214" s="17">
        <v>6.0447239999999995</v>
      </c>
      <c r="N214" s="16">
        <v>6.3469601999999998</v>
      </c>
      <c r="O214" s="16">
        <v>0</v>
      </c>
      <c r="P214" s="16">
        <f t="shared" si="70"/>
        <v>6.3469601999999998</v>
      </c>
      <c r="Q214" s="16">
        <v>6.0067700753165969</v>
      </c>
      <c r="R214" s="16">
        <v>0</v>
      </c>
      <c r="S214" s="16">
        <f t="shared" si="71"/>
        <v>6.0067700753165969</v>
      </c>
      <c r="T214" s="18">
        <v>0.86</v>
      </c>
      <c r="U214" s="19">
        <f t="shared" si="72"/>
        <v>0.9464010937577011</v>
      </c>
      <c r="V214" s="19">
        <f t="shared" si="73"/>
        <v>0.9464010937577011</v>
      </c>
      <c r="W214" s="16">
        <v>0.18979593226970348</v>
      </c>
      <c r="X214" s="16">
        <v>0.15328502015116269</v>
      </c>
      <c r="Y214" s="16">
        <v>1.1182882318153651</v>
      </c>
      <c r="AA214" s="13" t="s">
        <v>276</v>
      </c>
      <c r="AB214" s="15">
        <v>0</v>
      </c>
      <c r="AC214" s="19">
        <v>0</v>
      </c>
      <c r="AD214" s="19">
        <v>0</v>
      </c>
      <c r="AE214" s="19">
        <v>1.1767548039555407</v>
      </c>
      <c r="AF214" s="19">
        <v>6.9339112735230044</v>
      </c>
      <c r="AG214" s="19">
        <v>0</v>
      </c>
      <c r="AH214" s="17">
        <f t="shared" si="74"/>
        <v>0</v>
      </c>
      <c r="AI214" s="17">
        <f t="shared" si="75"/>
        <v>0</v>
      </c>
      <c r="AJ214" s="17">
        <f t="shared" si="76"/>
        <v>0</v>
      </c>
      <c r="AK214" s="19" t="str">
        <f t="shared" si="77"/>
        <v>N/A</v>
      </c>
      <c r="AL214" s="17">
        <f t="shared" si="78"/>
        <v>0</v>
      </c>
      <c r="AM214" s="19" t="str">
        <f t="shared" si="79"/>
        <v>N/A</v>
      </c>
    </row>
    <row r="215" spans="1:39">
      <c r="A215" s="13" t="s">
        <v>277</v>
      </c>
      <c r="B215" s="13" t="s">
        <v>270</v>
      </c>
      <c r="C215" s="13" t="s">
        <v>68</v>
      </c>
      <c r="D215" s="14">
        <v>5.5</v>
      </c>
      <c r="E215" s="14">
        <v>1</v>
      </c>
      <c r="F215" s="15">
        <v>32.790009137293445</v>
      </c>
      <c r="G215" s="15">
        <v>5.3129094993680654</v>
      </c>
      <c r="H215" s="15">
        <v>1.7356093907752173</v>
      </c>
      <c r="I215" s="15">
        <v>0.28121784232607883</v>
      </c>
      <c r="J215" s="16">
        <v>0</v>
      </c>
      <c r="K215" s="16">
        <v>0</v>
      </c>
      <c r="L215" s="16">
        <v>6.3469601999999998</v>
      </c>
      <c r="M215" s="17">
        <v>6.0447239999999995</v>
      </c>
      <c r="N215" s="16">
        <v>6.3469601999999998</v>
      </c>
      <c r="O215" s="16">
        <v>0</v>
      </c>
      <c r="P215" s="16">
        <f t="shared" si="70"/>
        <v>6.3469601999999998</v>
      </c>
      <c r="Q215" s="16">
        <v>5.5448981216915687</v>
      </c>
      <c r="R215" s="16">
        <v>0</v>
      </c>
      <c r="S215" s="16">
        <f t="shared" si="71"/>
        <v>5.5448981216915687</v>
      </c>
      <c r="T215" s="18">
        <v>0.86</v>
      </c>
      <c r="U215" s="19">
        <f t="shared" si="72"/>
        <v>0.87363051712401929</v>
      </c>
      <c r="V215" s="19">
        <f t="shared" si="73"/>
        <v>0.87363051712401929</v>
      </c>
      <c r="W215" s="16">
        <v>0.20560531525630171</v>
      </c>
      <c r="X215" s="16">
        <v>0.16605316307550391</v>
      </c>
      <c r="Y215" s="16">
        <v>1.2114379992247739</v>
      </c>
      <c r="AA215" s="13" t="s">
        <v>277</v>
      </c>
      <c r="AB215" s="15">
        <v>0</v>
      </c>
      <c r="AC215" s="19">
        <v>0</v>
      </c>
      <c r="AD215" s="19">
        <v>0</v>
      </c>
      <c r="AE215" s="19">
        <v>40.095263545605306</v>
      </c>
      <c r="AF215" s="19">
        <v>236.25737407591012</v>
      </c>
      <c r="AG215" s="19">
        <v>0</v>
      </c>
      <c r="AH215" s="17">
        <f t="shared" si="74"/>
        <v>0</v>
      </c>
      <c r="AI215" s="17">
        <f t="shared" si="75"/>
        <v>0</v>
      </c>
      <c r="AJ215" s="17">
        <f t="shared" si="76"/>
        <v>0</v>
      </c>
      <c r="AK215" s="19" t="str">
        <f t="shared" si="77"/>
        <v>N/A</v>
      </c>
      <c r="AL215" s="17">
        <f t="shared" si="78"/>
        <v>0</v>
      </c>
      <c r="AM215" s="19" t="str">
        <f t="shared" si="79"/>
        <v>N/A</v>
      </c>
    </row>
    <row r="216" spans="1:39">
      <c r="A216" s="13" t="s">
        <v>278</v>
      </c>
      <c r="B216" s="13" t="s">
        <v>270</v>
      </c>
      <c r="C216" s="13" t="s">
        <v>68</v>
      </c>
      <c r="D216" s="14">
        <v>9.3000000000000007</v>
      </c>
      <c r="E216" s="14">
        <v>1</v>
      </c>
      <c r="F216" s="15">
        <v>73.849036799999993</v>
      </c>
      <c r="G216" s="15">
        <v>12.008919260377359</v>
      </c>
      <c r="H216" s="15">
        <v>3.9089065584921716</v>
      </c>
      <c r="I216" s="15">
        <v>0.6356446243763606</v>
      </c>
      <c r="J216" s="16">
        <v>0</v>
      </c>
      <c r="K216" s="16">
        <v>0</v>
      </c>
      <c r="L216" s="16">
        <v>10.563701399999999</v>
      </c>
      <c r="M216" s="17">
        <v>10.060668</v>
      </c>
      <c r="N216" s="16">
        <v>10.563701399999999</v>
      </c>
      <c r="O216" s="16">
        <v>0</v>
      </c>
      <c r="P216" s="16">
        <f t="shared" si="70"/>
        <v>10.563701399999999</v>
      </c>
      <c r="Q216" s="16">
        <v>13.954323087986083</v>
      </c>
      <c r="R216" s="16">
        <v>0</v>
      </c>
      <c r="S216" s="16">
        <f t="shared" si="71"/>
        <v>13.954323087986083</v>
      </c>
      <c r="T216" s="18">
        <v>0.86</v>
      </c>
      <c r="U216" s="19">
        <f t="shared" si="72"/>
        <v>1.3209690959256084</v>
      </c>
      <c r="V216" s="19">
        <f t="shared" si="73"/>
        <v>1.3209690959256084</v>
      </c>
      <c r="W216" s="16">
        <v>0.15194323961812009</v>
      </c>
      <c r="X216" s="16">
        <v>0.10556542750945364</v>
      </c>
      <c r="Y216" s="16">
        <v>0.8920311636508278</v>
      </c>
      <c r="AA216" s="13" t="s">
        <v>278</v>
      </c>
      <c r="AB216" s="15">
        <v>0</v>
      </c>
      <c r="AC216" s="19">
        <v>0</v>
      </c>
      <c r="AD216" s="19">
        <v>0</v>
      </c>
      <c r="AE216" s="19">
        <v>6.0775520114545692E-2</v>
      </c>
      <c r="AF216" s="19">
        <v>0.35682294653592794</v>
      </c>
      <c r="AG216" s="19">
        <v>0</v>
      </c>
      <c r="AH216" s="17">
        <f t="shared" si="74"/>
        <v>0</v>
      </c>
      <c r="AI216" s="17">
        <f t="shared" si="75"/>
        <v>0</v>
      </c>
      <c r="AJ216" s="17">
        <f t="shared" si="76"/>
        <v>0</v>
      </c>
      <c r="AK216" s="19" t="str">
        <f t="shared" si="77"/>
        <v>N/A</v>
      </c>
      <c r="AL216" s="17">
        <f t="shared" si="78"/>
        <v>0</v>
      </c>
      <c r="AM216" s="19" t="str">
        <f t="shared" si="79"/>
        <v>N/A</v>
      </c>
    </row>
    <row r="217" spans="1:39">
      <c r="A217" s="13" t="s">
        <v>279</v>
      </c>
      <c r="B217" s="13" t="s">
        <v>270</v>
      </c>
      <c r="C217" s="13" t="s">
        <v>68</v>
      </c>
      <c r="D217" s="14">
        <v>9.3000000000000007</v>
      </c>
      <c r="E217" s="14">
        <v>1</v>
      </c>
      <c r="F217" s="15">
        <v>68.813875199999998</v>
      </c>
      <c r="G217" s="15">
        <v>11.221504599108908</v>
      </c>
      <c r="H217" s="15">
        <v>3.6423902022313421</v>
      </c>
      <c r="I217" s="15">
        <v>0.59396594491002053</v>
      </c>
      <c r="J217" s="16">
        <v>0</v>
      </c>
      <c r="K217" s="16">
        <v>0</v>
      </c>
      <c r="L217" s="16">
        <v>11.332064499080396</v>
      </c>
      <c r="M217" s="17">
        <v>10.060668</v>
      </c>
      <c r="N217" s="16">
        <v>11.332064499080396</v>
      </c>
      <c r="O217" s="16">
        <v>0</v>
      </c>
      <c r="P217" s="16">
        <f t="shared" si="70"/>
        <v>11.332064499080396</v>
      </c>
      <c r="Q217" s="16">
        <v>13.007615573039342</v>
      </c>
      <c r="R217" s="16">
        <v>0</v>
      </c>
      <c r="S217" s="16">
        <f t="shared" si="71"/>
        <v>13.007615573039342</v>
      </c>
      <c r="T217" s="18">
        <v>0.86</v>
      </c>
      <c r="U217" s="19">
        <f t="shared" si="72"/>
        <v>1.1478592955498019</v>
      </c>
      <c r="V217" s="19">
        <f t="shared" si="73"/>
        <v>1.1478592955498019</v>
      </c>
      <c r="W217" s="16">
        <v>0.17492147173069941</v>
      </c>
      <c r="X217" s="16">
        <v>0.12152998705466565</v>
      </c>
      <c r="Y217" s="16">
        <v>1.0240608921669161</v>
      </c>
      <c r="AA217" s="13" t="s">
        <v>279</v>
      </c>
      <c r="AB217" s="15">
        <v>488</v>
      </c>
      <c r="AC217" s="19">
        <v>5.3998451081066072</v>
      </c>
      <c r="AD217" s="19">
        <v>31.614724880466738</v>
      </c>
      <c r="AE217" s="19">
        <v>5.9714839776854669</v>
      </c>
      <c r="AF217" s="19">
        <v>34.961525618433363</v>
      </c>
      <c r="AG217" s="19">
        <v>45.503947943028237</v>
      </c>
      <c r="AH217" s="17">
        <f t="shared" si="74"/>
        <v>6347.7163996431991</v>
      </c>
      <c r="AI217" s="17">
        <f t="shared" si="75"/>
        <v>5530.0474755512332</v>
      </c>
      <c r="AJ217" s="17">
        <f t="shared" si="76"/>
        <v>817.66892409196589</v>
      </c>
      <c r="AK217" s="19">
        <f t="shared" si="77"/>
        <v>1.1478592955498019</v>
      </c>
      <c r="AL217" s="17">
        <f t="shared" si="78"/>
        <v>5530.0474755512332</v>
      </c>
      <c r="AM217" s="19">
        <f t="shared" si="79"/>
        <v>1.1478592955498019</v>
      </c>
    </row>
    <row r="218" spans="1:39">
      <c r="A218" s="13" t="s">
        <v>280</v>
      </c>
      <c r="B218" s="13" t="s">
        <v>270</v>
      </c>
      <c r="C218" s="13" t="s">
        <v>68</v>
      </c>
      <c r="D218" s="14">
        <v>5</v>
      </c>
      <c r="E218" s="14">
        <v>1</v>
      </c>
      <c r="F218" s="15">
        <v>24.919910399999999</v>
      </c>
      <c r="G218" s="15">
        <v>4.0416224821132074</v>
      </c>
      <c r="H218" s="15">
        <v>1.3190368543790849</v>
      </c>
      <c r="I218" s="15">
        <v>0.21392729427287169</v>
      </c>
      <c r="J218" s="16">
        <v>0</v>
      </c>
      <c r="K218" s="16">
        <v>0</v>
      </c>
      <c r="L218" s="16">
        <v>10.809350016885361</v>
      </c>
      <c r="M218" s="17">
        <v>10.060668</v>
      </c>
      <c r="N218" s="16">
        <v>10.809350016885361</v>
      </c>
      <c r="O218" s="16">
        <v>0</v>
      </c>
      <c r="P218" s="16">
        <f t="shared" si="70"/>
        <v>10.809350016885361</v>
      </c>
      <c r="Q218" s="16">
        <v>4.1585843702253067</v>
      </c>
      <c r="R218" s="16">
        <v>0</v>
      </c>
      <c r="S218" s="16">
        <f t="shared" si="71"/>
        <v>4.1585843702253067</v>
      </c>
      <c r="T218" s="18">
        <v>0.86</v>
      </c>
      <c r="U218" s="19">
        <f t="shared" si="72"/>
        <v>0.38472103907535171</v>
      </c>
      <c r="V218" s="19">
        <f t="shared" si="73"/>
        <v>0.38472103907535171</v>
      </c>
      <c r="W218" s="16">
        <v>0.46074772965591443</v>
      </c>
      <c r="X218" s="16">
        <v>0.38024142785182946</v>
      </c>
      <c r="Y218" s="16">
        <v>2.7121372929639134</v>
      </c>
      <c r="AA218" s="13" t="s">
        <v>280</v>
      </c>
      <c r="AB218" s="15">
        <v>34</v>
      </c>
      <c r="AC218" s="19">
        <v>0.13550179564285697</v>
      </c>
      <c r="AD218" s="19">
        <v>0.79766210975109109</v>
      </c>
      <c r="AE218" s="19">
        <v>0.14984629844552128</v>
      </c>
      <c r="AF218" s="19">
        <v>0.88210428496079518</v>
      </c>
      <c r="AG218" s="19">
        <v>0.9665464601704995</v>
      </c>
      <c r="AH218" s="17">
        <f t="shared" si="74"/>
        <v>141.39186858766044</v>
      </c>
      <c r="AI218" s="17">
        <f t="shared" si="75"/>
        <v>367.51790057410227</v>
      </c>
      <c r="AJ218" s="17">
        <f t="shared" si="76"/>
        <v>-226.12603198644183</v>
      </c>
      <c r="AK218" s="19">
        <f t="shared" si="77"/>
        <v>0.38472103907535177</v>
      </c>
      <c r="AL218" s="17">
        <f t="shared" si="78"/>
        <v>367.51790057410227</v>
      </c>
      <c r="AM218" s="19">
        <f t="shared" si="79"/>
        <v>0.38472103907535177</v>
      </c>
    </row>
    <row r="219" spans="1:39">
      <c r="A219" s="13" t="s">
        <v>281</v>
      </c>
      <c r="B219" s="13" t="s">
        <v>270</v>
      </c>
      <c r="C219" s="13" t="s">
        <v>68</v>
      </c>
      <c r="D219" s="14">
        <v>5</v>
      </c>
      <c r="E219" s="14">
        <v>1</v>
      </c>
      <c r="F219" s="15">
        <v>23.220825600000001</v>
      </c>
      <c r="G219" s="15">
        <v>3.7766167202518259</v>
      </c>
      <c r="H219" s="15">
        <v>1.229102523398693</v>
      </c>
      <c r="I219" s="15">
        <v>0.19990026283868281</v>
      </c>
      <c r="J219" s="16">
        <v>0</v>
      </c>
      <c r="K219" s="16">
        <v>0</v>
      </c>
      <c r="L219" s="16">
        <v>7.5154183938664518</v>
      </c>
      <c r="M219" s="17">
        <v>6.9394679999999997</v>
      </c>
      <c r="N219" s="16">
        <v>7.5154183938664518</v>
      </c>
      <c r="O219" s="16">
        <v>0</v>
      </c>
      <c r="P219" s="16">
        <f t="shared" si="70"/>
        <v>7.5154183938664518</v>
      </c>
      <c r="Q219" s="16">
        <v>3.8763505364191881</v>
      </c>
      <c r="R219" s="16">
        <v>0</v>
      </c>
      <c r="S219" s="16">
        <f t="shared" si="71"/>
        <v>3.8763505364191881</v>
      </c>
      <c r="T219" s="18">
        <v>0.86</v>
      </c>
      <c r="U219" s="19">
        <f t="shared" si="72"/>
        <v>0.51578639182387886</v>
      </c>
      <c r="V219" s="19">
        <f t="shared" si="73"/>
        <v>0.51578639182387886</v>
      </c>
      <c r="W219" s="16">
        <v>0.34378395782937732</v>
      </c>
      <c r="X219" s="16">
        <v>0.28371469805226751</v>
      </c>
      <c r="Y219" s="16">
        <v>2.0179857124575387</v>
      </c>
      <c r="AA219" s="13" t="s">
        <v>281</v>
      </c>
      <c r="AB219" s="15">
        <v>1327</v>
      </c>
      <c r="AC219" s="19">
        <v>4.9417892816948061</v>
      </c>
      <c r="AD219" s="19">
        <v>29.009627276221671</v>
      </c>
      <c r="AE219" s="19">
        <v>5.4649374057852516</v>
      </c>
      <c r="AF219" s="19">
        <v>32.080646946431813</v>
      </c>
      <c r="AG219" s="19">
        <v>35.151666616641961</v>
      </c>
      <c r="AH219" s="17">
        <f t="shared" si="74"/>
        <v>5143.9171618282626</v>
      </c>
      <c r="AI219" s="17">
        <f t="shared" si="75"/>
        <v>9972.9602086607811</v>
      </c>
      <c r="AJ219" s="17">
        <f t="shared" si="76"/>
        <v>-4829.0430468325185</v>
      </c>
      <c r="AK219" s="19">
        <f t="shared" si="77"/>
        <v>0.51578639182387886</v>
      </c>
      <c r="AL219" s="17">
        <f t="shared" si="78"/>
        <v>9972.9602086607811</v>
      </c>
      <c r="AM219" s="19">
        <f t="shared" si="79"/>
        <v>0.51578639182387886</v>
      </c>
    </row>
    <row r="220" spans="1:39">
      <c r="A220" s="13" t="s">
        <v>282</v>
      </c>
      <c r="B220" s="13" t="s">
        <v>270</v>
      </c>
      <c r="C220" s="13" t="s">
        <v>68</v>
      </c>
      <c r="D220" s="14">
        <v>6.7</v>
      </c>
      <c r="E220" s="14">
        <v>1</v>
      </c>
      <c r="F220" s="15">
        <v>41.229619199999995</v>
      </c>
      <c r="G220" s="15">
        <v>6.6835847193962268</v>
      </c>
      <c r="H220" s="15">
        <v>2.1823267557501138</v>
      </c>
      <c r="I220" s="15">
        <v>0.35376911163567099</v>
      </c>
      <c r="J220" s="16">
        <v>0</v>
      </c>
      <c r="K220" s="16">
        <v>0</v>
      </c>
      <c r="L220" s="16">
        <v>10.989188324815803</v>
      </c>
      <c r="M220" s="17">
        <v>10.060668</v>
      </c>
      <c r="N220" s="16">
        <v>10.989188324815803</v>
      </c>
      <c r="O220" s="16">
        <v>0</v>
      </c>
      <c r="P220" s="16">
        <f t="shared" si="70"/>
        <v>10.989188324815803</v>
      </c>
      <c r="Q220" s="16">
        <v>7.2030663054780231</v>
      </c>
      <c r="R220" s="16">
        <v>0</v>
      </c>
      <c r="S220" s="16">
        <f t="shared" si="71"/>
        <v>7.2030663054780231</v>
      </c>
      <c r="T220" s="18">
        <v>0.86</v>
      </c>
      <c r="U220" s="19">
        <f t="shared" si="72"/>
        <v>0.655468456138116</v>
      </c>
      <c r="V220" s="19">
        <f t="shared" si="73"/>
        <v>0.655468456138116</v>
      </c>
      <c r="W220" s="16">
        <v>0.28311729019381826</v>
      </c>
      <c r="X220" s="16">
        <v>0.2174969496697346</v>
      </c>
      <c r="Y220" s="16">
        <v>1.6673393271399222</v>
      </c>
      <c r="AA220" s="13" t="s">
        <v>282</v>
      </c>
      <c r="AB220" s="15">
        <v>156</v>
      </c>
      <c r="AC220" s="19">
        <v>1.0281215077790833</v>
      </c>
      <c r="AD220" s="19">
        <v>6.0551860447862786</v>
      </c>
      <c r="AE220" s="19">
        <v>1.1369605957029632</v>
      </c>
      <c r="AF220" s="19">
        <v>6.6962006732493897</v>
      </c>
      <c r="AG220" s="19">
        <v>7.8820777359061474</v>
      </c>
      <c r="AH220" s="17">
        <f t="shared" si="74"/>
        <v>1123.6783436545716</v>
      </c>
      <c r="AI220" s="17">
        <f t="shared" si="75"/>
        <v>1714.3133786712654</v>
      </c>
      <c r="AJ220" s="17">
        <f t="shared" si="76"/>
        <v>-590.63503501669379</v>
      </c>
      <c r="AK220" s="19">
        <f t="shared" si="77"/>
        <v>0.65546845613811588</v>
      </c>
      <c r="AL220" s="17">
        <f t="shared" si="78"/>
        <v>1714.3133786712654</v>
      </c>
      <c r="AM220" s="19">
        <f t="shared" si="79"/>
        <v>0.65546845613811588</v>
      </c>
    </row>
    <row r="221" spans="1:39">
      <c r="A221" s="13" t="s">
        <v>283</v>
      </c>
      <c r="B221" s="13" t="s">
        <v>270</v>
      </c>
      <c r="C221" s="13" t="s">
        <v>68</v>
      </c>
      <c r="D221" s="14">
        <v>6.7</v>
      </c>
      <c r="E221" s="14">
        <v>1</v>
      </c>
      <c r="F221" s="15">
        <v>38.418508799999998</v>
      </c>
      <c r="G221" s="15">
        <v>6.2453477320557855</v>
      </c>
      <c r="H221" s="15">
        <v>2.0335317496762424</v>
      </c>
      <c r="I221" s="15">
        <v>0.33057277071888735</v>
      </c>
      <c r="J221" s="16">
        <v>0</v>
      </c>
      <c r="K221" s="16">
        <v>0</v>
      </c>
      <c r="L221" s="16">
        <v>10.960316488540006</v>
      </c>
      <c r="M221" s="17">
        <v>10.060668</v>
      </c>
      <c r="N221" s="16">
        <v>10.960316488540006</v>
      </c>
      <c r="O221" s="16">
        <v>0</v>
      </c>
      <c r="P221" s="16">
        <f t="shared" si="70"/>
        <v>10.960316488540006</v>
      </c>
      <c r="Q221" s="16">
        <v>6.714295114340942</v>
      </c>
      <c r="R221" s="16">
        <v>0</v>
      </c>
      <c r="S221" s="16">
        <f t="shared" si="71"/>
        <v>6.714295114340942</v>
      </c>
      <c r="T221" s="18">
        <v>0.86</v>
      </c>
      <c r="U221" s="19">
        <f t="shared" si="72"/>
        <v>0.61260047749180779</v>
      </c>
      <c r="V221" s="19">
        <f t="shared" si="73"/>
        <v>0.61260047749180779</v>
      </c>
      <c r="W221" s="16">
        <v>0.30303493014699329</v>
      </c>
      <c r="X221" s="16">
        <v>0.23279812018980403</v>
      </c>
      <c r="Y221" s="16">
        <v>1.7796487993094301</v>
      </c>
      <c r="AA221" s="13" t="s">
        <v>283</v>
      </c>
      <c r="AB221" s="15">
        <v>9135</v>
      </c>
      <c r="AC221" s="19">
        <v>56.256869905993454</v>
      </c>
      <c r="AD221" s="19">
        <v>330.40196755303452</v>
      </c>
      <c r="AE221" s="19">
        <v>62.212339530636648</v>
      </c>
      <c r="AF221" s="19">
        <v>365.37900920097042</v>
      </c>
      <c r="AG221" s="19">
        <v>430.08653624965177</v>
      </c>
      <c r="AH221" s="17">
        <f t="shared" si="74"/>
        <v>61335.085869504503</v>
      </c>
      <c r="AI221" s="17">
        <f t="shared" si="75"/>
        <v>100122.49112281295</v>
      </c>
      <c r="AJ221" s="17">
        <f t="shared" si="76"/>
        <v>-38787.405253308447</v>
      </c>
      <c r="AK221" s="19">
        <f t="shared" si="77"/>
        <v>0.61260047749180779</v>
      </c>
      <c r="AL221" s="17">
        <f t="shared" si="78"/>
        <v>100122.49112281295</v>
      </c>
      <c r="AM221" s="19">
        <f t="shared" si="79"/>
        <v>0.61260047749180779</v>
      </c>
    </row>
    <row r="222" spans="1:39">
      <c r="A222" s="13" t="s">
        <v>284</v>
      </c>
      <c r="B222" s="13" t="s">
        <v>270</v>
      </c>
      <c r="C222" s="13" t="s">
        <v>68</v>
      </c>
      <c r="D222" s="14">
        <v>9.3000000000000007</v>
      </c>
      <c r="E222" s="14">
        <v>1</v>
      </c>
      <c r="F222" s="15">
        <v>69.199603200000013</v>
      </c>
      <c r="G222" s="15">
        <v>11.221504599108908</v>
      </c>
      <c r="H222" s="15">
        <v>3.6628071876698596</v>
      </c>
      <c r="I222" s="15">
        <v>0.59396594491002053</v>
      </c>
      <c r="J222" s="16">
        <v>0</v>
      </c>
      <c r="K222" s="16">
        <v>0</v>
      </c>
      <c r="L222" s="16">
        <v>8.2770360820584727</v>
      </c>
      <c r="M222" s="17">
        <v>7.1475480000000005</v>
      </c>
      <c r="N222" s="16">
        <v>8.2770360820584727</v>
      </c>
      <c r="O222" s="16">
        <v>0</v>
      </c>
      <c r="P222" s="16">
        <f t="shared" si="70"/>
        <v>8.2770360820584727</v>
      </c>
      <c r="Q222" s="16">
        <v>13.071058389027295</v>
      </c>
      <c r="R222" s="16">
        <v>0</v>
      </c>
      <c r="S222" s="16">
        <f t="shared" si="71"/>
        <v>13.071058389027295</v>
      </c>
      <c r="T222" s="18">
        <v>0.86</v>
      </c>
      <c r="U222" s="19">
        <f t="shared" si="72"/>
        <v>1.5791955307964012</v>
      </c>
      <c r="V222" s="19">
        <f t="shared" si="73"/>
        <v>1.5791955307964012</v>
      </c>
      <c r="W222" s="16">
        <v>0.12705195283615431</v>
      </c>
      <c r="X222" s="16">
        <v>8.8271737201133724E-2</v>
      </c>
      <c r="Y222" s="16">
        <v>0.74798276654517837</v>
      </c>
      <c r="AA222" s="13" t="s">
        <v>284</v>
      </c>
      <c r="AB222" s="15">
        <v>1912</v>
      </c>
      <c r="AC222" s="19">
        <v>21.156770177663592</v>
      </c>
      <c r="AD222" s="19">
        <v>124.56185334207716</v>
      </c>
      <c r="AE222" s="19">
        <v>23.396470010931584</v>
      </c>
      <c r="AF222" s="19">
        <v>137.74823102728445</v>
      </c>
      <c r="AG222" s="19">
        <v>179.28532073568726</v>
      </c>
      <c r="AH222" s="17">
        <f t="shared" si="74"/>
        <v>24991.863639820189</v>
      </c>
      <c r="AI222" s="17">
        <f t="shared" si="75"/>
        <v>15825.6929888958</v>
      </c>
      <c r="AJ222" s="17">
        <f t="shared" si="76"/>
        <v>9166.1706509243886</v>
      </c>
      <c r="AK222" s="19">
        <f t="shared" si="77"/>
        <v>1.5791955307964012</v>
      </c>
      <c r="AL222" s="17">
        <f t="shared" si="78"/>
        <v>15825.6929888958</v>
      </c>
      <c r="AM222" s="19">
        <f t="shared" si="79"/>
        <v>1.5791955307964012</v>
      </c>
    </row>
    <row r="223" spans="1:39">
      <c r="A223" s="13" t="s">
        <v>285</v>
      </c>
      <c r="B223" s="13" t="s">
        <v>270</v>
      </c>
      <c r="C223" s="13" t="s">
        <v>68</v>
      </c>
      <c r="D223" s="14">
        <v>5</v>
      </c>
      <c r="E223" s="14">
        <v>1</v>
      </c>
      <c r="F223" s="15">
        <v>25.333862400000001</v>
      </c>
      <c r="G223" s="15">
        <v>4.1078785883773588</v>
      </c>
      <c r="H223" s="15">
        <v>1.3409477655813955</v>
      </c>
      <c r="I223" s="15">
        <v>0.21743429909701711</v>
      </c>
      <c r="J223" s="16">
        <v>0</v>
      </c>
      <c r="K223" s="16">
        <v>0</v>
      </c>
      <c r="L223" s="16">
        <v>7.7546481259682531</v>
      </c>
      <c r="M223" s="17">
        <v>7.1475480000000005</v>
      </c>
      <c r="N223" s="16">
        <v>7.7546481259682531</v>
      </c>
      <c r="O223" s="16">
        <v>0</v>
      </c>
      <c r="P223" s="16">
        <f t="shared" si="70"/>
        <v>7.7546481259682531</v>
      </c>
      <c r="Q223" s="16">
        <v>4.2275549452259717</v>
      </c>
      <c r="R223" s="16">
        <v>0</v>
      </c>
      <c r="S223" s="16">
        <f t="shared" si="71"/>
        <v>4.2275549452259717</v>
      </c>
      <c r="T223" s="18">
        <v>0.86</v>
      </c>
      <c r="U223" s="19">
        <f t="shared" si="72"/>
        <v>0.54516399410426053</v>
      </c>
      <c r="V223" s="19">
        <f t="shared" si="73"/>
        <v>0.54516399410426053</v>
      </c>
      <c r="W223" s="16">
        <v>0.32514029032008612</v>
      </c>
      <c r="X223" s="16">
        <v>0.26832863253780104</v>
      </c>
      <c r="Y223" s="16">
        <v>1.9143102826708236</v>
      </c>
      <c r="AA223" s="13" t="s">
        <v>285</v>
      </c>
      <c r="AB223" s="15">
        <v>48</v>
      </c>
      <c r="AC223" s="19">
        <v>0.19443266337181406</v>
      </c>
      <c r="AD223" s="19">
        <v>1.1448173801078785</v>
      </c>
      <c r="AE223" s="19">
        <v>0.21501571078778753</v>
      </c>
      <c r="AF223" s="19">
        <v>1.2660101365550285</v>
      </c>
      <c r="AG223" s="19">
        <v>1.3872028930021785</v>
      </c>
      <c r="AH223" s="17">
        <f t="shared" si="74"/>
        <v>202.92263737084664</v>
      </c>
      <c r="AI223" s="17">
        <f t="shared" si="75"/>
        <v>372.22311004647617</v>
      </c>
      <c r="AJ223" s="17">
        <f t="shared" si="76"/>
        <v>-169.30047267562952</v>
      </c>
      <c r="AK223" s="19">
        <f t="shared" si="77"/>
        <v>0.54516399410426053</v>
      </c>
      <c r="AL223" s="17">
        <f t="shared" si="78"/>
        <v>372.22311004647617</v>
      </c>
      <c r="AM223" s="19">
        <f t="shared" si="79"/>
        <v>0.54516399410426053</v>
      </c>
    </row>
    <row r="224" spans="1:39">
      <c r="A224" s="13" t="s">
        <v>286</v>
      </c>
      <c r="B224" s="13" t="s">
        <v>270</v>
      </c>
      <c r="C224" s="13" t="s">
        <v>68</v>
      </c>
      <c r="D224" s="14">
        <v>5</v>
      </c>
      <c r="E224" s="14">
        <v>1</v>
      </c>
      <c r="F224" s="15">
        <v>23.606553600000002</v>
      </c>
      <c r="G224" s="15">
        <v>3.8385284697641509</v>
      </c>
      <c r="H224" s="15">
        <v>1.2495195088372093</v>
      </c>
      <c r="I224" s="15">
        <v>0.20317731632784153</v>
      </c>
      <c r="J224" s="16">
        <v>0</v>
      </c>
      <c r="K224" s="16">
        <v>0</v>
      </c>
      <c r="L224" s="16">
        <v>7.7376999874782761</v>
      </c>
      <c r="M224" s="17">
        <v>7.1475480000000005</v>
      </c>
      <c r="N224" s="16">
        <v>7.7376999874782761</v>
      </c>
      <c r="O224" s="16">
        <v>0</v>
      </c>
      <c r="P224" s="16">
        <f t="shared" si="70"/>
        <v>7.7376999874782761</v>
      </c>
      <c r="Q224" s="16">
        <v>3.9406399822090052</v>
      </c>
      <c r="R224" s="16">
        <v>0</v>
      </c>
      <c r="S224" s="16">
        <f t="shared" si="71"/>
        <v>3.9406399822090052</v>
      </c>
      <c r="T224" s="18">
        <v>0.86</v>
      </c>
      <c r="U224" s="19">
        <f t="shared" si="72"/>
        <v>0.5092779493371471</v>
      </c>
      <c r="V224" s="19">
        <f t="shared" si="73"/>
        <v>0.5092779493371471</v>
      </c>
      <c r="W224" s="16">
        <v>0.34816843850107621</v>
      </c>
      <c r="X224" s="16">
        <v>0.28733307983407375</v>
      </c>
      <c r="Y224" s="16">
        <v>2.0441603308778107</v>
      </c>
      <c r="AA224" s="13" t="s">
        <v>286</v>
      </c>
      <c r="AB224" s="15">
        <v>4387</v>
      </c>
      <c r="AC224" s="19">
        <v>16.605149466753517</v>
      </c>
      <c r="AD224" s="19">
        <v>97.4975699374355</v>
      </c>
      <c r="AE224" s="19">
        <v>18.363005234896335</v>
      </c>
      <c r="AF224" s="19">
        <v>107.81886611351483</v>
      </c>
      <c r="AG224" s="19">
        <v>118.14016228959416</v>
      </c>
      <c r="AH224" s="17">
        <f t="shared" si="74"/>
        <v>17287.587601950905</v>
      </c>
      <c r="AI224" s="17">
        <f t="shared" si="75"/>
        <v>33945.2898450672</v>
      </c>
      <c r="AJ224" s="17">
        <f t="shared" si="76"/>
        <v>-16657.702243116295</v>
      </c>
      <c r="AK224" s="19">
        <f t="shared" si="77"/>
        <v>0.50927794933714698</v>
      </c>
      <c r="AL224" s="17">
        <f t="shared" si="78"/>
        <v>33945.2898450672</v>
      </c>
      <c r="AM224" s="19">
        <f t="shared" si="79"/>
        <v>0.50927794933714698</v>
      </c>
    </row>
    <row r="225" spans="1:39">
      <c r="A225" s="13" t="s">
        <v>287</v>
      </c>
      <c r="B225" s="13" t="s">
        <v>270</v>
      </c>
      <c r="C225" s="13" t="s">
        <v>68</v>
      </c>
      <c r="D225" s="14">
        <v>6.7</v>
      </c>
      <c r="E225" s="14">
        <v>1</v>
      </c>
      <c r="F225" s="15">
        <v>41.64357119999999</v>
      </c>
      <c r="G225" s="15">
        <v>6.7498408256603772</v>
      </c>
      <c r="H225" s="15">
        <v>2.204237666952424</v>
      </c>
      <c r="I225" s="15">
        <v>0.35727611645981638</v>
      </c>
      <c r="J225" s="16">
        <v>0</v>
      </c>
      <c r="K225" s="16">
        <v>0</v>
      </c>
      <c r="L225" s="16">
        <v>7.934677548109331</v>
      </c>
      <c r="M225" s="17">
        <v>7.1475480000000005</v>
      </c>
      <c r="N225" s="16">
        <v>7.934677548109331</v>
      </c>
      <c r="O225" s="16">
        <v>0</v>
      </c>
      <c r="P225" s="16">
        <f t="shared" si="70"/>
        <v>7.934677548109331</v>
      </c>
      <c r="Q225" s="16">
        <v>7.2752722521219608</v>
      </c>
      <c r="R225" s="16">
        <v>0</v>
      </c>
      <c r="S225" s="16">
        <f t="shared" si="71"/>
        <v>7.2752722521219608</v>
      </c>
      <c r="T225" s="18">
        <v>0.86</v>
      </c>
      <c r="U225" s="19">
        <f t="shared" si="72"/>
        <v>0.91689576646444915</v>
      </c>
      <c r="V225" s="19">
        <f t="shared" si="73"/>
        <v>0.91689576646444915</v>
      </c>
      <c r="W225" s="16">
        <v>0.20239110286861442</v>
      </c>
      <c r="X225" s="16">
        <v>0.15548131124058867</v>
      </c>
      <c r="Y225" s="16">
        <v>1.1920750168431062</v>
      </c>
      <c r="AA225" s="13" t="s">
        <v>287</v>
      </c>
      <c r="AB225" s="15">
        <v>4803</v>
      </c>
      <c r="AC225" s="19">
        <v>31.968076569744646</v>
      </c>
      <c r="AD225" s="19">
        <v>188.3016484176909</v>
      </c>
      <c r="AE225" s="19">
        <v>35.35228385478414</v>
      </c>
      <c r="AF225" s="19">
        <v>208.23565379864661</v>
      </c>
      <c r="AG225" s="19">
        <v>245.1135637534147</v>
      </c>
      <c r="AH225" s="17">
        <f t="shared" si="74"/>
        <v>34943.132626941777</v>
      </c>
      <c r="AI225" s="17">
        <f t="shared" si="75"/>
        <v>38110.256263569114</v>
      </c>
      <c r="AJ225" s="17">
        <f t="shared" si="76"/>
        <v>-3167.123636627337</v>
      </c>
      <c r="AK225" s="19">
        <f t="shared" si="77"/>
        <v>0.91689576646444915</v>
      </c>
      <c r="AL225" s="17">
        <f t="shared" si="78"/>
        <v>38110.256263569114</v>
      </c>
      <c r="AM225" s="19">
        <f t="shared" si="79"/>
        <v>0.91689576646444915</v>
      </c>
    </row>
    <row r="226" spans="1:39">
      <c r="A226" s="13" t="s">
        <v>288</v>
      </c>
      <c r="B226" s="13" t="s">
        <v>270</v>
      </c>
      <c r="C226" s="13" t="s">
        <v>68</v>
      </c>
      <c r="D226" s="14">
        <v>6.7</v>
      </c>
      <c r="E226" s="14">
        <v>1</v>
      </c>
      <c r="F226" s="15">
        <v>38.804236800000005</v>
      </c>
      <c r="G226" s="15">
        <v>6.3072594815681109</v>
      </c>
      <c r="H226" s="15">
        <v>2.0539487351147594</v>
      </c>
      <c r="I226" s="15">
        <v>0.3338498242080461</v>
      </c>
      <c r="J226" s="16">
        <v>0</v>
      </c>
      <c r="K226" s="16">
        <v>0</v>
      </c>
      <c r="L226" s="16">
        <v>7.9055162754877202</v>
      </c>
      <c r="M226" s="17">
        <v>7.1475480000000005</v>
      </c>
      <c r="N226" s="16">
        <v>7.9055162754877202</v>
      </c>
      <c r="O226" s="16">
        <v>0</v>
      </c>
      <c r="P226" s="16">
        <f t="shared" si="70"/>
        <v>7.9055162754877202</v>
      </c>
      <c r="Q226" s="16">
        <v>6.7816011943414809</v>
      </c>
      <c r="R226" s="16">
        <v>0</v>
      </c>
      <c r="S226" s="16">
        <f t="shared" si="71"/>
        <v>6.7816011943414809</v>
      </c>
      <c r="T226" s="18">
        <v>0.86</v>
      </c>
      <c r="U226" s="19">
        <f t="shared" si="72"/>
        <v>0.85783153914550625</v>
      </c>
      <c r="V226" s="19">
        <f t="shared" si="73"/>
        <v>0.85783153914550625</v>
      </c>
      <c r="W226" s="16">
        <v>0.21640196071345846</v>
      </c>
      <c r="X226" s="16">
        <v>0.16624476140438357</v>
      </c>
      <c r="Y226" s="16">
        <v>1.2710346029712658</v>
      </c>
      <c r="AA226" s="13" t="s">
        <v>288</v>
      </c>
      <c r="AB226" s="15">
        <v>128375</v>
      </c>
      <c r="AC226" s="19">
        <v>798.4202506201899</v>
      </c>
      <c r="AD226" s="19">
        <v>4689.7875794506463</v>
      </c>
      <c r="AE226" s="19">
        <v>882.9426842041097</v>
      </c>
      <c r="AF226" s="19">
        <v>5186.2582775559395</v>
      </c>
      <c r="AG226" s="19">
        <v>6104.7290690507371</v>
      </c>
      <c r="AH226" s="17">
        <f t="shared" si="74"/>
        <v>870588.05332358764</v>
      </c>
      <c r="AI226" s="17">
        <f t="shared" si="75"/>
        <v>1014870.6518657361</v>
      </c>
      <c r="AJ226" s="17">
        <f t="shared" si="76"/>
        <v>-144282.59854214848</v>
      </c>
      <c r="AK226" s="19">
        <f t="shared" si="77"/>
        <v>0.85783153914550625</v>
      </c>
      <c r="AL226" s="17">
        <f t="shared" si="78"/>
        <v>1014870.6518657361</v>
      </c>
      <c r="AM226" s="19">
        <f t="shared" si="79"/>
        <v>0.85783153914550625</v>
      </c>
    </row>
    <row r="227" spans="1:39">
      <c r="A227" s="13" t="s">
        <v>289</v>
      </c>
      <c r="B227" s="13" t="s">
        <v>62</v>
      </c>
      <c r="C227" s="13" t="s">
        <v>63</v>
      </c>
      <c r="D227" s="14">
        <v>15</v>
      </c>
      <c r="E227" s="14" t="s">
        <v>3</v>
      </c>
      <c r="F227" s="15">
        <v>171.73</v>
      </c>
      <c r="G227" s="15">
        <v>48.143699999999995</v>
      </c>
      <c r="H227" s="15" t="s">
        <v>3</v>
      </c>
      <c r="I227" s="15" t="s">
        <v>3</v>
      </c>
      <c r="J227" s="16">
        <v>0</v>
      </c>
      <c r="K227" s="16">
        <v>0</v>
      </c>
      <c r="L227" s="16">
        <v>50.379773875853253</v>
      </c>
      <c r="M227" s="17">
        <v>28.153223999999998</v>
      </c>
      <c r="N227" s="16">
        <v>50.379773875853253</v>
      </c>
      <c r="O227" s="16">
        <v>0</v>
      </c>
      <c r="P227" s="16">
        <f t="shared" si="70"/>
        <v>50.379773875853253</v>
      </c>
      <c r="Q227" s="16">
        <v>352.44287613175243</v>
      </c>
      <c r="R227" s="16">
        <v>0</v>
      </c>
      <c r="S227" s="16">
        <f t="shared" si="71"/>
        <v>352.44287613175243</v>
      </c>
      <c r="T227" s="18">
        <v>1.02</v>
      </c>
      <c r="U227" s="19">
        <f t="shared" si="72"/>
        <v>6.9957216759298788</v>
      </c>
      <c r="V227" s="19">
        <f t="shared" si="73"/>
        <v>6.9957216759298788</v>
      </c>
      <c r="W227" s="16">
        <v>0.26273529831707976</v>
      </c>
      <c r="X227" s="16">
        <v>1.7515686554471978E-2</v>
      </c>
      <c r="Y227" s="16">
        <v>0.89471118056681431</v>
      </c>
      <c r="AA227" s="13" t="s">
        <v>289</v>
      </c>
      <c r="AB227" s="15">
        <v>800.75510199999997</v>
      </c>
      <c r="AC227" s="19">
        <v>45.086994668191011</v>
      </c>
      <c r="AD227" s="19">
        <v>153.5469429339272</v>
      </c>
      <c r="AE227" s="19">
        <v>135.26098400457303</v>
      </c>
      <c r="AF227" s="19">
        <v>460.64082880178165</v>
      </c>
      <c r="AG227" s="19">
        <v>2303.2041440089088</v>
      </c>
      <c r="AH227" s="17">
        <f t="shared" si="74"/>
        <v>282220.43122605479</v>
      </c>
      <c r="AI227" s="17">
        <f t="shared" si="75"/>
        <v>40341.860968695808</v>
      </c>
      <c r="AJ227" s="17">
        <f t="shared" si="76"/>
        <v>241878.57025735898</v>
      </c>
      <c r="AK227" s="19">
        <f t="shared" si="77"/>
        <v>6.9957216759298788</v>
      </c>
      <c r="AL227" s="17">
        <f t="shared" si="78"/>
        <v>40341.860968695808</v>
      </c>
      <c r="AM227" s="19">
        <f t="shared" si="79"/>
        <v>6.9957216759298788</v>
      </c>
    </row>
    <row r="228" spans="1:39">
      <c r="A228" s="13" t="s">
        <v>290</v>
      </c>
      <c r="B228" s="13" t="s">
        <v>62</v>
      </c>
      <c r="C228" s="13" t="s">
        <v>63</v>
      </c>
      <c r="D228" s="14">
        <v>15</v>
      </c>
      <c r="E228" s="14" t="s">
        <v>3</v>
      </c>
      <c r="F228" s="15">
        <v>164.8</v>
      </c>
      <c r="G228" s="15">
        <v>46.63</v>
      </c>
      <c r="H228" s="15" t="s">
        <v>3</v>
      </c>
      <c r="I228" s="15" t="s">
        <v>3</v>
      </c>
      <c r="J228" s="16">
        <v>0</v>
      </c>
      <c r="K228" s="16">
        <v>0</v>
      </c>
      <c r="L228" s="16">
        <v>51.228266344953241</v>
      </c>
      <c r="M228" s="17">
        <v>29.713823999999999</v>
      </c>
      <c r="N228" s="16">
        <v>51.228266344953241</v>
      </c>
      <c r="O228" s="16">
        <v>0</v>
      </c>
      <c r="P228" s="16">
        <f t="shared" si="70"/>
        <v>51.228266344953241</v>
      </c>
      <c r="Q228" s="16">
        <v>339.06664129684327</v>
      </c>
      <c r="R228" s="16">
        <v>0</v>
      </c>
      <c r="S228" s="16">
        <f t="shared" si="71"/>
        <v>339.06664129684327</v>
      </c>
      <c r="T228" s="18">
        <v>1.02</v>
      </c>
      <c r="U228" s="19">
        <f t="shared" si="72"/>
        <v>6.6187412826677958</v>
      </c>
      <c r="V228" s="19">
        <f t="shared" si="73"/>
        <v>6.6187412826677958</v>
      </c>
      <c r="W228" s="16">
        <v>0.27839461561318996</v>
      </c>
      <c r="X228" s="16">
        <v>1.8559641040879333E-2</v>
      </c>
      <c r="Y228" s="16">
        <v>0.93931305436274959</v>
      </c>
      <c r="AA228" s="13" t="s">
        <v>290</v>
      </c>
      <c r="AB228" s="15">
        <v>800.75510199999997</v>
      </c>
      <c r="AC228" s="19">
        <v>43.669401424854073</v>
      </c>
      <c r="AD228" s="19">
        <v>147.35070282135453</v>
      </c>
      <c r="AE228" s="19">
        <v>131.00820427456222</v>
      </c>
      <c r="AF228" s="19">
        <v>442.05210846406356</v>
      </c>
      <c r="AG228" s="19">
        <v>2210.2605423203177</v>
      </c>
      <c r="AH228" s="17">
        <f t="shared" si="74"/>
        <v>271509.34293645114</v>
      </c>
      <c r="AI228" s="17">
        <f t="shared" si="75"/>
        <v>41021.295642336197</v>
      </c>
      <c r="AJ228" s="17">
        <f t="shared" si="76"/>
        <v>230488.04729411495</v>
      </c>
      <c r="AK228" s="19">
        <f t="shared" si="77"/>
        <v>6.6187412826677958</v>
      </c>
      <c r="AL228" s="17">
        <f t="shared" si="78"/>
        <v>41021.295642336197</v>
      </c>
      <c r="AM228" s="19">
        <f t="shared" si="79"/>
        <v>6.6187412826677958</v>
      </c>
    </row>
    <row r="229" spans="1:39">
      <c r="A229" s="13" t="s">
        <v>291</v>
      </c>
      <c r="B229" s="13" t="s">
        <v>62</v>
      </c>
      <c r="C229" s="13" t="s">
        <v>63</v>
      </c>
      <c r="D229" s="14">
        <v>15</v>
      </c>
      <c r="E229" s="14" t="s">
        <v>3</v>
      </c>
      <c r="F229" s="15">
        <v>75.36</v>
      </c>
      <c r="G229" s="15">
        <v>21.03</v>
      </c>
      <c r="H229" s="15" t="s">
        <v>3</v>
      </c>
      <c r="I229" s="15" t="s">
        <v>3</v>
      </c>
      <c r="J229" s="16">
        <v>0</v>
      </c>
      <c r="K229" s="16">
        <v>0</v>
      </c>
      <c r="L229" s="16">
        <v>38.685524961740875</v>
      </c>
      <c r="M229" s="17">
        <v>28.153223999999998</v>
      </c>
      <c r="N229" s="16">
        <v>38.685524961740875</v>
      </c>
      <c r="O229" s="16">
        <v>0</v>
      </c>
      <c r="P229" s="16">
        <f t="shared" si="70"/>
        <v>38.685524961740875</v>
      </c>
      <c r="Q229" s="16">
        <v>154.47098696598897</v>
      </c>
      <c r="R229" s="16">
        <v>0</v>
      </c>
      <c r="S229" s="16">
        <f t="shared" si="71"/>
        <v>154.47098696598897</v>
      </c>
      <c r="T229" s="18">
        <v>1.02</v>
      </c>
      <c r="U229" s="19">
        <f t="shared" si="72"/>
        <v>3.9929918779377389</v>
      </c>
      <c r="V229" s="19">
        <f t="shared" si="73"/>
        <v>3.9929918779377389</v>
      </c>
      <c r="W229" s="16">
        <v>0.4597439096591302</v>
      </c>
      <c r="X229" s="16">
        <v>3.064959397727534E-2</v>
      </c>
      <c r="Y229" s="16">
        <v>1.5728066496570825</v>
      </c>
      <c r="AA229" s="13" t="s">
        <v>291</v>
      </c>
      <c r="AB229" s="15">
        <v>388.24489799999998</v>
      </c>
      <c r="AC229" s="19">
        <v>9.5489834179638873</v>
      </c>
      <c r="AD229" s="19">
        <v>32.669458565315367</v>
      </c>
      <c r="AE229" s="19">
        <v>28.646950253891664</v>
      </c>
      <c r="AF229" s="19">
        <v>98.008375695946086</v>
      </c>
      <c r="AG229" s="19">
        <v>490.04187847973049</v>
      </c>
      <c r="AH229" s="17">
        <f t="shared" si="74"/>
        <v>59972.572578569714</v>
      </c>
      <c r="AI229" s="17">
        <f t="shared" si="75"/>
        <v>15019.457692847538</v>
      </c>
      <c r="AJ229" s="17">
        <f t="shared" si="76"/>
        <v>44953.114885722178</v>
      </c>
      <c r="AK229" s="19">
        <f t="shared" si="77"/>
        <v>3.9929918779377394</v>
      </c>
      <c r="AL229" s="17">
        <f t="shared" si="78"/>
        <v>15019.457692847538</v>
      </c>
      <c r="AM229" s="19">
        <f t="shared" si="79"/>
        <v>3.9929918779377394</v>
      </c>
    </row>
    <row r="230" spans="1:39">
      <c r="A230" s="13" t="s">
        <v>292</v>
      </c>
      <c r="B230" s="13" t="s">
        <v>62</v>
      </c>
      <c r="C230" s="13" t="s">
        <v>63</v>
      </c>
      <c r="D230" s="14">
        <v>15</v>
      </c>
      <c r="E230" s="14" t="s">
        <v>3</v>
      </c>
      <c r="F230" s="15">
        <v>74.23</v>
      </c>
      <c r="G230" s="15">
        <v>19.6236</v>
      </c>
      <c r="H230" s="15" t="s">
        <v>3</v>
      </c>
      <c r="I230" s="15" t="s">
        <v>3</v>
      </c>
      <c r="J230" s="16">
        <v>0</v>
      </c>
      <c r="K230" s="16">
        <v>0</v>
      </c>
      <c r="L230" s="16">
        <v>40.060226420858541</v>
      </c>
      <c r="M230" s="17">
        <v>29.713823999999999</v>
      </c>
      <c r="N230" s="16">
        <v>40.060226420858541</v>
      </c>
      <c r="O230" s="16">
        <v>0</v>
      </c>
      <c r="P230" s="16">
        <f t="shared" si="70"/>
        <v>40.060226420858541</v>
      </c>
      <c r="Q230" s="16">
        <v>150.00294184167279</v>
      </c>
      <c r="R230" s="16">
        <v>0</v>
      </c>
      <c r="S230" s="16">
        <f t="shared" si="71"/>
        <v>150.00294184167279</v>
      </c>
      <c r="T230" s="18">
        <v>1.02</v>
      </c>
      <c r="U230" s="19">
        <f t="shared" si="72"/>
        <v>3.7444356970376313</v>
      </c>
      <c r="V230" s="19">
        <f t="shared" si="73"/>
        <v>3.7444356970376313</v>
      </c>
      <c r="W230" s="16">
        <v>0.4833284047654518</v>
      </c>
      <c r="X230" s="16">
        <v>3.222189365103012E-2</v>
      </c>
      <c r="Y230" s="16">
        <v>1.745423550716181</v>
      </c>
      <c r="AA230" s="13" t="s">
        <v>292</v>
      </c>
      <c r="AB230" s="15">
        <v>388.24489799999998</v>
      </c>
      <c r="AC230" s="19">
        <v>8.9103866381719534</v>
      </c>
      <c r="AD230" s="19">
        <v>32.179590091605093</v>
      </c>
      <c r="AE230" s="19">
        <v>26.731159914515864</v>
      </c>
      <c r="AF230" s="19">
        <v>96.538770274815263</v>
      </c>
      <c r="AG230" s="19">
        <v>482.69385137407642</v>
      </c>
      <c r="AH230" s="17">
        <f t="shared" si="74"/>
        <v>58237.876855020186</v>
      </c>
      <c r="AI230" s="17">
        <f t="shared" si="75"/>
        <v>15553.178520623129</v>
      </c>
      <c r="AJ230" s="17">
        <f t="shared" si="76"/>
        <v>42684.698334397057</v>
      </c>
      <c r="AK230" s="19">
        <f t="shared" si="77"/>
        <v>3.7444356970376318</v>
      </c>
      <c r="AL230" s="17">
        <f t="shared" si="78"/>
        <v>15553.178520623129</v>
      </c>
      <c r="AM230" s="19">
        <f t="shared" si="79"/>
        <v>3.7444356970376318</v>
      </c>
    </row>
    <row r="231" spans="1:39">
      <c r="A231" s="13" t="s">
        <v>293</v>
      </c>
      <c r="B231" s="13" t="s">
        <v>270</v>
      </c>
      <c r="C231" s="13" t="s">
        <v>63</v>
      </c>
      <c r="D231" s="14">
        <v>10</v>
      </c>
      <c r="E231" s="14" t="s">
        <v>3</v>
      </c>
      <c r="F231" s="15">
        <v>13.667999999999999</v>
      </c>
      <c r="G231" s="15">
        <v>1.6115000000000002</v>
      </c>
      <c r="H231" s="15" t="s">
        <v>3</v>
      </c>
      <c r="I231" s="15" t="s">
        <v>3</v>
      </c>
      <c r="J231" s="16">
        <v>0</v>
      </c>
      <c r="K231" s="16">
        <v>0</v>
      </c>
      <c r="L231" s="16">
        <v>58.99228712979977</v>
      </c>
      <c r="M231" s="17">
        <v>55.226512800000009</v>
      </c>
      <c r="N231" s="16">
        <v>58.99228712979977</v>
      </c>
      <c r="O231" s="16">
        <v>0</v>
      </c>
      <c r="P231" s="16">
        <f t="shared" si="70"/>
        <v>58.99228712979977</v>
      </c>
      <c r="Q231" s="16">
        <v>17.00430751476161</v>
      </c>
      <c r="R231" s="16">
        <v>0</v>
      </c>
      <c r="S231" s="16">
        <f t="shared" si="71"/>
        <v>17.00430751476161</v>
      </c>
      <c r="T231" s="18">
        <v>1</v>
      </c>
      <c r="U231" s="19">
        <f t="shared" si="72"/>
        <v>0.28824628340561381</v>
      </c>
      <c r="V231" s="19">
        <f t="shared" si="73"/>
        <v>0.28824628340561381</v>
      </c>
      <c r="W231" s="16">
        <v>3.9427461437717359</v>
      </c>
      <c r="X231" s="16">
        <v>0.39427461437717348</v>
      </c>
      <c r="Y231" s="16">
        <v>31.92502240514947</v>
      </c>
      <c r="AA231" s="13" t="s">
        <v>293</v>
      </c>
      <c r="AB231" s="15">
        <v>5231.6000000000004</v>
      </c>
      <c r="AC231" s="19">
        <v>9.6666674504400021</v>
      </c>
      <c r="AD231" s="19">
        <v>78.277080483359995</v>
      </c>
      <c r="AE231" s="19">
        <v>16.477274063250004</v>
      </c>
      <c r="AF231" s="19">
        <v>133.426841733</v>
      </c>
      <c r="AG231" s="19">
        <v>782.77080483360032</v>
      </c>
      <c r="AH231" s="17">
        <f t="shared" si="74"/>
        <v>88959.735194226843</v>
      </c>
      <c r="AI231" s="17">
        <f t="shared" si="75"/>
        <v>308624.04934826051</v>
      </c>
      <c r="AJ231" s="17">
        <f t="shared" si="76"/>
        <v>-219664.31415403367</v>
      </c>
      <c r="AK231" s="19">
        <f t="shared" si="77"/>
        <v>0.28824628340561381</v>
      </c>
      <c r="AL231" s="17">
        <f t="shared" si="78"/>
        <v>308624.04934826051</v>
      </c>
      <c r="AM231" s="19">
        <f t="shared" si="79"/>
        <v>0.28824628340561381</v>
      </c>
    </row>
    <row r="232" spans="1:39">
      <c r="A232" s="13" t="s">
        <v>294</v>
      </c>
      <c r="B232" s="13" t="s">
        <v>295</v>
      </c>
      <c r="C232" s="13" t="s">
        <v>63</v>
      </c>
      <c r="D232" s="14">
        <v>10</v>
      </c>
      <c r="E232" s="14" t="s">
        <v>3</v>
      </c>
      <c r="F232" s="15">
        <v>120.9</v>
      </c>
      <c r="G232" s="15">
        <v>19.623000000000001</v>
      </c>
      <c r="H232" s="15" t="s">
        <v>3</v>
      </c>
      <c r="I232" s="15" t="s">
        <v>3</v>
      </c>
      <c r="J232" s="16">
        <v>0</v>
      </c>
      <c r="K232" s="16">
        <v>0</v>
      </c>
      <c r="L232" s="16">
        <v>33.905185725488963</v>
      </c>
      <c r="M232" s="17">
        <v>23.242536000000001</v>
      </c>
      <c r="N232" s="16">
        <v>33.905185725488963</v>
      </c>
      <c r="O232" s="16">
        <v>0</v>
      </c>
      <c r="P232" s="16">
        <f t="shared" si="70"/>
        <v>33.905185725488963</v>
      </c>
      <c r="Q232" s="16">
        <v>160.83431141541217</v>
      </c>
      <c r="R232" s="16">
        <v>0</v>
      </c>
      <c r="S232" s="16">
        <f t="shared" si="71"/>
        <v>160.83431141541217</v>
      </c>
      <c r="T232" s="18">
        <v>1.02</v>
      </c>
      <c r="U232" s="19">
        <f t="shared" si="72"/>
        <v>4.7436493260233483</v>
      </c>
      <c r="V232" s="19">
        <f t="shared" si="73"/>
        <v>4.7436493260233483</v>
      </c>
      <c r="W232" s="16">
        <v>0.25115868859561591</v>
      </c>
      <c r="X232" s="16">
        <v>2.5115868859561592E-2</v>
      </c>
      <c r="Y232" s="16">
        <v>1.4772936755487469</v>
      </c>
      <c r="AA232" s="13" t="s">
        <v>294</v>
      </c>
      <c r="AB232" s="15">
        <v>239</v>
      </c>
      <c r="AC232" s="19">
        <v>5.4849846182040007</v>
      </c>
      <c r="AD232" s="19">
        <v>32.264095289400004</v>
      </c>
      <c r="AE232" s="19">
        <v>16.454953854612</v>
      </c>
      <c r="AF232" s="19">
        <v>96.792285868200011</v>
      </c>
      <c r="AG232" s="19">
        <v>322.64095289400007</v>
      </c>
      <c r="AH232" s="17">
        <f t="shared" si="74"/>
        <v>38439.400428283509</v>
      </c>
      <c r="AI232" s="17">
        <f t="shared" si="75"/>
        <v>8103.3393883918625</v>
      </c>
      <c r="AJ232" s="17">
        <f t="shared" si="76"/>
        <v>30336.061039891647</v>
      </c>
      <c r="AK232" s="19">
        <f t="shared" si="77"/>
        <v>4.7436493260233483</v>
      </c>
      <c r="AL232" s="17">
        <f t="shared" si="78"/>
        <v>8103.3393883918625</v>
      </c>
      <c r="AM232" s="19">
        <f t="shared" si="79"/>
        <v>4.7436493260233483</v>
      </c>
    </row>
    <row r="233" spans="1:39">
      <c r="A233" s="13" t="s">
        <v>296</v>
      </c>
      <c r="B233" s="13" t="s">
        <v>295</v>
      </c>
      <c r="C233" s="13" t="s">
        <v>63</v>
      </c>
      <c r="D233" s="14">
        <v>10</v>
      </c>
      <c r="E233" s="14" t="s">
        <v>3</v>
      </c>
      <c r="F233" s="15">
        <v>95.79</v>
      </c>
      <c r="G233" s="15">
        <v>15.531000000000001</v>
      </c>
      <c r="H233" s="15" t="s">
        <v>3</v>
      </c>
      <c r="I233" s="15" t="s">
        <v>3</v>
      </c>
      <c r="J233" s="16">
        <v>0</v>
      </c>
      <c r="K233" s="16">
        <v>0</v>
      </c>
      <c r="L233" s="16">
        <v>31.930732592808148</v>
      </c>
      <c r="M233" s="17">
        <v>23.242536000000001</v>
      </c>
      <c r="N233" s="16">
        <v>31.930732592808148</v>
      </c>
      <c r="O233" s="16">
        <v>0</v>
      </c>
      <c r="P233" s="16">
        <f t="shared" si="70"/>
        <v>31.930732592808148</v>
      </c>
      <c r="Q233" s="16">
        <v>127.4088028926402</v>
      </c>
      <c r="R233" s="16">
        <v>0</v>
      </c>
      <c r="S233" s="16">
        <f t="shared" si="71"/>
        <v>127.4088028926402</v>
      </c>
      <c r="T233" s="18">
        <v>1.02</v>
      </c>
      <c r="U233" s="19">
        <f t="shared" si="72"/>
        <v>3.9901622213746779</v>
      </c>
      <c r="V233" s="19">
        <f t="shared" si="73"/>
        <v>3.9901622213746779</v>
      </c>
      <c r="W233" s="16">
        <v>0.29853626113833814</v>
      </c>
      <c r="X233" s="16">
        <v>2.9853626113833819E-2</v>
      </c>
      <c r="Y233" s="16">
        <v>1.7578247612420941</v>
      </c>
      <c r="AA233" s="13" t="s">
        <v>296</v>
      </c>
      <c r="AB233" s="15">
        <v>6672</v>
      </c>
      <c r="AC233" s="19">
        <v>121.19021795462402</v>
      </c>
      <c r="AD233" s="19">
        <v>713.62737394272017</v>
      </c>
      <c r="AE233" s="19">
        <v>363.57065386387205</v>
      </c>
      <c r="AF233" s="19">
        <v>2140.8821218281605</v>
      </c>
      <c r="AG233" s="19">
        <v>7136.2737394271999</v>
      </c>
      <c r="AH233" s="17">
        <f t="shared" si="74"/>
        <v>850071.53289969533</v>
      </c>
      <c r="AI233" s="17">
        <f t="shared" si="75"/>
        <v>213041.84785921595</v>
      </c>
      <c r="AJ233" s="17">
        <f t="shared" si="76"/>
        <v>637029.68504047941</v>
      </c>
      <c r="AK233" s="19">
        <f t="shared" si="77"/>
        <v>3.9901622213746779</v>
      </c>
      <c r="AL233" s="17">
        <f t="shared" si="78"/>
        <v>213041.84785921595</v>
      </c>
      <c r="AM233" s="19">
        <f t="shared" si="79"/>
        <v>3.9901622213746779</v>
      </c>
    </row>
    <row r="234" spans="1:39">
      <c r="A234" s="13" t="s">
        <v>297</v>
      </c>
      <c r="B234" s="13" t="s">
        <v>295</v>
      </c>
      <c r="C234" s="13" t="s">
        <v>63</v>
      </c>
      <c r="D234" s="14">
        <v>7</v>
      </c>
      <c r="E234" s="14" t="s">
        <v>3</v>
      </c>
      <c r="F234" s="15">
        <v>57.23</v>
      </c>
      <c r="G234" s="15">
        <v>9.3071886689189185</v>
      </c>
      <c r="H234" s="15" t="s">
        <v>3</v>
      </c>
      <c r="I234" s="15" t="s">
        <v>3</v>
      </c>
      <c r="J234" s="16">
        <v>0</v>
      </c>
      <c r="K234" s="16">
        <v>0</v>
      </c>
      <c r="L234" s="16">
        <v>29.088408432121724</v>
      </c>
      <c r="M234" s="17">
        <v>24.615864000000002</v>
      </c>
      <c r="N234" s="16">
        <v>29.088408432121724</v>
      </c>
      <c r="O234" s="16">
        <v>0</v>
      </c>
      <c r="P234" s="16">
        <f t="shared" si="70"/>
        <v>29.088408432121724</v>
      </c>
      <c r="Q234" s="16">
        <v>54.879592553746384</v>
      </c>
      <c r="R234" s="16">
        <v>0</v>
      </c>
      <c r="S234" s="16">
        <f t="shared" si="71"/>
        <v>54.879592553746384</v>
      </c>
      <c r="T234" s="18">
        <v>1.02</v>
      </c>
      <c r="U234" s="19">
        <f t="shared" si="72"/>
        <v>1.8866481705868785</v>
      </c>
      <c r="V234" s="19">
        <f t="shared" si="73"/>
        <v>1.8866481705868785</v>
      </c>
      <c r="W234" s="16">
        <v>0.4552024528261126</v>
      </c>
      <c r="X234" s="16">
        <v>6.50289218323018E-2</v>
      </c>
      <c r="Y234" s="16">
        <v>2.6721913667140615</v>
      </c>
      <c r="AA234" s="13" t="s">
        <v>297</v>
      </c>
      <c r="AB234" s="15">
        <v>169</v>
      </c>
      <c r="AC234" s="19">
        <v>1.8395742913391357</v>
      </c>
      <c r="AD234" s="19">
        <v>10.799552010780001</v>
      </c>
      <c r="AE234" s="19">
        <v>5.5187228740174072</v>
      </c>
      <c r="AF234" s="19">
        <v>32.39865603234</v>
      </c>
      <c r="AG234" s="19">
        <v>75.59686407545999</v>
      </c>
      <c r="AH234" s="17">
        <f t="shared" si="74"/>
        <v>9274.6511415831392</v>
      </c>
      <c r="AI234" s="17">
        <f t="shared" si="75"/>
        <v>4915.9410250285719</v>
      </c>
      <c r="AJ234" s="17">
        <f t="shared" si="76"/>
        <v>4358.7101165545673</v>
      </c>
      <c r="AK234" s="19">
        <f t="shared" si="77"/>
        <v>1.8866481705868785</v>
      </c>
      <c r="AL234" s="17">
        <f t="shared" si="78"/>
        <v>4915.9410250285719</v>
      </c>
      <c r="AM234" s="19">
        <f t="shared" si="79"/>
        <v>1.8866481705868785</v>
      </c>
    </row>
    <row r="235" spans="1:39">
      <c r="A235" s="13" t="s">
        <v>298</v>
      </c>
      <c r="B235" s="13" t="s">
        <v>295</v>
      </c>
      <c r="C235" s="13" t="s">
        <v>63</v>
      </c>
      <c r="D235" s="14">
        <v>7</v>
      </c>
      <c r="E235" s="14" t="s">
        <v>3</v>
      </c>
      <c r="F235" s="15">
        <v>137.2647</v>
      </c>
      <c r="G235" s="15">
        <v>22.313124474284908</v>
      </c>
      <c r="H235" s="15" t="s">
        <v>3</v>
      </c>
      <c r="I235" s="15" t="s">
        <v>3</v>
      </c>
      <c r="J235" s="16">
        <v>0</v>
      </c>
      <c r="K235" s="16">
        <v>0</v>
      </c>
      <c r="L235" s="16">
        <v>33.621364850031398</v>
      </c>
      <c r="M235" s="17">
        <v>24.615864000000002</v>
      </c>
      <c r="N235" s="16">
        <v>33.621364850031398</v>
      </c>
      <c r="O235" s="16">
        <v>0</v>
      </c>
      <c r="P235" s="16">
        <f t="shared" si="70"/>
        <v>33.621364850031398</v>
      </c>
      <c r="Q235" s="16">
        <v>131.61799209958548</v>
      </c>
      <c r="R235" s="16">
        <v>0</v>
      </c>
      <c r="S235" s="16">
        <f t="shared" si="71"/>
        <v>131.61799209958548</v>
      </c>
      <c r="T235" s="18">
        <v>1.02</v>
      </c>
      <c r="U235" s="19">
        <f t="shared" si="72"/>
        <v>3.9147129418055902</v>
      </c>
      <c r="V235" s="19">
        <f t="shared" si="73"/>
        <v>3.9147129418055902</v>
      </c>
      <c r="W235" s="16">
        <v>0.21936374620874335</v>
      </c>
      <c r="X235" s="16">
        <v>3.133767802982048E-2</v>
      </c>
      <c r="Y235" s="16">
        <v>1.2883120416374636</v>
      </c>
      <c r="AA235" s="13" t="s">
        <v>298</v>
      </c>
      <c r="AB235" s="15">
        <v>2378</v>
      </c>
      <c r="AC235" s="19">
        <v>62.056081334344007</v>
      </c>
      <c r="AD235" s="19">
        <v>364.47354034682041</v>
      </c>
      <c r="AE235" s="19">
        <v>186.16824400303202</v>
      </c>
      <c r="AF235" s="19">
        <v>1093.4206210404611</v>
      </c>
      <c r="AG235" s="19">
        <v>2551.3147824277426</v>
      </c>
      <c r="AH235" s="17">
        <f t="shared" si="74"/>
        <v>312987.58521281427</v>
      </c>
      <c r="AI235" s="17">
        <f t="shared" si="75"/>
        <v>79951.605613374661</v>
      </c>
      <c r="AJ235" s="17">
        <f t="shared" si="76"/>
        <v>233035.9795994396</v>
      </c>
      <c r="AK235" s="19">
        <f t="shared" si="77"/>
        <v>3.9147129418055906</v>
      </c>
      <c r="AL235" s="17">
        <f t="shared" si="78"/>
        <v>79951.605613374661</v>
      </c>
      <c r="AM235" s="19">
        <f t="shared" si="79"/>
        <v>3.9147129418055906</v>
      </c>
    </row>
    <row r="236" spans="1:39">
      <c r="A236" s="13" t="s">
        <v>299</v>
      </c>
      <c r="B236" s="13" t="s">
        <v>270</v>
      </c>
      <c r="C236" s="13" t="s">
        <v>63</v>
      </c>
      <c r="D236" s="14">
        <v>10</v>
      </c>
      <c r="E236" s="14" t="s">
        <v>3</v>
      </c>
      <c r="F236" s="15">
        <v>36.8232</v>
      </c>
      <c r="G236" s="15">
        <v>0</v>
      </c>
      <c r="H236" s="15" t="s">
        <v>3</v>
      </c>
      <c r="I236" s="15" t="s">
        <v>3</v>
      </c>
      <c r="J236" s="16">
        <v>0</v>
      </c>
      <c r="K236" s="16">
        <v>0</v>
      </c>
      <c r="L236" s="16">
        <v>54.234165438984753</v>
      </c>
      <c r="M236" s="17">
        <v>49.398192000000002</v>
      </c>
      <c r="N236" s="16">
        <v>54.234165438984753</v>
      </c>
      <c r="O236" s="16">
        <v>0</v>
      </c>
      <c r="P236" s="16">
        <f t="shared" si="70"/>
        <v>54.234165438984753</v>
      </c>
      <c r="Q236" s="16">
        <v>40.055084471935338</v>
      </c>
      <c r="R236" s="16">
        <v>0</v>
      </c>
      <c r="S236" s="16">
        <f t="shared" si="71"/>
        <v>40.055084471935338</v>
      </c>
      <c r="T236" s="18">
        <v>1</v>
      </c>
      <c r="U236" s="19">
        <f t="shared" si="72"/>
        <v>0.73855814222860394</v>
      </c>
      <c r="V236" s="19">
        <f t="shared" si="73"/>
        <v>0.73855814222860394</v>
      </c>
      <c r="W236" s="16">
        <v>1.3454265280723177</v>
      </c>
      <c r="X236" s="16">
        <v>0.13454265280723179</v>
      </c>
      <c r="Y236" s="16" t="s">
        <v>3</v>
      </c>
      <c r="AA236" s="13" t="s">
        <v>299</v>
      </c>
      <c r="AB236" s="15">
        <v>5231.6000000000004</v>
      </c>
      <c r="AC236" s="19">
        <v>0</v>
      </c>
      <c r="AD236" s="19">
        <v>210.88766389046404</v>
      </c>
      <c r="AE236" s="19">
        <v>0</v>
      </c>
      <c r="AF236" s="19">
        <v>359.46760890420001</v>
      </c>
      <c r="AG236" s="19">
        <v>2108.8766389046395</v>
      </c>
      <c r="AH236" s="17">
        <f t="shared" si="74"/>
        <v>209552.17992337694</v>
      </c>
      <c r="AI236" s="17">
        <f t="shared" si="75"/>
        <v>283731.45991059265</v>
      </c>
      <c r="AJ236" s="17">
        <f t="shared" si="76"/>
        <v>-74179.279987215705</v>
      </c>
      <c r="AK236" s="19">
        <f t="shared" si="77"/>
        <v>0.73855814222860405</v>
      </c>
      <c r="AL236" s="17">
        <f t="shared" si="78"/>
        <v>283731.45991059265</v>
      </c>
      <c r="AM236" s="19">
        <f t="shared" si="79"/>
        <v>0.73855814222860405</v>
      </c>
    </row>
    <row r="237" spans="1:39">
      <c r="A237" s="13" t="s">
        <v>300</v>
      </c>
      <c r="B237" s="13" t="s">
        <v>270</v>
      </c>
      <c r="C237" s="13" t="s">
        <v>68</v>
      </c>
      <c r="D237" s="14">
        <v>9.6999999999999993</v>
      </c>
      <c r="E237" s="14">
        <v>1</v>
      </c>
      <c r="F237" s="15">
        <v>137</v>
      </c>
      <c r="G237" s="15">
        <v>22.2</v>
      </c>
      <c r="H237" s="15">
        <v>27.4</v>
      </c>
      <c r="I237" s="15">
        <v>8.8049949999999999</v>
      </c>
      <c r="J237" s="16">
        <v>0</v>
      </c>
      <c r="K237" s="16">
        <v>0</v>
      </c>
      <c r="L237" s="16">
        <v>93.561576432124539</v>
      </c>
      <c r="M237" s="17">
        <v>85.791384000000008</v>
      </c>
      <c r="N237" s="16">
        <v>93.561576432124539</v>
      </c>
      <c r="O237" s="16">
        <v>0</v>
      </c>
      <c r="P237" s="16">
        <f t="shared" si="70"/>
        <v>93.561576432124539</v>
      </c>
      <c r="Q237" s="16">
        <v>58.923455606147407</v>
      </c>
      <c r="R237" s="16">
        <v>0</v>
      </c>
      <c r="S237" s="16">
        <f t="shared" si="71"/>
        <v>58.923455606147407</v>
      </c>
      <c r="T237" s="18">
        <v>1.02</v>
      </c>
      <c r="U237" s="19">
        <f t="shared" si="72"/>
        <v>0.62978262929220941</v>
      </c>
      <c r="V237" s="19">
        <f t="shared" si="73"/>
        <v>0.62978262929220941</v>
      </c>
      <c r="W237" s="16">
        <v>0.61162516151957746</v>
      </c>
      <c r="X237" s="16">
        <v>0.22322086186845899</v>
      </c>
      <c r="Y237" s="16">
        <v>3.603385038264256</v>
      </c>
      <c r="AA237" s="13" t="s">
        <v>300</v>
      </c>
      <c r="AB237" s="15">
        <v>2092.6400000000003</v>
      </c>
      <c r="AC237" s="19">
        <v>54.332489667456016</v>
      </c>
      <c r="AD237" s="19">
        <v>320.1182097379201</v>
      </c>
      <c r="AE237" s="19">
        <v>44.927744848281002</v>
      </c>
      <c r="AF237" s="19">
        <v>173.15484981278402</v>
      </c>
      <c r="AG237" s="19">
        <v>877.12389468190077</v>
      </c>
      <c r="AH237" s="17">
        <f t="shared" si="74"/>
        <v>123305.58013964833</v>
      </c>
      <c r="AI237" s="17">
        <f t="shared" si="75"/>
        <v>195790.69730492114</v>
      </c>
      <c r="AJ237" s="17">
        <f t="shared" si="76"/>
        <v>-72485.117165272808</v>
      </c>
      <c r="AK237" s="19">
        <f t="shared" si="77"/>
        <v>0.62978262929220941</v>
      </c>
      <c r="AL237" s="17">
        <f t="shared" si="78"/>
        <v>195790.69730492114</v>
      </c>
      <c r="AM237" s="19">
        <f t="shared" si="79"/>
        <v>0.62978262929220941</v>
      </c>
    </row>
    <row r="238" spans="1:39">
      <c r="A238" s="13" t="s">
        <v>301</v>
      </c>
      <c r="B238" s="13" t="s">
        <v>270</v>
      </c>
      <c r="C238" s="13" t="s">
        <v>68</v>
      </c>
      <c r="D238" s="14">
        <v>23</v>
      </c>
      <c r="E238" s="14">
        <v>7.666666666666667</v>
      </c>
      <c r="F238" s="15">
        <v>24.15785</v>
      </c>
      <c r="G238" s="15">
        <v>3.938786009992163</v>
      </c>
      <c r="H238" s="15">
        <v>24.15785</v>
      </c>
      <c r="I238" s="15">
        <v>3.938786009992163</v>
      </c>
      <c r="J238" s="16">
        <v>0</v>
      </c>
      <c r="K238" s="16">
        <v>0</v>
      </c>
      <c r="L238" s="16">
        <v>7.0646453774249629</v>
      </c>
      <c r="M238" s="17">
        <v>4.0263480000000005</v>
      </c>
      <c r="N238" s="16">
        <v>7.0646453774249629</v>
      </c>
      <c r="O238" s="16">
        <v>0</v>
      </c>
      <c r="P238" s="16">
        <f t="shared" si="70"/>
        <v>7.0646453774249629</v>
      </c>
      <c r="Q238" s="16">
        <v>48.027221737899453</v>
      </c>
      <c r="R238" s="16">
        <v>0</v>
      </c>
      <c r="S238" s="16">
        <f t="shared" si="71"/>
        <v>48.027221737899453</v>
      </c>
      <c r="T238" s="18">
        <v>0.86</v>
      </c>
      <c r="U238" s="19">
        <f t="shared" si="72"/>
        <v>6.7982494763813888</v>
      </c>
      <c r="V238" s="19">
        <f t="shared" si="73"/>
        <v>6.7982494763813888</v>
      </c>
      <c r="W238" s="16">
        <v>0.31062913452696383</v>
      </c>
      <c r="X238" s="16">
        <v>1.3505614544650596E-2</v>
      </c>
      <c r="Y238" s="16">
        <v>1.8188455216328956</v>
      </c>
      <c r="AA238" s="13" t="s">
        <v>301</v>
      </c>
      <c r="AB238" s="15">
        <v>991</v>
      </c>
      <c r="AC238" s="19">
        <v>3.8489868724067313</v>
      </c>
      <c r="AD238" s="19">
        <v>22.5385256881227</v>
      </c>
      <c r="AE238" s="19">
        <v>11.546960617220195</v>
      </c>
      <c r="AF238" s="19">
        <v>67.615577064368082</v>
      </c>
      <c r="AG238" s="19">
        <v>518.38609082682228</v>
      </c>
      <c r="AH238" s="17">
        <f t="shared" si="74"/>
        <v>47594.976742258361</v>
      </c>
      <c r="AI238" s="17">
        <f t="shared" si="75"/>
        <v>7001.0635690281379</v>
      </c>
      <c r="AJ238" s="17">
        <f t="shared" si="76"/>
        <v>40593.913173230219</v>
      </c>
      <c r="AK238" s="19">
        <f t="shared" si="77"/>
        <v>6.7982494763813897</v>
      </c>
      <c r="AL238" s="17">
        <f t="shared" si="78"/>
        <v>7001.0635690281379</v>
      </c>
      <c r="AM238" s="19">
        <f t="shared" si="79"/>
        <v>6.7982494763813897</v>
      </c>
    </row>
    <row r="239" spans="1:39">
      <c r="A239" s="13" t="s">
        <v>302</v>
      </c>
      <c r="B239" s="13" t="s">
        <v>270</v>
      </c>
      <c r="C239" s="13" t="s">
        <v>68</v>
      </c>
      <c r="D239" s="14">
        <v>23</v>
      </c>
      <c r="E239" s="14">
        <v>7.666666666666667</v>
      </c>
      <c r="F239" s="15">
        <v>22.452590000000001</v>
      </c>
      <c r="G239" s="15">
        <v>3.63577825</v>
      </c>
      <c r="H239" s="15">
        <v>22.452590000000001</v>
      </c>
      <c r="I239" s="15">
        <v>3.63577825</v>
      </c>
      <c r="J239" s="16">
        <v>0</v>
      </c>
      <c r="K239" s="16">
        <v>0</v>
      </c>
      <c r="L239" s="16">
        <v>6.8610163991839759</v>
      </c>
      <c r="M239" s="17">
        <v>4.0263480000000005</v>
      </c>
      <c r="N239" s="16">
        <v>6.8610163991839759</v>
      </c>
      <c r="O239" s="16">
        <v>0</v>
      </c>
      <c r="P239" s="16">
        <f t="shared" si="70"/>
        <v>6.8610163991839759</v>
      </c>
      <c r="Q239" s="16">
        <v>44.579987648105636</v>
      </c>
      <c r="R239" s="16">
        <v>0</v>
      </c>
      <c r="S239" s="16">
        <f t="shared" si="71"/>
        <v>44.579987648105636</v>
      </c>
      <c r="T239" s="18">
        <v>0.86</v>
      </c>
      <c r="U239" s="19">
        <f t="shared" si="72"/>
        <v>6.4975777719184311</v>
      </c>
      <c r="V239" s="19">
        <f t="shared" si="73"/>
        <v>6.4975777719184311</v>
      </c>
      <c r="W239" s="16">
        <v>0.3245877398830862</v>
      </c>
      <c r="X239" s="16">
        <v>1.4112510429699403E-2</v>
      </c>
      <c r="Y239" s="16">
        <v>1.9136341179045464</v>
      </c>
      <c r="AA239" s="13" t="s">
        <v>302</v>
      </c>
      <c r="AB239" s="15">
        <v>9022</v>
      </c>
      <c r="AC239" s="19">
        <v>32.345256443643237</v>
      </c>
      <c r="AD239" s="19">
        <v>190.70533296018519</v>
      </c>
      <c r="AE239" s="19">
        <v>97.035769330929696</v>
      </c>
      <c r="AF239" s="19">
        <v>572.11599888055548</v>
      </c>
      <c r="AG239" s="19">
        <v>4386.222658084258</v>
      </c>
      <c r="AH239" s="17">
        <f t="shared" si="74"/>
        <v>402200.64856120903</v>
      </c>
      <c r="AI239" s="17">
        <f t="shared" si="75"/>
        <v>61900.089953437833</v>
      </c>
      <c r="AJ239" s="17">
        <f t="shared" si="76"/>
        <v>340300.55860777118</v>
      </c>
      <c r="AK239" s="19">
        <f t="shared" si="77"/>
        <v>6.4975777719184311</v>
      </c>
      <c r="AL239" s="17">
        <f t="shared" si="78"/>
        <v>61900.089953437833</v>
      </c>
      <c r="AM239" s="19">
        <f t="shared" si="79"/>
        <v>6.4975777719184311</v>
      </c>
    </row>
    <row r="240" spans="1:39">
      <c r="A240" s="13" t="s">
        <v>303</v>
      </c>
      <c r="B240" s="13" t="s">
        <v>295</v>
      </c>
      <c r="C240" s="13" t="s">
        <v>63</v>
      </c>
      <c r="D240" s="14">
        <v>10</v>
      </c>
      <c r="E240" s="14" t="s">
        <v>3</v>
      </c>
      <c r="F240" s="15">
        <v>404.95</v>
      </c>
      <c r="G240" s="15">
        <v>65.593000000000004</v>
      </c>
      <c r="H240" s="15" t="s">
        <v>3</v>
      </c>
      <c r="I240" s="15" t="s">
        <v>3</v>
      </c>
      <c r="J240" s="16">
        <v>0</v>
      </c>
      <c r="K240" s="16">
        <v>0</v>
      </c>
      <c r="L240" s="16">
        <v>84.68987370016724</v>
      </c>
      <c r="M240" s="17">
        <v>52.144848000000003</v>
      </c>
      <c r="N240" s="16">
        <v>84.68987370016724</v>
      </c>
      <c r="O240" s="16">
        <v>0</v>
      </c>
      <c r="P240" s="16">
        <f t="shared" si="70"/>
        <v>84.68987370016724</v>
      </c>
      <c r="Q240" s="16">
        <v>506.81660369115008</v>
      </c>
      <c r="R240" s="16">
        <v>0</v>
      </c>
      <c r="S240" s="16">
        <f t="shared" si="71"/>
        <v>506.81660369115008</v>
      </c>
      <c r="T240" s="18">
        <v>0.96</v>
      </c>
      <c r="U240" s="19">
        <f t="shared" si="72"/>
        <v>5.9843825660369268</v>
      </c>
      <c r="V240" s="19">
        <f t="shared" si="73"/>
        <v>5.9843825660369268</v>
      </c>
      <c r="W240" s="16">
        <v>0.19900656363209138</v>
      </c>
      <c r="X240" s="16">
        <v>1.9900656363209136E-2</v>
      </c>
      <c r="Y240" s="16">
        <v>1.1729217620705819</v>
      </c>
      <c r="AA240" s="13" t="s">
        <v>303</v>
      </c>
      <c r="AB240" s="15">
        <v>112</v>
      </c>
      <c r="AC240" s="19">
        <v>8.0864645621760012</v>
      </c>
      <c r="AD240" s="19">
        <v>47.663483212799996</v>
      </c>
      <c r="AE240" s="19">
        <v>24.259393686528004</v>
      </c>
      <c r="AF240" s="19">
        <v>142.99044963839998</v>
      </c>
      <c r="AG240" s="19">
        <v>476.63483212799991</v>
      </c>
      <c r="AH240" s="17">
        <f t="shared" si="74"/>
        <v>56763.459613408806</v>
      </c>
      <c r="AI240" s="17">
        <f t="shared" si="75"/>
        <v>9485.2658544187307</v>
      </c>
      <c r="AJ240" s="17">
        <f t="shared" si="76"/>
        <v>47278.193758990077</v>
      </c>
      <c r="AK240" s="19">
        <f t="shared" si="77"/>
        <v>5.9843825660369268</v>
      </c>
      <c r="AL240" s="17">
        <f t="shared" si="78"/>
        <v>9485.2658544187307</v>
      </c>
      <c r="AM240" s="19">
        <f t="shared" si="79"/>
        <v>5.9843825660369268</v>
      </c>
    </row>
    <row r="241" spans="1:39">
      <c r="A241" s="13" t="s">
        <v>304</v>
      </c>
      <c r="B241" s="13" t="s">
        <v>295</v>
      </c>
      <c r="C241" s="13" t="s">
        <v>63</v>
      </c>
      <c r="D241" s="14">
        <v>10</v>
      </c>
      <c r="E241" s="14" t="s">
        <v>3</v>
      </c>
      <c r="F241" s="15">
        <v>355.11</v>
      </c>
      <c r="G241" s="15">
        <v>57.493999999999993</v>
      </c>
      <c r="H241" s="15" t="s">
        <v>3</v>
      </c>
      <c r="I241" s="15" t="s">
        <v>3</v>
      </c>
      <c r="J241" s="16">
        <v>0</v>
      </c>
      <c r="K241" s="16">
        <v>0</v>
      </c>
      <c r="L241" s="16">
        <v>81.003274609645615</v>
      </c>
      <c r="M241" s="17">
        <v>52.144848000000003</v>
      </c>
      <c r="N241" s="16">
        <v>81.003274609645615</v>
      </c>
      <c r="O241" s="16">
        <v>0</v>
      </c>
      <c r="P241" s="16">
        <f t="shared" si="70"/>
        <v>81.003274609645615</v>
      </c>
      <c r="Q241" s="16">
        <v>444.40618367122096</v>
      </c>
      <c r="R241" s="16">
        <v>0</v>
      </c>
      <c r="S241" s="16">
        <f t="shared" si="71"/>
        <v>444.40618367122096</v>
      </c>
      <c r="T241" s="18">
        <v>0.96</v>
      </c>
      <c r="U241" s="19">
        <f t="shared" si="72"/>
        <v>5.4862742995614955</v>
      </c>
      <c r="V241" s="19">
        <f t="shared" si="73"/>
        <v>5.4862742995614955</v>
      </c>
      <c r="W241" s="16">
        <v>0.21705859732404301</v>
      </c>
      <c r="X241" s="16">
        <v>2.1705859732404298E-2</v>
      </c>
      <c r="Y241" s="16">
        <v>1.2798972462900466</v>
      </c>
      <c r="AA241" s="13" t="s">
        <v>304</v>
      </c>
      <c r="AB241" s="15">
        <v>2219</v>
      </c>
      <c r="AC241" s="19">
        <v>140.43100288089599</v>
      </c>
      <c r="AD241" s="19">
        <v>828.10719055008008</v>
      </c>
      <c r="AE241" s="19">
        <v>421.29300864268799</v>
      </c>
      <c r="AF241" s="19">
        <v>2484.32157165024</v>
      </c>
      <c r="AG241" s="19">
        <v>8281.0719055008012</v>
      </c>
      <c r="AH241" s="17">
        <f t="shared" si="74"/>
        <v>986137.32156643935</v>
      </c>
      <c r="AI241" s="17">
        <f t="shared" si="75"/>
        <v>179746.26635880361</v>
      </c>
      <c r="AJ241" s="17">
        <f t="shared" si="76"/>
        <v>806391.05520763574</v>
      </c>
      <c r="AK241" s="19">
        <f t="shared" si="77"/>
        <v>5.4862742995614964</v>
      </c>
      <c r="AL241" s="17">
        <f t="shared" si="78"/>
        <v>179746.26635880361</v>
      </c>
      <c r="AM241" s="19">
        <f t="shared" si="79"/>
        <v>5.4862742995614964</v>
      </c>
    </row>
    <row r="242" spans="1:39">
      <c r="A242" s="13" t="s">
        <v>305</v>
      </c>
      <c r="B242" s="13" t="s">
        <v>270</v>
      </c>
      <c r="C242" s="13" t="s">
        <v>63</v>
      </c>
      <c r="D242" s="14">
        <v>10</v>
      </c>
      <c r="E242" s="14" t="s">
        <v>3</v>
      </c>
      <c r="F242" s="15">
        <v>43.0944</v>
      </c>
      <c r="G242" s="15">
        <v>0</v>
      </c>
      <c r="H242" s="15" t="s">
        <v>3</v>
      </c>
      <c r="I242" s="15" t="s">
        <v>3</v>
      </c>
      <c r="J242" s="16">
        <v>0</v>
      </c>
      <c r="K242" s="16">
        <v>0</v>
      </c>
      <c r="L242" s="16">
        <v>65.058806342567308</v>
      </c>
      <c r="M242" s="17">
        <v>59.323608000000007</v>
      </c>
      <c r="N242" s="16">
        <v>65.058806342567308</v>
      </c>
      <c r="O242" s="16">
        <v>0</v>
      </c>
      <c r="P242" s="16">
        <f t="shared" si="70"/>
        <v>65.058806342567308</v>
      </c>
      <c r="Q242" s="16">
        <v>46.876692744448341</v>
      </c>
      <c r="R242" s="16">
        <v>0</v>
      </c>
      <c r="S242" s="16">
        <f t="shared" si="71"/>
        <v>46.876692744448341</v>
      </c>
      <c r="T242" s="18">
        <v>1</v>
      </c>
      <c r="U242" s="19">
        <f t="shared" si="72"/>
        <v>0.72052801733894412</v>
      </c>
      <c r="V242" s="19">
        <f t="shared" si="73"/>
        <v>0.72052801733894412</v>
      </c>
      <c r="W242" s="16">
        <v>1.3790937939485233</v>
      </c>
      <c r="X242" s="16">
        <v>0.13790937939485232</v>
      </c>
      <c r="Y242" s="16" t="s">
        <v>3</v>
      </c>
      <c r="AA242" s="13" t="s">
        <v>305</v>
      </c>
      <c r="AB242" s="15">
        <v>523.16000000000008</v>
      </c>
      <c r="AC242" s="19">
        <v>0</v>
      </c>
      <c r="AD242" s="19">
        <v>24.680303022988806</v>
      </c>
      <c r="AE242" s="19">
        <v>0</v>
      </c>
      <c r="AF242" s="19">
        <v>42.068698334640011</v>
      </c>
      <c r="AG242" s="19">
        <v>246.80303022988804</v>
      </c>
      <c r="AH242" s="17">
        <f t="shared" si="74"/>
        <v>24524.010576185599</v>
      </c>
      <c r="AI242" s="17">
        <f t="shared" si="75"/>
        <v>34036.165126177519</v>
      </c>
      <c r="AJ242" s="17">
        <f t="shared" si="76"/>
        <v>-9512.1545499919193</v>
      </c>
      <c r="AK242" s="19">
        <f t="shared" si="77"/>
        <v>0.72052801733894412</v>
      </c>
      <c r="AL242" s="17">
        <f t="shared" si="78"/>
        <v>34036.165126177519</v>
      </c>
      <c r="AM242" s="19">
        <f t="shared" si="79"/>
        <v>0.72052801733894412</v>
      </c>
    </row>
    <row r="243" spans="1:39">
      <c r="A243" s="13" t="s">
        <v>306</v>
      </c>
      <c r="B243" s="13" t="s">
        <v>270</v>
      </c>
      <c r="C243" s="13" t="s">
        <v>63</v>
      </c>
      <c r="D243" s="14">
        <v>10</v>
      </c>
      <c r="E243" s="14" t="s">
        <v>3</v>
      </c>
      <c r="F243" s="15">
        <v>159</v>
      </c>
      <c r="G243" s="15">
        <v>0</v>
      </c>
      <c r="H243" s="15" t="s">
        <v>3</v>
      </c>
      <c r="I243" s="15" t="s">
        <v>3</v>
      </c>
      <c r="J243" s="16">
        <v>0</v>
      </c>
      <c r="K243" s="16">
        <v>0</v>
      </c>
      <c r="L243" s="16">
        <v>76.296983833809534</v>
      </c>
      <c r="M243" s="17">
        <v>62.933796000000001</v>
      </c>
      <c r="N243" s="16">
        <v>76.296983833809534</v>
      </c>
      <c r="O243" s="16">
        <v>0</v>
      </c>
      <c r="P243" s="16">
        <f t="shared" si="70"/>
        <v>76.296983833809534</v>
      </c>
      <c r="Q243" s="16">
        <v>172.95505092001019</v>
      </c>
      <c r="R243" s="16">
        <v>0</v>
      </c>
      <c r="S243" s="16">
        <f t="shared" si="71"/>
        <v>172.95505092001019</v>
      </c>
      <c r="T243" s="18">
        <v>1</v>
      </c>
      <c r="U243" s="19">
        <f t="shared" si="72"/>
        <v>2.2668661620588009</v>
      </c>
      <c r="V243" s="19">
        <f t="shared" si="73"/>
        <v>2.2668661620588009</v>
      </c>
      <c r="W243" s="16">
        <v>0.43834776561122646</v>
      </c>
      <c r="X243" s="16">
        <v>4.3834776561122647E-2</v>
      </c>
      <c r="Y243" s="16" t="s">
        <v>3</v>
      </c>
      <c r="AA243" s="13" t="s">
        <v>306</v>
      </c>
      <c r="AB243" s="15">
        <v>523.16000000000008</v>
      </c>
      <c r="AC243" s="19">
        <v>0</v>
      </c>
      <c r="AD243" s="19">
        <v>91.059817068000015</v>
      </c>
      <c r="AE243" s="19">
        <v>0</v>
      </c>
      <c r="AF243" s="19">
        <v>155.21559727500005</v>
      </c>
      <c r="AG243" s="19">
        <v>910.59817068000018</v>
      </c>
      <c r="AH243" s="17">
        <f t="shared" si="74"/>
        <v>90483.164439312546</v>
      </c>
      <c r="AI243" s="17">
        <f t="shared" si="75"/>
        <v>39915.530062495804</v>
      </c>
      <c r="AJ243" s="17">
        <f t="shared" si="76"/>
        <v>50567.634376816743</v>
      </c>
      <c r="AK243" s="19">
        <f t="shared" si="77"/>
        <v>2.2668661620588009</v>
      </c>
      <c r="AL243" s="17">
        <f t="shared" si="78"/>
        <v>39915.530062495804</v>
      </c>
      <c r="AM243" s="19">
        <f t="shared" si="79"/>
        <v>2.2668661620588009</v>
      </c>
    </row>
    <row r="244" spans="1:39">
      <c r="A244" s="13" t="s">
        <v>307</v>
      </c>
      <c r="B244" s="13" t="s">
        <v>270</v>
      </c>
      <c r="C244" s="13" t="s">
        <v>63</v>
      </c>
      <c r="D244" s="14">
        <v>5.5</v>
      </c>
      <c r="E244" s="14" t="s">
        <v>3</v>
      </c>
      <c r="F244" s="15">
        <v>35.319200000000002</v>
      </c>
      <c r="G244" s="15">
        <v>5.7554575563479622</v>
      </c>
      <c r="H244" s="15" t="s">
        <v>3</v>
      </c>
      <c r="I244" s="15" t="s">
        <v>3</v>
      </c>
      <c r="J244" s="16">
        <v>0</v>
      </c>
      <c r="K244" s="16">
        <v>0</v>
      </c>
      <c r="L244" s="16">
        <v>9.2964941999999997</v>
      </c>
      <c r="M244" s="17">
        <v>8.8538040000000002</v>
      </c>
      <c r="N244" s="16">
        <v>9.2964941999999997</v>
      </c>
      <c r="O244" s="16">
        <v>0</v>
      </c>
      <c r="P244" s="16">
        <f t="shared" si="70"/>
        <v>9.2964941999999997</v>
      </c>
      <c r="Q244" s="16">
        <v>23.870288502589968</v>
      </c>
      <c r="R244" s="16">
        <v>0</v>
      </c>
      <c r="S244" s="16">
        <f t="shared" si="71"/>
        <v>23.870288502589968</v>
      </c>
      <c r="T244" s="18">
        <v>0.86</v>
      </c>
      <c r="U244" s="19">
        <f t="shared" si="72"/>
        <v>2.5676656155596773</v>
      </c>
      <c r="V244" s="19">
        <f t="shared" si="73"/>
        <v>2.5676656155596773</v>
      </c>
      <c r="W244" s="16">
        <v>0.27958794701623513</v>
      </c>
      <c r="X244" s="16">
        <v>5.083417218477003E-2</v>
      </c>
      <c r="Y244" s="16">
        <v>1.6379746734507326</v>
      </c>
      <c r="AA244" s="13" t="s">
        <v>307</v>
      </c>
      <c r="AB244" s="15">
        <v>0</v>
      </c>
      <c r="AC244" s="19">
        <v>0</v>
      </c>
      <c r="AD244" s="19">
        <v>0</v>
      </c>
      <c r="AE244" s="19">
        <v>2.5198414430080174</v>
      </c>
      <c r="AF244" s="19">
        <v>14.763434359161602</v>
      </c>
      <c r="AG244" s="19">
        <v>0</v>
      </c>
      <c r="AH244" s="17">
        <f t="shared" si="74"/>
        <v>0</v>
      </c>
      <c r="AI244" s="17">
        <f t="shared" si="75"/>
        <v>0</v>
      </c>
      <c r="AJ244" s="17">
        <f t="shared" si="76"/>
        <v>0</v>
      </c>
      <c r="AK244" s="19" t="str">
        <f t="shared" si="77"/>
        <v>N/A</v>
      </c>
      <c r="AL244" s="17">
        <f t="shared" si="78"/>
        <v>0</v>
      </c>
      <c r="AM244" s="19" t="str">
        <f t="shared" si="79"/>
        <v>N/A</v>
      </c>
    </row>
    <row r="245" spans="1:39">
      <c r="A245" s="13" t="s">
        <v>308</v>
      </c>
      <c r="B245" s="13" t="s">
        <v>270</v>
      </c>
      <c r="C245" s="13" t="s">
        <v>63</v>
      </c>
      <c r="D245" s="14">
        <v>5.5</v>
      </c>
      <c r="E245" s="14" t="s">
        <v>3</v>
      </c>
      <c r="F245" s="15">
        <v>32.826079999999997</v>
      </c>
      <c r="G245" s="15">
        <v>5.3129094993680654</v>
      </c>
      <c r="H245" s="15" t="s">
        <v>3</v>
      </c>
      <c r="I245" s="15" t="s">
        <v>3</v>
      </c>
      <c r="J245" s="16">
        <v>0</v>
      </c>
      <c r="K245" s="16">
        <v>0</v>
      </c>
      <c r="L245" s="16">
        <v>9.2964941999999997</v>
      </c>
      <c r="M245" s="17">
        <v>8.8538040000000002</v>
      </c>
      <c r="N245" s="16">
        <v>9.2964941999999997</v>
      </c>
      <c r="O245" s="16">
        <v>0</v>
      </c>
      <c r="P245" s="16">
        <f t="shared" si="70"/>
        <v>9.2964941999999997</v>
      </c>
      <c r="Q245" s="16">
        <v>22.163118616048692</v>
      </c>
      <c r="R245" s="16">
        <v>0</v>
      </c>
      <c r="S245" s="16">
        <f t="shared" si="71"/>
        <v>22.163118616048692</v>
      </c>
      <c r="T245" s="18">
        <v>0.86</v>
      </c>
      <c r="U245" s="19">
        <f t="shared" si="72"/>
        <v>2.3840297362901266</v>
      </c>
      <c r="V245" s="19">
        <f t="shared" si="73"/>
        <v>2.3840297362901266</v>
      </c>
      <c r="W245" s="16">
        <v>0.30082247463772138</v>
      </c>
      <c r="X245" s="16">
        <v>5.4694995388676629E-2</v>
      </c>
      <c r="Y245" s="16">
        <v>1.7744126288128788</v>
      </c>
      <c r="AA245" s="13" t="s">
        <v>308</v>
      </c>
      <c r="AB245" s="15">
        <v>0</v>
      </c>
      <c r="AC245" s="19">
        <v>0</v>
      </c>
      <c r="AD245" s="19">
        <v>0</v>
      </c>
      <c r="AE245" s="19">
        <v>32.67522229875042</v>
      </c>
      <c r="AF245" s="19">
        <v>192.74731499070433</v>
      </c>
      <c r="AG245" s="19">
        <v>0</v>
      </c>
      <c r="AH245" s="17">
        <f t="shared" si="74"/>
        <v>0</v>
      </c>
      <c r="AI245" s="17">
        <f t="shared" si="75"/>
        <v>0</v>
      </c>
      <c r="AJ245" s="17">
        <f t="shared" si="76"/>
        <v>0</v>
      </c>
      <c r="AK245" s="19" t="str">
        <f t="shared" si="77"/>
        <v>N/A</v>
      </c>
      <c r="AL245" s="17">
        <f t="shared" si="78"/>
        <v>0</v>
      </c>
      <c r="AM245" s="19" t="str">
        <f t="shared" si="79"/>
        <v>N/A</v>
      </c>
    </row>
    <row r="246" spans="1:39">
      <c r="A246" s="13" t="s">
        <v>309</v>
      </c>
      <c r="B246" s="13" t="s">
        <v>270</v>
      </c>
      <c r="C246" s="13" t="s">
        <v>63</v>
      </c>
      <c r="D246" s="14">
        <v>6.8</v>
      </c>
      <c r="E246" s="14" t="s">
        <v>3</v>
      </c>
      <c r="F246" s="15">
        <v>102.9686</v>
      </c>
      <c r="G246" s="15">
        <v>16.627009350278517</v>
      </c>
      <c r="H246" s="15" t="s">
        <v>3</v>
      </c>
      <c r="I246" s="15" t="s">
        <v>3</v>
      </c>
      <c r="J246" s="16">
        <v>0</v>
      </c>
      <c r="K246" s="16">
        <v>0</v>
      </c>
      <c r="L246" s="16">
        <v>27.448162635698182</v>
      </c>
      <c r="M246" s="17">
        <v>21.567492000000001</v>
      </c>
      <c r="N246" s="16">
        <v>27.448162635698182</v>
      </c>
      <c r="O246" s="16">
        <v>0</v>
      </c>
      <c r="P246" s="16">
        <f t="shared" si="70"/>
        <v>27.448162635698182</v>
      </c>
      <c r="Q246" s="16">
        <v>81.298048767639671</v>
      </c>
      <c r="R246" s="16">
        <v>0</v>
      </c>
      <c r="S246" s="16">
        <f t="shared" si="71"/>
        <v>81.298048767639671</v>
      </c>
      <c r="T246" s="18">
        <v>0.86</v>
      </c>
      <c r="U246" s="19">
        <f t="shared" si="72"/>
        <v>2.9618758037343484</v>
      </c>
      <c r="V246" s="19">
        <f t="shared" si="73"/>
        <v>2.9618758037343484</v>
      </c>
      <c r="W246" s="16">
        <v>0.28315130713036851</v>
      </c>
      <c r="X246" s="16">
        <v>4.1639898107407133E-2</v>
      </c>
      <c r="Y246" s="16">
        <v>1.6740444005477493</v>
      </c>
      <c r="AA246" s="13" t="s">
        <v>309</v>
      </c>
      <c r="AB246" s="15">
        <v>1912</v>
      </c>
      <c r="AC246" s="19">
        <v>31.348186195426972</v>
      </c>
      <c r="AD246" s="19">
        <v>185.34730054693438</v>
      </c>
      <c r="AE246" s="19">
        <v>94.044558586280928</v>
      </c>
      <c r="AF246" s="19">
        <v>556.04190164080319</v>
      </c>
      <c r="AG246" s="19">
        <v>1260.3616437191538</v>
      </c>
      <c r="AH246" s="17">
        <f t="shared" si="74"/>
        <v>155441.86924372704</v>
      </c>
      <c r="AI246" s="17">
        <f t="shared" si="75"/>
        <v>52480.886959454925</v>
      </c>
      <c r="AJ246" s="17">
        <f t="shared" si="76"/>
        <v>102960.98228427212</v>
      </c>
      <c r="AK246" s="19">
        <f t="shared" si="77"/>
        <v>2.9618758037343484</v>
      </c>
      <c r="AL246" s="17">
        <f t="shared" si="78"/>
        <v>52480.886959454925</v>
      </c>
      <c r="AM246" s="19">
        <f t="shared" si="79"/>
        <v>2.9618758037343484</v>
      </c>
    </row>
    <row r="247" spans="1:39">
      <c r="A247" s="13" t="s">
        <v>310</v>
      </c>
      <c r="B247" s="13" t="s">
        <v>295</v>
      </c>
      <c r="C247" s="13" t="s">
        <v>63</v>
      </c>
      <c r="D247" s="14">
        <v>15</v>
      </c>
      <c r="E247" s="14" t="s">
        <v>3</v>
      </c>
      <c r="F247" s="15">
        <v>6.7309999999999999</v>
      </c>
      <c r="G247" s="15">
        <v>1.0969491648648648</v>
      </c>
      <c r="H247" s="15" t="s">
        <v>3</v>
      </c>
      <c r="I247" s="15" t="s">
        <v>3</v>
      </c>
      <c r="J247" s="16">
        <v>0</v>
      </c>
      <c r="K247" s="16">
        <v>0</v>
      </c>
      <c r="L247" s="16">
        <v>2.8651042345738813</v>
      </c>
      <c r="M247" s="17">
        <v>2.0391840000000001</v>
      </c>
      <c r="N247" s="16">
        <v>2.8651042345738813</v>
      </c>
      <c r="O247" s="16">
        <v>0</v>
      </c>
      <c r="P247" s="16">
        <f t="shared" si="70"/>
        <v>2.8651042345738813</v>
      </c>
      <c r="Q247" s="16">
        <v>12.255933215516864</v>
      </c>
      <c r="R247" s="16">
        <v>0</v>
      </c>
      <c r="S247" s="16">
        <f t="shared" si="71"/>
        <v>12.255933215516864</v>
      </c>
      <c r="T247" s="18">
        <v>1.02</v>
      </c>
      <c r="U247" s="19">
        <f t="shared" si="72"/>
        <v>4.2776570107368723</v>
      </c>
      <c r="V247" s="19">
        <f t="shared" si="73"/>
        <v>4.2776570107368723</v>
      </c>
      <c r="W247" s="16">
        <v>0.38121432853598664</v>
      </c>
      <c r="X247" s="16">
        <v>2.541428856906577E-2</v>
      </c>
      <c r="Y247" s="16">
        <v>2.2331610242507884</v>
      </c>
      <c r="AA247" s="13" t="s">
        <v>310</v>
      </c>
      <c r="AB247" s="15">
        <v>101</v>
      </c>
      <c r="AC247" s="19">
        <v>0.12957463221895626</v>
      </c>
      <c r="AD247" s="19">
        <v>0.75909521561399995</v>
      </c>
      <c r="AE247" s="19">
        <v>0.38872389665686879</v>
      </c>
      <c r="AF247" s="19">
        <v>2.277285646842</v>
      </c>
      <c r="AG247" s="19">
        <v>11.386428234210003</v>
      </c>
      <c r="AH247" s="17">
        <f t="shared" si="74"/>
        <v>1237.8492547672033</v>
      </c>
      <c r="AI247" s="17">
        <f t="shared" si="75"/>
        <v>289.37552769196202</v>
      </c>
      <c r="AJ247" s="17">
        <f t="shared" si="76"/>
        <v>948.4737270752413</v>
      </c>
      <c r="AK247" s="19">
        <f t="shared" si="77"/>
        <v>4.2776570107368723</v>
      </c>
      <c r="AL247" s="17">
        <f t="shared" si="78"/>
        <v>289.37552769196202</v>
      </c>
      <c r="AM247" s="19">
        <f t="shared" si="79"/>
        <v>4.2776570107368723</v>
      </c>
    </row>
    <row r="248" spans="1:39">
      <c r="A248" s="13" t="s">
        <v>311</v>
      </c>
      <c r="B248" s="13" t="s">
        <v>295</v>
      </c>
      <c r="C248" s="13" t="s">
        <v>63</v>
      </c>
      <c r="D248" s="14">
        <v>15</v>
      </c>
      <c r="E248" s="14" t="s">
        <v>3</v>
      </c>
      <c r="F248" s="15">
        <v>11.98118</v>
      </c>
      <c r="G248" s="15">
        <v>1.9468977600000001</v>
      </c>
      <c r="H248" s="15" t="s">
        <v>3</v>
      </c>
      <c r="I248" s="15" t="s">
        <v>3</v>
      </c>
      <c r="J248" s="16">
        <v>0</v>
      </c>
      <c r="K248" s="16">
        <v>0</v>
      </c>
      <c r="L248" s="16">
        <v>3.4291330890343366</v>
      </c>
      <c r="M248" s="17">
        <v>2.0391840000000001</v>
      </c>
      <c r="N248" s="16">
        <v>3.4291330890343366</v>
      </c>
      <c r="O248" s="16">
        <v>0</v>
      </c>
      <c r="P248" s="16">
        <f t="shared" si="70"/>
        <v>3.4291330890343366</v>
      </c>
      <c r="Q248" s="16">
        <v>21.804375247290832</v>
      </c>
      <c r="R248" s="16">
        <v>0</v>
      </c>
      <c r="S248" s="16">
        <f t="shared" si="71"/>
        <v>21.804375247290832</v>
      </c>
      <c r="T248" s="18">
        <v>1.02</v>
      </c>
      <c r="U248" s="19">
        <f t="shared" si="72"/>
        <v>6.3585678015871547</v>
      </c>
      <c r="V248" s="19">
        <f t="shared" si="73"/>
        <v>6.3585678015871547</v>
      </c>
      <c r="W248" s="16">
        <v>0.25632627602597807</v>
      </c>
      <c r="X248" s="16">
        <v>1.7088418401731871E-2</v>
      </c>
      <c r="Y248" s="16">
        <v>1.5059387561904418</v>
      </c>
      <c r="AA248" s="13" t="s">
        <v>311</v>
      </c>
      <c r="AB248" s="15">
        <v>13272.409901657</v>
      </c>
      <c r="AC248" s="19">
        <v>30.220736243835038</v>
      </c>
      <c r="AD248" s="19">
        <v>177.55980874958379</v>
      </c>
      <c r="AE248" s="19">
        <v>90.662208731505132</v>
      </c>
      <c r="AF248" s="19">
        <v>532.67942624875138</v>
      </c>
      <c r="AG248" s="19">
        <v>2663.397131243757</v>
      </c>
      <c r="AH248" s="17">
        <f t="shared" si="74"/>
        <v>289396.60593158763</v>
      </c>
      <c r="AI248" s="17">
        <f t="shared" si="75"/>
        <v>45512.859964998985</v>
      </c>
      <c r="AJ248" s="17">
        <f t="shared" si="76"/>
        <v>243883.74596658864</v>
      </c>
      <c r="AK248" s="19">
        <f t="shared" si="77"/>
        <v>6.3585678015871547</v>
      </c>
      <c r="AL248" s="17">
        <f t="shared" si="78"/>
        <v>45512.859964998985</v>
      </c>
      <c r="AM248" s="19">
        <f t="shared" si="79"/>
        <v>6.3585678015871547</v>
      </c>
    </row>
    <row r="249" spans="1:39">
      <c r="A249" s="13" t="s">
        <v>224</v>
      </c>
      <c r="B249" s="13" t="s">
        <v>62</v>
      </c>
      <c r="C249" s="13" t="s">
        <v>63</v>
      </c>
      <c r="D249" s="14">
        <v>11</v>
      </c>
      <c r="E249" s="14" t="s">
        <v>3</v>
      </c>
      <c r="F249" s="15">
        <v>831</v>
      </c>
      <c r="G249" s="15">
        <v>0</v>
      </c>
      <c r="H249" s="15" t="s">
        <v>3</v>
      </c>
      <c r="I249" s="15" t="s">
        <v>3</v>
      </c>
      <c r="J249" s="16">
        <v>0</v>
      </c>
      <c r="K249" s="16">
        <v>0</v>
      </c>
      <c r="L249" s="16">
        <v>165.57307114295185</v>
      </c>
      <c r="M249" s="17">
        <v>101.896776</v>
      </c>
      <c r="N249" s="16">
        <v>165.57307114295185</v>
      </c>
      <c r="O249" s="16">
        <v>0</v>
      </c>
      <c r="P249" s="16">
        <f t="shared" si="70"/>
        <v>165.57307114295185</v>
      </c>
      <c r="Q249" s="16">
        <v>991.72522044577602</v>
      </c>
      <c r="R249" s="16">
        <v>0</v>
      </c>
      <c r="S249" s="16">
        <f t="shared" si="71"/>
        <v>991.72522044577602</v>
      </c>
      <c r="T249" s="18">
        <v>1.02</v>
      </c>
      <c r="U249" s="19">
        <f t="shared" si="72"/>
        <v>5.989652868065388</v>
      </c>
      <c r="V249" s="19">
        <f t="shared" si="73"/>
        <v>5.989652868065388</v>
      </c>
      <c r="W249" s="16">
        <v>0.17844199109162892</v>
      </c>
      <c r="X249" s="16">
        <v>1.6221999190148082E-2</v>
      </c>
      <c r="Y249" s="16" t="s">
        <v>3</v>
      </c>
      <c r="AA249" s="13" t="s">
        <v>224</v>
      </c>
      <c r="AB249" s="15">
        <v>200</v>
      </c>
      <c r="AC249" s="19">
        <v>0</v>
      </c>
      <c r="AD249" s="19">
        <v>185.57792280000001</v>
      </c>
      <c r="AE249" s="19">
        <v>0</v>
      </c>
      <c r="AF249" s="19">
        <v>380.43474174000005</v>
      </c>
      <c r="AG249" s="19">
        <v>2041.3571508000005</v>
      </c>
      <c r="AH249" s="17">
        <f t="shared" si="74"/>
        <v>198345.04408915521</v>
      </c>
      <c r="AI249" s="17">
        <f t="shared" si="75"/>
        <v>33114.61422859037</v>
      </c>
      <c r="AJ249" s="17">
        <f t="shared" si="76"/>
        <v>165230.42986056485</v>
      </c>
      <c r="AK249" s="19">
        <f t="shared" si="77"/>
        <v>5.989652868065388</v>
      </c>
      <c r="AL249" s="17">
        <f t="shared" si="78"/>
        <v>33114.61422859037</v>
      </c>
      <c r="AM249" s="19">
        <f t="shared" si="79"/>
        <v>5.989652868065388</v>
      </c>
    </row>
    <row r="250" spans="1:39">
      <c r="A250" s="13" t="s">
        <v>225</v>
      </c>
      <c r="B250" s="13" t="s">
        <v>62</v>
      </c>
      <c r="C250" s="13" t="s">
        <v>63</v>
      </c>
      <c r="D250" s="14">
        <v>11</v>
      </c>
      <c r="E250" s="14" t="s">
        <v>3</v>
      </c>
      <c r="F250" s="15">
        <v>418.60726849999998</v>
      </c>
      <c r="G250" s="15">
        <v>0</v>
      </c>
      <c r="H250" s="15" t="s">
        <v>3</v>
      </c>
      <c r="I250" s="15" t="s">
        <v>3</v>
      </c>
      <c r="J250" s="16">
        <v>0</v>
      </c>
      <c r="K250" s="16">
        <v>0</v>
      </c>
      <c r="L250" s="16">
        <v>141.94164188071608</v>
      </c>
      <c r="M250" s="17">
        <v>107.077968</v>
      </c>
      <c r="N250" s="16">
        <v>141.94164188071608</v>
      </c>
      <c r="O250" s="16">
        <v>0</v>
      </c>
      <c r="P250" s="16">
        <f t="shared" si="70"/>
        <v>141.94164188071608</v>
      </c>
      <c r="Q250" s="16">
        <v>499.57086117131962</v>
      </c>
      <c r="R250" s="16">
        <v>0</v>
      </c>
      <c r="S250" s="16">
        <f t="shared" si="71"/>
        <v>499.57086117131962</v>
      </c>
      <c r="T250" s="18">
        <v>1.02</v>
      </c>
      <c r="U250" s="19">
        <f t="shared" si="72"/>
        <v>3.5195510954505198</v>
      </c>
      <c r="V250" s="19">
        <f t="shared" si="73"/>
        <v>3.5195510954505198</v>
      </c>
      <c r="W250" s="16">
        <v>0.30367667771803186</v>
      </c>
      <c r="X250" s="16">
        <v>2.7606970701639262E-2</v>
      </c>
      <c r="Y250" s="16" t="s">
        <v>3</v>
      </c>
      <c r="AA250" s="13" t="s">
        <v>225</v>
      </c>
      <c r="AB250" s="15">
        <v>7840</v>
      </c>
      <c r="AC250" s="19">
        <v>0</v>
      </c>
      <c r="AD250" s="19">
        <v>3664.5286166097535</v>
      </c>
      <c r="AE250" s="19">
        <v>0</v>
      </c>
      <c r="AF250" s="19">
        <v>6641.9581176051779</v>
      </c>
      <c r="AG250" s="19">
        <v>40309.81478270729</v>
      </c>
      <c r="AH250" s="17">
        <f t="shared" si="74"/>
        <v>3916635.5515831457</v>
      </c>
      <c r="AI250" s="17">
        <f t="shared" si="75"/>
        <v>1112822.4723448141</v>
      </c>
      <c r="AJ250" s="17">
        <f t="shared" si="76"/>
        <v>2803813.0792383319</v>
      </c>
      <c r="AK250" s="19">
        <f t="shared" si="77"/>
        <v>3.5195510954505194</v>
      </c>
      <c r="AL250" s="17">
        <f t="shared" si="78"/>
        <v>1112822.4723448141</v>
      </c>
      <c r="AM250" s="19">
        <f t="shared" si="79"/>
        <v>3.5195510954505194</v>
      </c>
    </row>
    <row r="251" spans="1:39">
      <c r="A251" s="13" t="s">
        <v>226</v>
      </c>
      <c r="B251" s="13" t="s">
        <v>62</v>
      </c>
      <c r="C251" s="13" t="s">
        <v>63</v>
      </c>
      <c r="D251" s="14">
        <v>11</v>
      </c>
      <c r="E251" s="14" t="s">
        <v>3</v>
      </c>
      <c r="F251" s="15">
        <v>207.81906430000001</v>
      </c>
      <c r="G251" s="15">
        <v>0</v>
      </c>
      <c r="H251" s="15" t="s">
        <v>3</v>
      </c>
      <c r="I251" s="15" t="s">
        <v>3</v>
      </c>
      <c r="J251" s="16">
        <v>0</v>
      </c>
      <c r="K251" s="16">
        <v>0</v>
      </c>
      <c r="L251" s="16">
        <v>107.13450998282015</v>
      </c>
      <c r="M251" s="17">
        <v>88.080264</v>
      </c>
      <c r="N251" s="16">
        <v>107.13450998282015</v>
      </c>
      <c r="O251" s="16">
        <v>0</v>
      </c>
      <c r="P251" s="16">
        <f t="shared" si="70"/>
        <v>107.13450998282015</v>
      </c>
      <c r="Q251" s="16">
        <v>248.0137272632399</v>
      </c>
      <c r="R251" s="16">
        <v>0</v>
      </c>
      <c r="S251" s="16">
        <f t="shared" si="71"/>
        <v>248.0137272632399</v>
      </c>
      <c r="T251" s="18">
        <v>1.02</v>
      </c>
      <c r="U251" s="19">
        <f t="shared" si="72"/>
        <v>2.3149751401580203</v>
      </c>
      <c r="V251" s="19">
        <f t="shared" si="73"/>
        <v>2.3149751401580203</v>
      </c>
      <c r="W251" s="16">
        <v>0.46169203512583579</v>
      </c>
      <c r="X251" s="16">
        <v>4.1972003193257792E-2</v>
      </c>
      <c r="Y251" s="16" t="s">
        <v>3</v>
      </c>
      <c r="AA251" s="13" t="s">
        <v>226</v>
      </c>
      <c r="AB251" s="15">
        <v>840</v>
      </c>
      <c r="AC251" s="19">
        <v>0</v>
      </c>
      <c r="AD251" s="19">
        <v>194.92159703771515</v>
      </c>
      <c r="AE251" s="19">
        <v>0</v>
      </c>
      <c r="AF251" s="19">
        <v>353.29539463085865</v>
      </c>
      <c r="AG251" s="19">
        <v>2144.1375674148667</v>
      </c>
      <c r="AH251" s="17">
        <f t="shared" si="74"/>
        <v>208331.53090112153</v>
      </c>
      <c r="AI251" s="17">
        <f t="shared" si="75"/>
        <v>89992.988385568926</v>
      </c>
      <c r="AJ251" s="17">
        <f t="shared" si="76"/>
        <v>118338.5425155526</v>
      </c>
      <c r="AK251" s="19">
        <f t="shared" si="77"/>
        <v>2.3149751401580203</v>
      </c>
      <c r="AL251" s="17">
        <f t="shared" si="78"/>
        <v>89992.988385568926</v>
      </c>
      <c r="AM251" s="19">
        <f t="shared" si="79"/>
        <v>2.3149751401580203</v>
      </c>
    </row>
    <row r="252" spans="1:39">
      <c r="A252" s="13" t="s">
        <v>312</v>
      </c>
      <c r="B252" s="13" t="s">
        <v>66</v>
      </c>
      <c r="C252" s="13" t="s">
        <v>63</v>
      </c>
      <c r="D252" s="14">
        <v>10</v>
      </c>
      <c r="E252" s="14" t="s">
        <v>3</v>
      </c>
      <c r="F252" s="15">
        <v>124.41</v>
      </c>
      <c r="G252" s="15">
        <v>20.184000000000001</v>
      </c>
      <c r="H252" s="15" t="s">
        <v>3</v>
      </c>
      <c r="I252" s="15" t="s">
        <v>3</v>
      </c>
      <c r="J252" s="16">
        <v>0</v>
      </c>
      <c r="K252" s="16">
        <v>0</v>
      </c>
      <c r="L252" s="16">
        <v>58.933904132236329</v>
      </c>
      <c r="M252" s="17">
        <v>46.817999999999998</v>
      </c>
      <c r="N252" s="16">
        <v>58.933904132236329</v>
      </c>
      <c r="O252" s="16">
        <v>0</v>
      </c>
      <c r="P252" s="16">
        <f t="shared" si="70"/>
        <v>58.933904132236329</v>
      </c>
      <c r="Q252" s="16">
        <v>165.48100257440566</v>
      </c>
      <c r="R252" s="16">
        <v>0</v>
      </c>
      <c r="S252" s="16">
        <f t="shared" si="71"/>
        <v>165.48100257440566</v>
      </c>
      <c r="T252" s="18">
        <v>1.02</v>
      </c>
      <c r="U252" s="19">
        <f t="shared" si="72"/>
        <v>2.8079083680439392</v>
      </c>
      <c r="V252" s="19">
        <f t="shared" si="73"/>
        <v>2.8079083680439392</v>
      </c>
      <c r="W252" s="16">
        <v>0.42424653324316569</v>
      </c>
      <c r="X252" s="16">
        <v>4.2424653324316566E-2</v>
      </c>
      <c r="Y252" s="16">
        <v>2.4964569972781439</v>
      </c>
      <c r="AA252" s="13" t="s">
        <v>312</v>
      </c>
      <c r="AB252" s="15">
        <v>832.3</v>
      </c>
      <c r="AC252" s="19">
        <v>19.647135544982401</v>
      </c>
      <c r="AD252" s="19">
        <v>115.61933697514199</v>
      </c>
      <c r="AE252" s="19">
        <v>58.941406634947199</v>
      </c>
      <c r="AF252" s="19">
        <v>346.85801092542596</v>
      </c>
      <c r="AG252" s="19">
        <v>1156.1933697514201</v>
      </c>
      <c r="AH252" s="17">
        <f t="shared" si="74"/>
        <v>137729.83844267784</v>
      </c>
      <c r="AI252" s="17">
        <f t="shared" si="75"/>
        <v>49050.688409260292</v>
      </c>
      <c r="AJ252" s="17">
        <f t="shared" si="76"/>
        <v>88679.150033417536</v>
      </c>
      <c r="AK252" s="19">
        <f t="shared" si="77"/>
        <v>2.8079083680439392</v>
      </c>
      <c r="AL252" s="17">
        <f t="shared" si="78"/>
        <v>49050.688409260292</v>
      </c>
      <c r="AM252" s="19">
        <f t="shared" si="79"/>
        <v>2.8079083680439392</v>
      </c>
    </row>
    <row r="253" spans="1:39">
      <c r="A253" s="13" t="s">
        <v>313</v>
      </c>
      <c r="B253" s="13" t="s">
        <v>66</v>
      </c>
      <c r="C253" s="13" t="s">
        <v>63</v>
      </c>
      <c r="D253" s="14">
        <v>10</v>
      </c>
      <c r="E253" s="14" t="s">
        <v>3</v>
      </c>
      <c r="F253" s="15">
        <v>108.75</v>
      </c>
      <c r="G253" s="15">
        <v>17.661000000000001</v>
      </c>
      <c r="H253" s="15" t="s">
        <v>3</v>
      </c>
      <c r="I253" s="15" t="s">
        <v>3</v>
      </c>
      <c r="J253" s="16">
        <v>0</v>
      </c>
      <c r="K253" s="16">
        <v>0</v>
      </c>
      <c r="L253" s="16">
        <v>57.704920320696509</v>
      </c>
      <c r="M253" s="17">
        <v>46.817999999999998</v>
      </c>
      <c r="N253" s="16">
        <v>57.704920320696509</v>
      </c>
      <c r="O253" s="16">
        <v>0</v>
      </c>
      <c r="P253" s="16">
        <f t="shared" si="70"/>
        <v>57.704920320696509</v>
      </c>
      <c r="Q253" s="16">
        <v>144.67554095719456</v>
      </c>
      <c r="R253" s="16">
        <v>0</v>
      </c>
      <c r="S253" s="16">
        <f t="shared" si="71"/>
        <v>144.67554095719456</v>
      </c>
      <c r="T253" s="18">
        <v>1.02</v>
      </c>
      <c r="U253" s="19">
        <f t="shared" si="72"/>
        <v>2.507161263773638</v>
      </c>
      <c r="V253" s="19">
        <f t="shared" si="73"/>
        <v>2.507161263773638</v>
      </c>
      <c r="W253" s="16">
        <v>0.47521699087632419</v>
      </c>
      <c r="X253" s="16">
        <v>4.752169908763243E-2</v>
      </c>
      <c r="Y253" s="16">
        <v>2.7935964483435543</v>
      </c>
      <c r="AA253" s="13" t="s">
        <v>313</v>
      </c>
      <c r="AB253" s="15">
        <v>832.3</v>
      </c>
      <c r="AC253" s="19">
        <v>17.191243601859604</v>
      </c>
      <c r="AD253" s="19">
        <v>101.06585399924998</v>
      </c>
      <c r="AE253" s="19">
        <v>51.573730805578805</v>
      </c>
      <c r="AF253" s="19">
        <v>303.19756199774997</v>
      </c>
      <c r="AG253" s="19">
        <v>1010.6585399924998</v>
      </c>
      <c r="AH253" s="17">
        <f t="shared" si="74"/>
        <v>120413.45273867302</v>
      </c>
      <c r="AI253" s="17">
        <f t="shared" si="75"/>
        <v>48027.805182915705</v>
      </c>
      <c r="AJ253" s="17">
        <f t="shared" si="76"/>
        <v>72385.647555757314</v>
      </c>
      <c r="AK253" s="19">
        <f t="shared" si="77"/>
        <v>2.507161263773638</v>
      </c>
      <c r="AL253" s="17">
        <f t="shared" si="78"/>
        <v>48027.805182915705</v>
      </c>
      <c r="AM253" s="19">
        <f t="shared" si="79"/>
        <v>2.507161263773638</v>
      </c>
    </row>
    <row r="255" spans="1:39">
      <c r="A255" s="7" t="s">
        <v>314</v>
      </c>
      <c r="AA255" s="8" t="s">
        <v>315</v>
      </c>
    </row>
    <row r="256" spans="1:39" ht="57" thickBot="1">
      <c r="A256" s="10" t="s">
        <v>24</v>
      </c>
      <c r="B256" s="10" t="s">
        <v>25</v>
      </c>
      <c r="C256" s="10" t="s">
        <v>26</v>
      </c>
      <c r="D256" s="11" t="s">
        <v>27</v>
      </c>
      <c r="E256" s="11" t="s">
        <v>28</v>
      </c>
      <c r="F256" s="11" t="s">
        <v>29</v>
      </c>
      <c r="G256" s="11" t="s">
        <v>30</v>
      </c>
      <c r="H256" s="11" t="s">
        <v>31</v>
      </c>
      <c r="I256" s="11" t="s">
        <v>32</v>
      </c>
      <c r="J256" s="11" t="s">
        <v>33</v>
      </c>
      <c r="K256" s="11" t="s">
        <v>34</v>
      </c>
      <c r="L256" s="11" t="s">
        <v>35</v>
      </c>
      <c r="M256" s="11" t="s">
        <v>36</v>
      </c>
      <c r="N256" s="11" t="s">
        <v>37</v>
      </c>
      <c r="O256" s="11" t="s">
        <v>38</v>
      </c>
      <c r="P256" s="11" t="s">
        <v>39</v>
      </c>
      <c r="Q256" s="11" t="s">
        <v>40</v>
      </c>
      <c r="R256" s="11" t="s">
        <v>41</v>
      </c>
      <c r="S256" s="11" t="s">
        <v>42</v>
      </c>
      <c r="T256" s="11" t="s">
        <v>43</v>
      </c>
      <c r="U256" s="11" t="s">
        <v>44</v>
      </c>
      <c r="V256" s="11" t="s">
        <v>45</v>
      </c>
      <c r="W256" s="11" t="s">
        <v>46</v>
      </c>
      <c r="X256" s="11" t="s">
        <v>47</v>
      </c>
      <c r="Y256" s="11" t="s">
        <v>48</v>
      </c>
      <c r="AA256" s="10" t="s">
        <v>24</v>
      </c>
      <c r="AB256" s="12" t="s">
        <v>49</v>
      </c>
      <c r="AC256" s="11" t="s">
        <v>50</v>
      </c>
      <c r="AD256" s="11" t="s">
        <v>51</v>
      </c>
      <c r="AE256" s="11" t="s">
        <v>52</v>
      </c>
      <c r="AF256" s="11" t="s">
        <v>53</v>
      </c>
      <c r="AG256" s="11" t="s">
        <v>54</v>
      </c>
      <c r="AH256" s="11" t="s">
        <v>55</v>
      </c>
      <c r="AI256" s="11" t="s">
        <v>56</v>
      </c>
      <c r="AJ256" s="11" t="s">
        <v>57</v>
      </c>
      <c r="AK256" s="11" t="s">
        <v>58</v>
      </c>
      <c r="AL256" s="11" t="s">
        <v>59</v>
      </c>
      <c r="AM256" s="11" t="s">
        <v>60</v>
      </c>
    </row>
    <row r="257" spans="1:39">
      <c r="A257" s="13" t="s">
        <v>316</v>
      </c>
      <c r="B257" s="13" t="s">
        <v>62</v>
      </c>
      <c r="C257" s="13" t="s">
        <v>68</v>
      </c>
      <c r="D257" s="14">
        <v>18</v>
      </c>
      <c r="E257" s="14">
        <v>6</v>
      </c>
      <c r="F257" s="15">
        <v>4165.6888888888889</v>
      </c>
      <c r="G257" s="15">
        <v>1327</v>
      </c>
      <c r="H257" s="15">
        <v>4165.6888888888889</v>
      </c>
      <c r="I257" s="15">
        <v>1327</v>
      </c>
      <c r="J257" s="16">
        <v>12226.7808</v>
      </c>
      <c r="K257" s="16">
        <v>1061.0526315789473</v>
      </c>
      <c r="L257" s="16">
        <v>143.5094905263158</v>
      </c>
      <c r="M257" s="17">
        <v>0</v>
      </c>
      <c r="N257" s="16">
        <v>1204.5621221052631</v>
      </c>
      <c r="O257" s="16">
        <v>11165.728168421054</v>
      </c>
      <c r="P257" s="16">
        <f t="shared" ref="P257:P273" si="80">N257+O257</f>
        <v>12370.290290526316</v>
      </c>
      <c r="Q257" s="16">
        <v>6571.5738373522063</v>
      </c>
      <c r="R257" s="16">
        <v>0</v>
      </c>
      <c r="S257" s="16">
        <f t="shared" ref="S257:S273" si="81">SUM(R257,Q257)</f>
        <v>6571.5738373522063</v>
      </c>
      <c r="T257" s="18">
        <v>0.67</v>
      </c>
      <c r="U257" s="19">
        <f t="shared" ref="U257:U273" si="82">MAX(Q257/(L257+(J257*T257)),0)</f>
        <v>0.78838836135174806</v>
      </c>
      <c r="V257" s="19">
        <f t="shared" ref="V257:V273" si="83">MAX(Q257/N257,0)</f>
        <v>5.4555707146650061</v>
      </c>
      <c r="W257" s="16">
        <v>0.39425401028987417</v>
      </c>
      <c r="X257" s="16">
        <v>2.1903000571659684E-2</v>
      </c>
      <c r="Y257" s="16">
        <v>1.1815436307775367</v>
      </c>
      <c r="AA257" s="13" t="s">
        <v>316</v>
      </c>
      <c r="AB257" s="15">
        <v>13</v>
      </c>
      <c r="AC257" s="19">
        <v>13.252597722000003</v>
      </c>
      <c r="AD257" s="19">
        <v>39.719164548266669</v>
      </c>
      <c r="AE257" s="19">
        <v>39.757793165999999</v>
      </c>
      <c r="AF257" s="19">
        <v>119.15749364480001</v>
      </c>
      <c r="AG257" s="19">
        <v>714.94496186879985</v>
      </c>
      <c r="AH257" s="17">
        <f t="shared" ref="AH257:AH273" si="84">AB257*Q257</f>
        <v>85430.459885578675</v>
      </c>
      <c r="AI257" s="17">
        <f t="shared" ref="AI257:AI273" si="85">AB257*(L257+(J257*T257))</f>
        <v>108360.8841448421</v>
      </c>
      <c r="AJ257" s="17">
        <f t="shared" ref="AJ257:AJ273" si="86">AH257-AI257</f>
        <v>-22930.424259263425</v>
      </c>
      <c r="AK257" s="19">
        <f t="shared" ref="AK257:AK273" si="87">IF(AB257=0,"N/A",MAX(AH257/AI257,0))</f>
        <v>0.78838836135174806</v>
      </c>
      <c r="AL257" s="17">
        <f t="shared" ref="AL257:AL273" si="88">AB257*N257</f>
        <v>15659.307587368421</v>
      </c>
      <c r="AM257" s="19">
        <f t="shared" ref="AM257:AM273" si="89">IF(AB257=0,"N/A",MAX(AH257/AL257,0))</f>
        <v>5.4555707146650052</v>
      </c>
    </row>
    <row r="258" spans="1:39">
      <c r="A258" s="13" t="s">
        <v>317</v>
      </c>
      <c r="B258" s="13" t="s">
        <v>62</v>
      </c>
      <c r="C258" s="13" t="s">
        <v>68</v>
      </c>
      <c r="D258" s="14">
        <v>25</v>
      </c>
      <c r="E258" s="14">
        <v>8.3333333333333339</v>
      </c>
      <c r="F258" s="15">
        <v>9973</v>
      </c>
      <c r="G258" s="15">
        <v>7490</v>
      </c>
      <c r="H258" s="15">
        <v>9973</v>
      </c>
      <c r="I258" s="15">
        <v>7490</v>
      </c>
      <c r="J258" s="16">
        <v>21423.916799999999</v>
      </c>
      <c r="K258" s="16">
        <v>1900</v>
      </c>
      <c r="L258" s="16">
        <v>1310.0536534167613</v>
      </c>
      <c r="M258" s="17">
        <v>0</v>
      </c>
      <c r="N258" s="16">
        <v>3210.0536534167613</v>
      </c>
      <c r="O258" s="16">
        <v>19523.916799999999</v>
      </c>
      <c r="P258" s="16">
        <f t="shared" si="80"/>
        <v>22733.970453416761</v>
      </c>
      <c r="Q258" s="16">
        <v>27149.843509631512</v>
      </c>
      <c r="R258" s="16">
        <v>0</v>
      </c>
      <c r="S258" s="16">
        <f t="shared" si="81"/>
        <v>27149.843509631512</v>
      </c>
      <c r="T258" s="18">
        <v>0.67</v>
      </c>
      <c r="U258" s="19">
        <f t="shared" si="82"/>
        <v>1.7332551374319876</v>
      </c>
      <c r="V258" s="19">
        <f t="shared" si="83"/>
        <v>8.457753807551903</v>
      </c>
      <c r="W258" s="16">
        <v>0.43885416181843379</v>
      </c>
      <c r="X258" s="16">
        <v>1.7554166472737349E-2</v>
      </c>
      <c r="Y258" s="16">
        <v>0.55785580597906803</v>
      </c>
      <c r="AA258" s="13" t="s">
        <v>317</v>
      </c>
      <c r="AB258" s="15">
        <v>2</v>
      </c>
      <c r="AC258" s="19">
        <v>11.507965560000002</v>
      </c>
      <c r="AD258" s="19">
        <v>14.629373754000001</v>
      </c>
      <c r="AE258" s="19">
        <v>34.523896680000014</v>
      </c>
      <c r="AF258" s="19">
        <v>43.888121262000006</v>
      </c>
      <c r="AG258" s="19">
        <v>365.73434385000013</v>
      </c>
      <c r="AH258" s="17">
        <f t="shared" si="84"/>
        <v>54299.687019263023</v>
      </c>
      <c r="AI258" s="17">
        <f t="shared" si="85"/>
        <v>31328.155818833526</v>
      </c>
      <c r="AJ258" s="17">
        <f t="shared" si="86"/>
        <v>22971.531200429497</v>
      </c>
      <c r="AK258" s="19">
        <f t="shared" si="87"/>
        <v>1.7332551374319876</v>
      </c>
      <c r="AL258" s="17">
        <f t="shared" si="88"/>
        <v>6420.1073068335227</v>
      </c>
      <c r="AM258" s="19">
        <f t="shared" si="89"/>
        <v>8.457753807551903</v>
      </c>
    </row>
    <row r="259" spans="1:39">
      <c r="A259" s="13" t="s">
        <v>318</v>
      </c>
      <c r="B259" s="13" t="s">
        <v>62</v>
      </c>
      <c r="C259" s="13" t="s">
        <v>68</v>
      </c>
      <c r="D259" s="14">
        <v>18</v>
      </c>
      <c r="E259" s="14">
        <v>6</v>
      </c>
      <c r="F259" s="15">
        <v>2519.2000000000003</v>
      </c>
      <c r="G259" s="15">
        <v>1912.0000000000002</v>
      </c>
      <c r="H259" s="15">
        <v>2519.2000000000003</v>
      </c>
      <c r="I259" s="15">
        <v>1912.0000000000002</v>
      </c>
      <c r="J259" s="16">
        <v>6092.5824000000002</v>
      </c>
      <c r="K259" s="16">
        <v>480</v>
      </c>
      <c r="L259" s="16">
        <v>156.34847880474402</v>
      </c>
      <c r="M259" s="17">
        <v>0</v>
      </c>
      <c r="N259" s="16">
        <v>636.34847880474399</v>
      </c>
      <c r="O259" s="16">
        <v>5612.5824000000002</v>
      </c>
      <c r="P259" s="16">
        <f t="shared" si="80"/>
        <v>6248.9308788047438</v>
      </c>
      <c r="Q259" s="16">
        <v>2357.1380704504663</v>
      </c>
      <c r="R259" s="16">
        <v>0</v>
      </c>
      <c r="S259" s="16">
        <f t="shared" si="81"/>
        <v>2357.1380704504663</v>
      </c>
      <c r="T259" s="18">
        <v>0.28000000000000003</v>
      </c>
      <c r="U259" s="19">
        <f t="shared" si="82"/>
        <v>1.2657327388327848</v>
      </c>
      <c r="V259" s="19">
        <f t="shared" si="83"/>
        <v>3.7041623402288768</v>
      </c>
      <c r="W259" s="16">
        <v>0.82410563357433986</v>
      </c>
      <c r="X259" s="16">
        <v>4.5783646309685545E-2</v>
      </c>
      <c r="Y259" s="16">
        <v>1.0366099603362544</v>
      </c>
      <c r="AA259" s="13" t="s">
        <v>318</v>
      </c>
      <c r="AB259" s="15">
        <v>2460</v>
      </c>
      <c r="AC259" s="19">
        <v>1510.0556889600005</v>
      </c>
      <c r="AD259" s="19">
        <v>1899.5507637120004</v>
      </c>
      <c r="AE259" s="19">
        <v>4530.1670668800016</v>
      </c>
      <c r="AF259" s="19">
        <v>5698.6522911360016</v>
      </c>
      <c r="AG259" s="19">
        <v>34191.913746816012</v>
      </c>
      <c r="AH259" s="17">
        <f t="shared" si="84"/>
        <v>5798559.6533081476</v>
      </c>
      <c r="AI259" s="17">
        <f t="shared" si="85"/>
        <v>4581188.0149796708</v>
      </c>
      <c r="AJ259" s="17">
        <f t="shared" si="86"/>
        <v>1217371.6383284768</v>
      </c>
      <c r="AK259" s="19">
        <f t="shared" si="87"/>
        <v>1.2657327388327848</v>
      </c>
      <c r="AL259" s="17">
        <f t="shared" si="88"/>
        <v>1565417.2578596703</v>
      </c>
      <c r="AM259" s="19">
        <f t="shared" si="89"/>
        <v>3.7041623402288768</v>
      </c>
    </row>
    <row r="260" spans="1:39">
      <c r="A260" s="13" t="s">
        <v>319</v>
      </c>
      <c r="B260" s="13" t="s">
        <v>62</v>
      </c>
      <c r="C260" s="13" t="s">
        <v>68</v>
      </c>
      <c r="D260" s="14">
        <v>18</v>
      </c>
      <c r="E260" s="14">
        <v>6</v>
      </c>
      <c r="F260" s="15">
        <v>857.6</v>
      </c>
      <c r="G260" s="15">
        <v>2057.6000000000004</v>
      </c>
      <c r="H260" s="15">
        <v>857.6</v>
      </c>
      <c r="I260" s="15">
        <v>2057.6000000000004</v>
      </c>
      <c r="J260" s="16">
        <v>6092.5824000000002</v>
      </c>
      <c r="K260" s="16">
        <v>480</v>
      </c>
      <c r="L260" s="16">
        <v>64.920960000000008</v>
      </c>
      <c r="M260" s="17">
        <v>0</v>
      </c>
      <c r="N260" s="16">
        <v>544.92096000000004</v>
      </c>
      <c r="O260" s="16">
        <v>5612.5824000000002</v>
      </c>
      <c r="P260" s="16">
        <f t="shared" si="80"/>
        <v>6157.5033600000006</v>
      </c>
      <c r="Q260" s="16">
        <v>1685.2477050088735</v>
      </c>
      <c r="R260" s="16">
        <v>0</v>
      </c>
      <c r="S260" s="16">
        <f t="shared" si="81"/>
        <v>1685.2477050088735</v>
      </c>
      <c r="T260" s="18">
        <v>0.28000000000000003</v>
      </c>
      <c r="U260" s="19">
        <f t="shared" si="82"/>
        <v>0.95166354266984554</v>
      </c>
      <c r="V260" s="19">
        <f t="shared" si="83"/>
        <v>3.0926461426788818</v>
      </c>
      <c r="W260" s="16">
        <v>2.0729998041044775</v>
      </c>
      <c r="X260" s="16">
        <v>0.11516665578358204</v>
      </c>
      <c r="Y260" s="16">
        <v>0.8248610885358808</v>
      </c>
      <c r="AA260" s="13" t="s">
        <v>319</v>
      </c>
      <c r="AB260" s="15">
        <v>589</v>
      </c>
      <c r="AC260" s="19">
        <v>389.08654686720013</v>
      </c>
      <c r="AD260" s="19">
        <v>154.82932362240004</v>
      </c>
      <c r="AE260" s="19">
        <v>1167.2596406016005</v>
      </c>
      <c r="AF260" s="19">
        <v>464.48797086720009</v>
      </c>
      <c r="AG260" s="19">
        <v>2786.9278252032013</v>
      </c>
      <c r="AH260" s="17">
        <f t="shared" si="84"/>
        <v>992610.89825022651</v>
      </c>
      <c r="AI260" s="17">
        <f t="shared" si="85"/>
        <v>1043027.1348480001</v>
      </c>
      <c r="AJ260" s="17">
        <f t="shared" si="86"/>
        <v>-50416.236597773619</v>
      </c>
      <c r="AK260" s="19">
        <f t="shared" si="87"/>
        <v>0.95166354266984554</v>
      </c>
      <c r="AL260" s="17">
        <f t="shared" si="88"/>
        <v>320958.44544000004</v>
      </c>
      <c r="AM260" s="19">
        <f t="shared" si="89"/>
        <v>3.0926461426788818</v>
      </c>
    </row>
    <row r="261" spans="1:39">
      <c r="A261" s="13" t="s">
        <v>320</v>
      </c>
      <c r="B261" s="13" t="s">
        <v>62</v>
      </c>
      <c r="C261" s="13" t="s">
        <v>68</v>
      </c>
      <c r="D261" s="14">
        <v>18</v>
      </c>
      <c r="E261" s="14">
        <v>6</v>
      </c>
      <c r="F261" s="15">
        <v>13765</v>
      </c>
      <c r="G261" s="15">
        <v>7750</v>
      </c>
      <c r="H261" s="15">
        <v>13765</v>
      </c>
      <c r="I261" s="15">
        <v>7750</v>
      </c>
      <c r="J261" s="16">
        <v>8302.3919999999998</v>
      </c>
      <c r="K261" s="16">
        <v>1200</v>
      </c>
      <c r="L261" s="16">
        <v>824.22682854343293</v>
      </c>
      <c r="M261" s="17">
        <v>0</v>
      </c>
      <c r="N261" s="16">
        <v>2024.2268285434329</v>
      </c>
      <c r="O261" s="16">
        <v>7102.3919999999998</v>
      </c>
      <c r="P261" s="16">
        <f t="shared" si="80"/>
        <v>9126.6188285434328</v>
      </c>
      <c r="Q261" s="16">
        <v>17065.40099390662</v>
      </c>
      <c r="R261" s="16">
        <v>0</v>
      </c>
      <c r="S261" s="16">
        <f t="shared" si="81"/>
        <v>17065.40099390662</v>
      </c>
      <c r="T261" s="18">
        <v>0.57999999999999996</v>
      </c>
      <c r="U261" s="19">
        <f t="shared" si="82"/>
        <v>3.0259873146241185</v>
      </c>
      <c r="V261" s="19">
        <f t="shared" si="83"/>
        <v>8.4305774201136945</v>
      </c>
      <c r="W261" s="16">
        <v>0.23161331310976441</v>
      </c>
      <c r="X261" s="16">
        <v>1.2867406283875803E-2</v>
      </c>
      <c r="Y261" s="16">
        <v>0.39273152773586828</v>
      </c>
      <c r="AA261" s="13" t="s">
        <v>320</v>
      </c>
      <c r="AB261" s="15">
        <v>1</v>
      </c>
      <c r="AC261" s="19">
        <v>5.1539670000000006</v>
      </c>
      <c r="AD261" s="19">
        <v>8.7397563900000002</v>
      </c>
      <c r="AE261" s="19">
        <v>15.461901000000001</v>
      </c>
      <c r="AF261" s="19">
        <v>26.21926917</v>
      </c>
      <c r="AG261" s="19">
        <v>157.31561501999997</v>
      </c>
      <c r="AH261" s="17">
        <f t="shared" si="84"/>
        <v>17065.40099390662</v>
      </c>
      <c r="AI261" s="17">
        <f t="shared" si="85"/>
        <v>5639.6141885434326</v>
      </c>
      <c r="AJ261" s="17">
        <f t="shared" si="86"/>
        <v>11425.786805363186</v>
      </c>
      <c r="AK261" s="19">
        <f t="shared" si="87"/>
        <v>3.0259873146241185</v>
      </c>
      <c r="AL261" s="17">
        <f t="shared" si="88"/>
        <v>2024.2268285434329</v>
      </c>
      <c r="AM261" s="19">
        <f t="shared" si="89"/>
        <v>8.4305774201136945</v>
      </c>
    </row>
    <row r="262" spans="1:39">
      <c r="A262" s="13" t="s">
        <v>321</v>
      </c>
      <c r="B262" s="13" t="s">
        <v>62</v>
      </c>
      <c r="C262" s="13" t="s">
        <v>68</v>
      </c>
      <c r="D262" s="14">
        <v>18</v>
      </c>
      <c r="E262" s="14">
        <v>6</v>
      </c>
      <c r="F262" s="15">
        <v>6257</v>
      </c>
      <c r="G262" s="15">
        <v>7750</v>
      </c>
      <c r="H262" s="15">
        <v>6257</v>
      </c>
      <c r="I262" s="15">
        <v>7750</v>
      </c>
      <c r="J262" s="16">
        <v>8302.3919999999998</v>
      </c>
      <c r="K262" s="16">
        <v>1200</v>
      </c>
      <c r="L262" s="16">
        <v>547.12754800235268</v>
      </c>
      <c r="M262" s="17">
        <v>0</v>
      </c>
      <c r="N262" s="16">
        <v>1747.1275480023528</v>
      </c>
      <c r="O262" s="16">
        <v>7102.3919999999998</v>
      </c>
      <c r="P262" s="16">
        <f t="shared" si="80"/>
        <v>8849.5195480023522</v>
      </c>
      <c r="Q262" s="16">
        <v>9921.3674250559816</v>
      </c>
      <c r="R262" s="16">
        <v>0</v>
      </c>
      <c r="S262" s="16">
        <f t="shared" si="81"/>
        <v>9921.3674250559816</v>
      </c>
      <c r="T262" s="18">
        <v>0.57999999999999996</v>
      </c>
      <c r="U262" s="19">
        <f t="shared" si="82"/>
        <v>1.8501333041052368</v>
      </c>
      <c r="V262" s="19">
        <f t="shared" si="83"/>
        <v>5.6786737959686846</v>
      </c>
      <c r="W262" s="16">
        <v>0.43978358448197313</v>
      </c>
      <c r="X262" s="16">
        <v>2.4432421360109619E-2</v>
      </c>
      <c r="Y262" s="16">
        <v>0.33896995208294817</v>
      </c>
      <c r="AA262" s="13" t="s">
        <v>321</v>
      </c>
      <c r="AB262" s="15">
        <v>1</v>
      </c>
      <c r="AC262" s="19">
        <v>5.1539670000000006</v>
      </c>
      <c r="AD262" s="19">
        <v>3.9727319820000004</v>
      </c>
      <c r="AE262" s="19">
        <v>15.461901000000001</v>
      </c>
      <c r="AF262" s="19">
        <v>11.918195945999999</v>
      </c>
      <c r="AG262" s="19">
        <v>71.509175675999984</v>
      </c>
      <c r="AH262" s="17">
        <f t="shared" si="84"/>
        <v>9921.3674250559816</v>
      </c>
      <c r="AI262" s="17">
        <f t="shared" si="85"/>
        <v>5362.5149080023521</v>
      </c>
      <c r="AJ262" s="17">
        <f t="shared" si="86"/>
        <v>4558.8525170536295</v>
      </c>
      <c r="AK262" s="19">
        <f t="shared" si="87"/>
        <v>1.8501333041052368</v>
      </c>
      <c r="AL262" s="17">
        <f t="shared" si="88"/>
        <v>1747.1275480023528</v>
      </c>
      <c r="AM262" s="19">
        <f t="shared" si="89"/>
        <v>5.6786737959686846</v>
      </c>
    </row>
    <row r="263" spans="1:39">
      <c r="A263" s="13" t="s">
        <v>322</v>
      </c>
      <c r="B263" s="13" t="s">
        <v>62</v>
      </c>
      <c r="C263" s="13" t="s">
        <v>68</v>
      </c>
      <c r="D263" s="14">
        <v>18</v>
      </c>
      <c r="E263" s="14">
        <v>6</v>
      </c>
      <c r="F263" s="15">
        <v>8260.8961038961043</v>
      </c>
      <c r="G263" s="15">
        <v>4000</v>
      </c>
      <c r="H263" s="15">
        <v>8260.8961038961043</v>
      </c>
      <c r="I263" s="15">
        <v>4000</v>
      </c>
      <c r="J263" s="16">
        <v>4561.1136000000006</v>
      </c>
      <c r="K263" s="16">
        <v>600</v>
      </c>
      <c r="L263" s="16">
        <v>469.28904546164813</v>
      </c>
      <c r="M263" s="17">
        <v>0</v>
      </c>
      <c r="N263" s="16">
        <v>1069.2890454616481</v>
      </c>
      <c r="O263" s="16">
        <v>3961.1136000000006</v>
      </c>
      <c r="P263" s="16">
        <f t="shared" si="80"/>
        <v>5030.4026454616487</v>
      </c>
      <c r="Q263" s="16">
        <v>10006.773716282871</v>
      </c>
      <c r="R263" s="16">
        <v>0</v>
      </c>
      <c r="S263" s="16">
        <f t="shared" si="81"/>
        <v>10006.773716282871</v>
      </c>
      <c r="T263" s="18">
        <v>0.57999999999999996</v>
      </c>
      <c r="U263" s="19">
        <f t="shared" si="82"/>
        <v>3.2127208029100442</v>
      </c>
      <c r="V263" s="19">
        <f t="shared" si="83"/>
        <v>9.3583430586466072</v>
      </c>
      <c r="W263" s="16">
        <v>0.20386774333208307</v>
      </c>
      <c r="X263" s="16">
        <v>1.1325985740671276E-2</v>
      </c>
      <c r="Y263" s="16">
        <v>0.40195128299444111</v>
      </c>
      <c r="AA263" s="13" t="s">
        <v>322</v>
      </c>
      <c r="AB263" s="15">
        <v>70</v>
      </c>
      <c r="AC263" s="19">
        <v>186.20784</v>
      </c>
      <c r="AD263" s="19">
        <v>367.15404037636364</v>
      </c>
      <c r="AE263" s="19">
        <v>558.62351999999998</v>
      </c>
      <c r="AF263" s="19">
        <v>1101.4621211290907</v>
      </c>
      <c r="AG263" s="19">
        <v>6608.7727267745486</v>
      </c>
      <c r="AH263" s="17">
        <f t="shared" si="84"/>
        <v>700474.16013980098</v>
      </c>
      <c r="AI263" s="17">
        <f t="shared" si="85"/>
        <v>218031.44534231539</v>
      </c>
      <c r="AJ263" s="17">
        <f t="shared" si="86"/>
        <v>482442.71479748562</v>
      </c>
      <c r="AK263" s="19">
        <f t="shared" si="87"/>
        <v>3.2127208029100447</v>
      </c>
      <c r="AL263" s="17">
        <f t="shared" si="88"/>
        <v>74850.233182315365</v>
      </c>
      <c r="AM263" s="19">
        <f t="shared" si="89"/>
        <v>9.3583430586466072</v>
      </c>
    </row>
    <row r="264" spans="1:39">
      <c r="A264" s="13" t="s">
        <v>323</v>
      </c>
      <c r="B264" s="13" t="s">
        <v>62</v>
      </c>
      <c r="C264" s="13" t="s">
        <v>68</v>
      </c>
      <c r="D264" s="14">
        <v>18</v>
      </c>
      <c r="E264" s="14">
        <v>6</v>
      </c>
      <c r="F264" s="15">
        <v>4072</v>
      </c>
      <c r="G264" s="15">
        <v>4000</v>
      </c>
      <c r="H264" s="15">
        <v>4072</v>
      </c>
      <c r="I264" s="15">
        <v>4000</v>
      </c>
      <c r="J264" s="16">
        <v>4561.1136000000006</v>
      </c>
      <c r="K264" s="16">
        <v>600</v>
      </c>
      <c r="L264" s="16">
        <v>314.68860637654637</v>
      </c>
      <c r="M264" s="17">
        <v>0</v>
      </c>
      <c r="N264" s="16">
        <v>914.68860637654643</v>
      </c>
      <c r="O264" s="16">
        <v>3961.1136000000006</v>
      </c>
      <c r="P264" s="16">
        <f t="shared" si="80"/>
        <v>4875.8022063765475</v>
      </c>
      <c r="Q264" s="16">
        <v>6020.9433509843366</v>
      </c>
      <c r="R264" s="16">
        <v>0</v>
      </c>
      <c r="S264" s="16">
        <f t="shared" si="81"/>
        <v>6020.9433509843366</v>
      </c>
      <c r="T264" s="18">
        <v>0.57999999999999996</v>
      </c>
      <c r="U264" s="19">
        <f t="shared" si="82"/>
        <v>2.0340100635368081</v>
      </c>
      <c r="V264" s="19">
        <f t="shared" si="83"/>
        <v>6.5825061217672118</v>
      </c>
      <c r="W264" s="16">
        <v>0.35379041135635086</v>
      </c>
      <c r="X264" s="16">
        <v>1.9655022853130602E-2</v>
      </c>
      <c r="Y264" s="16">
        <v>0.34383617828490781</v>
      </c>
      <c r="AA264" s="13" t="s">
        <v>323</v>
      </c>
      <c r="AB264" s="15">
        <v>8</v>
      </c>
      <c r="AC264" s="19">
        <v>21.280896000000002</v>
      </c>
      <c r="AD264" s="19">
        <v>20.683349375999999</v>
      </c>
      <c r="AE264" s="19">
        <v>63.842687999999995</v>
      </c>
      <c r="AF264" s="19">
        <v>62.050048127999986</v>
      </c>
      <c r="AG264" s="19">
        <v>372.30028876800003</v>
      </c>
      <c r="AH264" s="17">
        <f t="shared" si="84"/>
        <v>48167.546807874693</v>
      </c>
      <c r="AI264" s="17">
        <f t="shared" si="85"/>
        <v>23681.075955012373</v>
      </c>
      <c r="AJ264" s="17">
        <f t="shared" si="86"/>
        <v>24486.47085286232</v>
      </c>
      <c r="AK264" s="19">
        <f t="shared" si="87"/>
        <v>2.0340100635368081</v>
      </c>
      <c r="AL264" s="17">
        <f t="shared" si="88"/>
        <v>7317.5088510123715</v>
      </c>
      <c r="AM264" s="19">
        <f t="shared" si="89"/>
        <v>6.5825061217672118</v>
      </c>
    </row>
    <row r="265" spans="1:39">
      <c r="A265" s="13" t="s">
        <v>324</v>
      </c>
      <c r="B265" s="13" t="s">
        <v>62</v>
      </c>
      <c r="C265" s="13" t="s">
        <v>63</v>
      </c>
      <c r="D265" s="14">
        <v>15</v>
      </c>
      <c r="E265" s="14" t="s">
        <v>3</v>
      </c>
      <c r="F265" s="15">
        <v>0</v>
      </c>
      <c r="G265" s="15">
        <v>500</v>
      </c>
      <c r="H265" s="15" t="s">
        <v>3</v>
      </c>
      <c r="I265" s="15" t="s">
        <v>3</v>
      </c>
      <c r="J265" s="16">
        <v>208.08</v>
      </c>
      <c r="K265" s="16">
        <v>20</v>
      </c>
      <c r="L265" s="16">
        <v>40.203584677113952</v>
      </c>
      <c r="M265" s="17">
        <v>0</v>
      </c>
      <c r="N265" s="16">
        <v>60.203584677113952</v>
      </c>
      <c r="O265" s="16">
        <v>188.08</v>
      </c>
      <c r="P265" s="16">
        <f t="shared" si="80"/>
        <v>248.28358467711396</v>
      </c>
      <c r="Q265" s="16">
        <v>966.76852221791478</v>
      </c>
      <c r="R265" s="16">
        <v>0</v>
      </c>
      <c r="S265" s="16">
        <f t="shared" si="81"/>
        <v>966.76852221791478</v>
      </c>
      <c r="T265" s="18">
        <v>1</v>
      </c>
      <c r="U265" s="19">
        <f t="shared" si="82"/>
        <v>3.8938076533540102</v>
      </c>
      <c r="V265" s="19">
        <f t="shared" si="83"/>
        <v>16.058321566779167</v>
      </c>
      <c r="W265" s="16" t="s">
        <v>3</v>
      </c>
      <c r="X265" s="16" t="s">
        <v>3</v>
      </c>
      <c r="Y265" s="16">
        <v>0.10500709239382217</v>
      </c>
      <c r="AA265" s="13" t="s">
        <v>324</v>
      </c>
      <c r="AB265" s="15">
        <v>51</v>
      </c>
      <c r="AC265" s="19">
        <v>29.238300000000002</v>
      </c>
      <c r="AD265" s="19">
        <v>0</v>
      </c>
      <c r="AE265" s="19">
        <v>87.714900000000014</v>
      </c>
      <c r="AF265" s="19">
        <v>0</v>
      </c>
      <c r="AG265" s="19">
        <v>0</v>
      </c>
      <c r="AH265" s="17">
        <f t="shared" si="84"/>
        <v>49305.194633113657</v>
      </c>
      <c r="AI265" s="17">
        <f t="shared" si="85"/>
        <v>12662.462818532813</v>
      </c>
      <c r="AJ265" s="17">
        <f t="shared" si="86"/>
        <v>36642.731814580846</v>
      </c>
      <c r="AK265" s="19">
        <f t="shared" si="87"/>
        <v>3.8938076533540102</v>
      </c>
      <c r="AL265" s="17">
        <f t="shared" si="88"/>
        <v>3070.3828185328116</v>
      </c>
      <c r="AM265" s="19">
        <f t="shared" si="89"/>
        <v>16.058321566779167</v>
      </c>
    </row>
    <row r="266" spans="1:39">
      <c r="A266" s="13" t="s">
        <v>325</v>
      </c>
      <c r="B266" s="13" t="s">
        <v>62</v>
      </c>
      <c r="C266" s="13" t="s">
        <v>68</v>
      </c>
      <c r="D266" s="14">
        <v>18</v>
      </c>
      <c r="E266" s="14">
        <v>6</v>
      </c>
      <c r="F266" s="15">
        <v>0</v>
      </c>
      <c r="G266" s="15">
        <v>5000</v>
      </c>
      <c r="H266" s="15">
        <v>0</v>
      </c>
      <c r="I266" s="15">
        <v>5000</v>
      </c>
      <c r="J266" s="16">
        <v>5202</v>
      </c>
      <c r="K266" s="16">
        <v>2000</v>
      </c>
      <c r="L266" s="16">
        <v>270.50400000000002</v>
      </c>
      <c r="M266" s="17">
        <v>0</v>
      </c>
      <c r="N266" s="16">
        <v>2270.5039999999999</v>
      </c>
      <c r="O266" s="16">
        <v>3202</v>
      </c>
      <c r="P266" s="16">
        <f t="shared" si="80"/>
        <v>5472.5039999999999</v>
      </c>
      <c r="Q266" s="16">
        <v>11206.746765010586</v>
      </c>
      <c r="R266" s="16">
        <v>0</v>
      </c>
      <c r="S266" s="16">
        <f t="shared" si="81"/>
        <v>11206.746765010586</v>
      </c>
      <c r="T266" s="18">
        <v>1</v>
      </c>
      <c r="U266" s="19">
        <f t="shared" si="82"/>
        <v>2.0478279714387759</v>
      </c>
      <c r="V266" s="19">
        <f t="shared" si="83"/>
        <v>4.9357969706332101</v>
      </c>
      <c r="W266" s="16" t="s">
        <v>3</v>
      </c>
      <c r="X266" s="16" t="s">
        <v>3</v>
      </c>
      <c r="Y266" s="16">
        <v>0.39602130767999999</v>
      </c>
      <c r="AA266" s="13" t="s">
        <v>325</v>
      </c>
      <c r="AB266" s="15">
        <v>0</v>
      </c>
      <c r="AC266" s="19">
        <v>0</v>
      </c>
      <c r="AD266" s="19">
        <v>0</v>
      </c>
      <c r="AE266" s="19">
        <v>0</v>
      </c>
      <c r="AF266" s="19">
        <v>0</v>
      </c>
      <c r="AG266" s="19">
        <v>0</v>
      </c>
      <c r="AH266" s="17">
        <f t="shared" si="84"/>
        <v>0</v>
      </c>
      <c r="AI266" s="17">
        <f t="shared" si="85"/>
        <v>0</v>
      </c>
      <c r="AJ266" s="17">
        <f t="shared" si="86"/>
        <v>0</v>
      </c>
      <c r="AK266" s="19" t="str">
        <f t="shared" si="87"/>
        <v>N/A</v>
      </c>
      <c r="AL266" s="17">
        <f t="shared" si="88"/>
        <v>0</v>
      </c>
      <c r="AM266" s="19" t="str">
        <f t="shared" si="89"/>
        <v>N/A</v>
      </c>
    </row>
    <row r="267" spans="1:39">
      <c r="A267" s="13" t="s">
        <v>326</v>
      </c>
      <c r="B267" s="13" t="s">
        <v>62</v>
      </c>
      <c r="C267" s="13" t="s">
        <v>68</v>
      </c>
      <c r="D267" s="14">
        <v>18</v>
      </c>
      <c r="E267" s="14">
        <v>6</v>
      </c>
      <c r="F267" s="15">
        <v>0</v>
      </c>
      <c r="G267" s="15">
        <v>2500</v>
      </c>
      <c r="H267" s="15">
        <v>0</v>
      </c>
      <c r="I267" s="15">
        <v>2500</v>
      </c>
      <c r="J267" s="16">
        <v>2080.8000000000002</v>
      </c>
      <c r="K267" s="16">
        <v>900</v>
      </c>
      <c r="L267" s="16">
        <v>121.72680000000001</v>
      </c>
      <c r="M267" s="17">
        <v>0</v>
      </c>
      <c r="N267" s="16">
        <v>1021.7268</v>
      </c>
      <c r="O267" s="16">
        <v>1180.8000000000002</v>
      </c>
      <c r="P267" s="16">
        <f t="shared" si="80"/>
        <v>2202.5268000000001</v>
      </c>
      <c r="Q267" s="16">
        <v>5603.3733825052932</v>
      </c>
      <c r="R267" s="16">
        <v>0</v>
      </c>
      <c r="S267" s="16">
        <f t="shared" si="81"/>
        <v>5603.3733825052932</v>
      </c>
      <c r="T267" s="18">
        <v>1</v>
      </c>
      <c r="U267" s="19">
        <f t="shared" si="82"/>
        <v>2.5440659257836469</v>
      </c>
      <c r="V267" s="19">
        <f t="shared" si="83"/>
        <v>5.4842188562591225</v>
      </c>
      <c r="W267" s="16" t="s">
        <v>3</v>
      </c>
      <c r="X267" s="16" t="s">
        <v>3</v>
      </c>
      <c r="Y267" s="16">
        <v>0.35641917691200004</v>
      </c>
      <c r="AA267" s="13" t="s">
        <v>326</v>
      </c>
      <c r="AB267" s="15">
        <v>0</v>
      </c>
      <c r="AC267" s="19">
        <v>0</v>
      </c>
      <c r="AD267" s="19">
        <v>0</v>
      </c>
      <c r="AE267" s="19">
        <v>0</v>
      </c>
      <c r="AF267" s="19">
        <v>0</v>
      </c>
      <c r="AG267" s="19">
        <v>0</v>
      </c>
      <c r="AH267" s="17">
        <f t="shared" si="84"/>
        <v>0</v>
      </c>
      <c r="AI267" s="17">
        <f t="shared" si="85"/>
        <v>0</v>
      </c>
      <c r="AJ267" s="17">
        <f t="shared" si="86"/>
        <v>0</v>
      </c>
      <c r="AK267" s="19" t="str">
        <f t="shared" si="87"/>
        <v>N/A</v>
      </c>
      <c r="AL267" s="17">
        <f t="shared" si="88"/>
        <v>0</v>
      </c>
      <c r="AM267" s="19" t="str">
        <f t="shared" si="89"/>
        <v>N/A</v>
      </c>
    </row>
    <row r="268" spans="1:39">
      <c r="A268" s="13" t="s">
        <v>327</v>
      </c>
      <c r="B268" s="13" t="s">
        <v>295</v>
      </c>
      <c r="C268" s="13" t="s">
        <v>68</v>
      </c>
      <c r="D268" s="14">
        <v>20</v>
      </c>
      <c r="E268" s="14">
        <v>6.666666666666667</v>
      </c>
      <c r="F268" s="15">
        <v>2736</v>
      </c>
      <c r="G268" s="15">
        <v>0</v>
      </c>
      <c r="H268" s="15">
        <v>2736</v>
      </c>
      <c r="I268" s="15">
        <v>0</v>
      </c>
      <c r="J268" s="16">
        <v>3939.9948000000004</v>
      </c>
      <c r="K268" s="16">
        <v>1000</v>
      </c>
      <c r="L268" s="16">
        <v>242.43037532209109</v>
      </c>
      <c r="M268" s="17">
        <v>0</v>
      </c>
      <c r="N268" s="16">
        <v>1242.4303753220911</v>
      </c>
      <c r="O268" s="16">
        <v>2939.9948000000004</v>
      </c>
      <c r="P268" s="16">
        <f t="shared" si="80"/>
        <v>4182.4251753220915</v>
      </c>
      <c r="Q268" s="16">
        <v>2763.2186906467919</v>
      </c>
      <c r="R268" s="16">
        <v>0</v>
      </c>
      <c r="S268" s="16">
        <f t="shared" si="81"/>
        <v>2763.2186906467919</v>
      </c>
      <c r="T268" s="18">
        <v>0.57999999999999996</v>
      </c>
      <c r="U268" s="19">
        <f t="shared" si="82"/>
        <v>1.093206512603933</v>
      </c>
      <c r="V268" s="19">
        <f t="shared" si="83"/>
        <v>2.2240430896825485</v>
      </c>
      <c r="W268" s="16">
        <v>0.71521485421501951</v>
      </c>
      <c r="X268" s="16">
        <v>3.576074271075097E-2</v>
      </c>
      <c r="Y268" s="16" t="s">
        <v>3</v>
      </c>
      <c r="AA268" s="13" t="s">
        <v>327</v>
      </c>
      <c r="AB268" s="15">
        <v>3</v>
      </c>
      <c r="AC268" s="19">
        <v>0</v>
      </c>
      <c r="AD268" s="19">
        <v>5.2114726079999993</v>
      </c>
      <c r="AE268" s="19">
        <v>0</v>
      </c>
      <c r="AF268" s="19">
        <v>15.634417823999998</v>
      </c>
      <c r="AG268" s="19">
        <v>104.22945216000002</v>
      </c>
      <c r="AH268" s="17">
        <f t="shared" si="84"/>
        <v>8289.6560719403751</v>
      </c>
      <c r="AI268" s="17">
        <f t="shared" si="85"/>
        <v>7582.8820779662738</v>
      </c>
      <c r="AJ268" s="17">
        <f t="shared" si="86"/>
        <v>706.77399397410136</v>
      </c>
      <c r="AK268" s="19">
        <f t="shared" si="87"/>
        <v>1.093206512603933</v>
      </c>
      <c r="AL268" s="17">
        <f t="shared" si="88"/>
        <v>3727.2911259662733</v>
      </c>
      <c r="AM268" s="19">
        <f t="shared" si="89"/>
        <v>2.2240430896825485</v>
      </c>
    </row>
    <row r="269" spans="1:39">
      <c r="A269" s="13" t="s">
        <v>328</v>
      </c>
      <c r="B269" s="13" t="s">
        <v>329</v>
      </c>
      <c r="C269" s="13" t="s">
        <v>63</v>
      </c>
      <c r="D269" s="14">
        <v>10</v>
      </c>
      <c r="E269" s="14" t="s">
        <v>3</v>
      </c>
      <c r="F269" s="15">
        <v>0</v>
      </c>
      <c r="G269" s="15">
        <v>406</v>
      </c>
      <c r="H269" s="15" t="s">
        <v>3</v>
      </c>
      <c r="I269" s="15" t="s">
        <v>3</v>
      </c>
      <c r="J269" s="16">
        <v>312.12</v>
      </c>
      <c r="K269" s="16">
        <v>400</v>
      </c>
      <c r="L269" s="16">
        <v>63.914414426676359</v>
      </c>
      <c r="M269" s="17">
        <v>0</v>
      </c>
      <c r="N269" s="16">
        <v>463.91441442667633</v>
      </c>
      <c r="O269" s="16">
        <v>-87.88</v>
      </c>
      <c r="P269" s="16">
        <f t="shared" si="80"/>
        <v>376.03441442667634</v>
      </c>
      <c r="Q269" s="16">
        <v>253.00964606993665</v>
      </c>
      <c r="R269" s="16">
        <v>0</v>
      </c>
      <c r="S269" s="16">
        <f t="shared" si="81"/>
        <v>253.00964606993665</v>
      </c>
      <c r="T269" s="18">
        <v>0.47</v>
      </c>
      <c r="U269" s="19">
        <f t="shared" si="82"/>
        <v>1.2013136493426426</v>
      </c>
      <c r="V269" s="19">
        <f t="shared" si="83"/>
        <v>0.54538000588452484</v>
      </c>
      <c r="W269" s="16" t="s">
        <v>3</v>
      </c>
      <c r="X269" s="16" t="s">
        <v>3</v>
      </c>
      <c r="Y269" s="16">
        <v>2.1202167530736005</v>
      </c>
      <c r="AA269" s="13" t="s">
        <v>328</v>
      </c>
      <c r="AB269" s="15">
        <v>7</v>
      </c>
      <c r="AC269" s="19">
        <v>1.531559484</v>
      </c>
      <c r="AD269" s="19">
        <v>0</v>
      </c>
      <c r="AE269" s="19">
        <v>4.1570900279999998</v>
      </c>
      <c r="AF269" s="19">
        <v>0</v>
      </c>
      <c r="AG269" s="19">
        <v>0</v>
      </c>
      <c r="AH269" s="17">
        <f t="shared" si="84"/>
        <v>1771.0675224895565</v>
      </c>
      <c r="AI269" s="17">
        <f t="shared" si="85"/>
        <v>1474.2757009867344</v>
      </c>
      <c r="AJ269" s="17">
        <f t="shared" si="86"/>
        <v>296.79182150282213</v>
      </c>
      <c r="AK269" s="19">
        <f t="shared" si="87"/>
        <v>1.2013136493426426</v>
      </c>
      <c r="AL269" s="17">
        <f t="shared" si="88"/>
        <v>3247.4009009867341</v>
      </c>
      <c r="AM269" s="19">
        <f t="shared" si="89"/>
        <v>0.54538000588452495</v>
      </c>
    </row>
    <row r="270" spans="1:39">
      <c r="A270" s="13" t="s">
        <v>330</v>
      </c>
      <c r="B270" s="13" t="s">
        <v>62</v>
      </c>
      <c r="C270" s="13" t="s">
        <v>68</v>
      </c>
      <c r="D270" s="14">
        <v>18</v>
      </c>
      <c r="E270" s="14">
        <v>6</v>
      </c>
      <c r="F270" s="15">
        <v>13804</v>
      </c>
      <c r="G270" s="15">
        <v>7660</v>
      </c>
      <c r="H270" s="15">
        <v>13804</v>
      </c>
      <c r="I270" s="15">
        <v>7660</v>
      </c>
      <c r="J270" s="16">
        <v>18242.200200000003</v>
      </c>
      <c r="K270" s="16">
        <v>1200</v>
      </c>
      <c r="L270" s="16">
        <v>945.9629075666594</v>
      </c>
      <c r="M270" s="17">
        <v>0</v>
      </c>
      <c r="N270" s="16">
        <v>2145.9629075666594</v>
      </c>
      <c r="O270" s="16">
        <v>17042.200200000003</v>
      </c>
      <c r="P270" s="16">
        <f t="shared" si="80"/>
        <v>19188.163107566663</v>
      </c>
      <c r="Q270" s="16">
        <v>20203.939042016969</v>
      </c>
      <c r="R270" s="16">
        <v>0</v>
      </c>
      <c r="S270" s="16">
        <f t="shared" si="81"/>
        <v>20203.939042016969</v>
      </c>
      <c r="T270" s="18">
        <v>0.57999999999999996</v>
      </c>
      <c r="U270" s="19">
        <f t="shared" si="82"/>
        <v>1.7528344183930973</v>
      </c>
      <c r="V270" s="19">
        <f t="shared" si="83"/>
        <v>9.4148593951824306</v>
      </c>
      <c r="W270" s="16">
        <v>0.24484870902763611</v>
      </c>
      <c r="X270" s="16">
        <v>1.3602706057090887E-2</v>
      </c>
      <c r="Y270" s="16">
        <v>0.42124206619449089</v>
      </c>
      <c r="AA270" s="13" t="s">
        <v>330</v>
      </c>
      <c r="AB270" s="15">
        <v>1</v>
      </c>
      <c r="AC270" s="19">
        <v>5.0941144800000009</v>
      </c>
      <c r="AD270" s="19">
        <v>8.7645185039999998</v>
      </c>
      <c r="AE270" s="19">
        <v>15.282343440000002</v>
      </c>
      <c r="AF270" s="19">
        <v>26.293555511999998</v>
      </c>
      <c r="AG270" s="19">
        <v>157.76133307200007</v>
      </c>
      <c r="AH270" s="17">
        <f t="shared" si="84"/>
        <v>20203.939042016969</v>
      </c>
      <c r="AI270" s="17">
        <f t="shared" si="85"/>
        <v>11526.439023566661</v>
      </c>
      <c r="AJ270" s="17">
        <f t="shared" si="86"/>
        <v>8677.5000184503078</v>
      </c>
      <c r="AK270" s="19">
        <f t="shared" si="87"/>
        <v>1.7528344183930973</v>
      </c>
      <c r="AL270" s="17">
        <f t="shared" si="88"/>
        <v>2145.9629075666594</v>
      </c>
      <c r="AM270" s="19">
        <f t="shared" si="89"/>
        <v>9.4148593951824306</v>
      </c>
    </row>
    <row r="271" spans="1:39">
      <c r="A271" s="13" t="s">
        <v>331</v>
      </c>
      <c r="B271" s="13" t="s">
        <v>62</v>
      </c>
      <c r="C271" s="13" t="s">
        <v>68</v>
      </c>
      <c r="D271" s="14">
        <v>18</v>
      </c>
      <c r="E271" s="14">
        <v>6</v>
      </c>
      <c r="F271" s="15">
        <v>6275</v>
      </c>
      <c r="G271" s="15">
        <v>7660</v>
      </c>
      <c r="H271" s="15">
        <v>6275</v>
      </c>
      <c r="I271" s="15">
        <v>7660</v>
      </c>
      <c r="J271" s="16">
        <v>18242.200200000003</v>
      </c>
      <c r="K271" s="16">
        <v>1200</v>
      </c>
      <c r="L271" s="16">
        <v>668.08857576141247</v>
      </c>
      <c r="M271" s="17">
        <v>0</v>
      </c>
      <c r="N271" s="16">
        <v>1868.0885757614124</v>
      </c>
      <c r="O271" s="16">
        <v>17042.200200000003</v>
      </c>
      <c r="P271" s="16">
        <f t="shared" si="80"/>
        <v>18910.288775761415</v>
      </c>
      <c r="Q271" s="16">
        <v>13039.923493285422</v>
      </c>
      <c r="R271" s="16">
        <v>0</v>
      </c>
      <c r="S271" s="16">
        <f t="shared" si="81"/>
        <v>13039.923493285422</v>
      </c>
      <c r="T271" s="18">
        <v>0.57999999999999996</v>
      </c>
      <c r="U271" s="19">
        <f t="shared" si="82"/>
        <v>1.1592522113364401</v>
      </c>
      <c r="V271" s="19">
        <f t="shared" si="83"/>
        <v>6.9803561043514719</v>
      </c>
      <c r="W271" s="16">
        <v>0.46888278993214738</v>
      </c>
      <c r="X271" s="16">
        <v>2.6049043885119298E-2</v>
      </c>
      <c r="Y271" s="16">
        <v>0.36669668833202668</v>
      </c>
      <c r="AA271" s="13" t="s">
        <v>331</v>
      </c>
      <c r="AB271" s="15">
        <v>1</v>
      </c>
      <c r="AC271" s="19">
        <v>5.0941144800000009</v>
      </c>
      <c r="AD271" s="19">
        <v>3.9841606499999997</v>
      </c>
      <c r="AE271" s="19">
        <v>15.282343440000002</v>
      </c>
      <c r="AF271" s="19">
        <v>11.952481949999997</v>
      </c>
      <c r="AG271" s="19">
        <v>71.714891699999995</v>
      </c>
      <c r="AH271" s="17">
        <f t="shared" si="84"/>
        <v>13039.923493285422</v>
      </c>
      <c r="AI271" s="17">
        <f t="shared" si="85"/>
        <v>11248.564691761414</v>
      </c>
      <c r="AJ271" s="17">
        <f t="shared" si="86"/>
        <v>1791.3588015240075</v>
      </c>
      <c r="AK271" s="19">
        <f t="shared" si="87"/>
        <v>1.1592522113364401</v>
      </c>
      <c r="AL271" s="17">
        <f t="shared" si="88"/>
        <v>1868.0885757614124</v>
      </c>
      <c r="AM271" s="19">
        <f t="shared" si="89"/>
        <v>6.9803561043514719</v>
      </c>
    </row>
    <row r="272" spans="1:39">
      <c r="A272" s="13" t="s">
        <v>332</v>
      </c>
      <c r="B272" s="13" t="s">
        <v>62</v>
      </c>
      <c r="C272" s="13" t="s">
        <v>68</v>
      </c>
      <c r="D272" s="14">
        <v>18</v>
      </c>
      <c r="E272" s="14">
        <v>6</v>
      </c>
      <c r="F272" s="15">
        <v>9473.4371373307476</v>
      </c>
      <c r="G272" s="15">
        <v>4000</v>
      </c>
      <c r="H272" s="15">
        <v>9473.4371373307476</v>
      </c>
      <c r="I272" s="15">
        <v>4000</v>
      </c>
      <c r="J272" s="16">
        <v>3688.2180000000003</v>
      </c>
      <c r="K272" s="16">
        <v>600</v>
      </c>
      <c r="L272" s="16">
        <v>588.46300979318858</v>
      </c>
      <c r="M272" s="17">
        <v>0</v>
      </c>
      <c r="N272" s="16">
        <v>1188.4630097931886</v>
      </c>
      <c r="O272" s="16">
        <v>3088.2180000000003</v>
      </c>
      <c r="P272" s="16">
        <f t="shared" si="80"/>
        <v>4276.6810097931884</v>
      </c>
      <c r="Q272" s="16">
        <v>13079.25661863857</v>
      </c>
      <c r="R272" s="16">
        <v>0</v>
      </c>
      <c r="S272" s="16">
        <f t="shared" si="81"/>
        <v>13079.25661863857</v>
      </c>
      <c r="T272" s="18">
        <v>0.57999999999999996</v>
      </c>
      <c r="U272" s="19">
        <f t="shared" si="82"/>
        <v>4.7951002360787136</v>
      </c>
      <c r="V272" s="19">
        <f t="shared" si="83"/>
        <v>11.005186119267245</v>
      </c>
      <c r="W272" s="16">
        <v>0.19758712844023602</v>
      </c>
      <c r="X272" s="16">
        <v>1.0977062691124221E-2</v>
      </c>
      <c r="Y272" s="16">
        <v>0.44674939260372404</v>
      </c>
      <c r="AA272" s="13" t="s">
        <v>332</v>
      </c>
      <c r="AB272" s="15">
        <v>146</v>
      </c>
      <c r="AC272" s="19">
        <v>388.376352</v>
      </c>
      <c r="AD272" s="19">
        <v>878.18000598710182</v>
      </c>
      <c r="AE272" s="19">
        <v>1165.129056</v>
      </c>
      <c r="AF272" s="19">
        <v>2634.5400179613057</v>
      </c>
      <c r="AG272" s="19">
        <v>15807.240107767833</v>
      </c>
      <c r="AH272" s="17">
        <f t="shared" si="84"/>
        <v>1909571.4663212313</v>
      </c>
      <c r="AI272" s="17">
        <f t="shared" si="85"/>
        <v>398233.89966980554</v>
      </c>
      <c r="AJ272" s="17">
        <f t="shared" si="86"/>
        <v>1511337.5666514258</v>
      </c>
      <c r="AK272" s="19">
        <f t="shared" si="87"/>
        <v>4.7951002360787136</v>
      </c>
      <c r="AL272" s="17">
        <f t="shared" si="88"/>
        <v>173515.59942980553</v>
      </c>
      <c r="AM272" s="19">
        <f t="shared" si="89"/>
        <v>11.005186119267245</v>
      </c>
    </row>
    <row r="273" spans="1:39">
      <c r="A273" s="13" t="s">
        <v>333</v>
      </c>
      <c r="B273" s="13" t="s">
        <v>62</v>
      </c>
      <c r="C273" s="13" t="s">
        <v>68</v>
      </c>
      <c r="D273" s="14">
        <v>18</v>
      </c>
      <c r="E273" s="14">
        <v>6</v>
      </c>
      <c r="F273" s="15">
        <v>4747</v>
      </c>
      <c r="G273" s="15">
        <v>4000</v>
      </c>
      <c r="H273" s="15">
        <v>4747</v>
      </c>
      <c r="I273" s="15">
        <v>4000</v>
      </c>
      <c r="J273" s="16">
        <v>3688.2180000000003</v>
      </c>
      <c r="K273" s="16">
        <v>600</v>
      </c>
      <c r="L273" s="16">
        <v>414.02343463642364</v>
      </c>
      <c r="M273" s="17">
        <v>0</v>
      </c>
      <c r="N273" s="16">
        <v>1014.0234346364236</v>
      </c>
      <c r="O273" s="16">
        <v>3088.2180000000003</v>
      </c>
      <c r="P273" s="16">
        <f t="shared" si="80"/>
        <v>4102.2414346364239</v>
      </c>
      <c r="Q273" s="16">
        <v>8581.9436764231814</v>
      </c>
      <c r="R273" s="16">
        <v>0</v>
      </c>
      <c r="S273" s="16">
        <f t="shared" si="81"/>
        <v>8581.9436764231814</v>
      </c>
      <c r="T273" s="18">
        <v>0.57999999999999996</v>
      </c>
      <c r="U273" s="19">
        <f t="shared" si="82"/>
        <v>3.3612633990432292</v>
      </c>
      <c r="V273" s="19">
        <f t="shared" si="83"/>
        <v>8.4632597071094544</v>
      </c>
      <c r="W273" s="16">
        <v>0.33644131231353852</v>
      </c>
      <c r="X273" s="16">
        <v>1.8691184017418806E-2</v>
      </c>
      <c r="Y273" s="16">
        <v>0.38117665402863149</v>
      </c>
      <c r="AA273" s="13" t="s">
        <v>333</v>
      </c>
      <c r="AB273" s="15">
        <v>55</v>
      </c>
      <c r="AC273" s="19">
        <v>146.30616000000001</v>
      </c>
      <c r="AD273" s="19">
        <v>165.76965471</v>
      </c>
      <c r="AE273" s="19">
        <v>438.91847999999999</v>
      </c>
      <c r="AF273" s="19">
        <v>497.30896412999999</v>
      </c>
      <c r="AG273" s="19">
        <v>2983.8537847799998</v>
      </c>
      <c r="AH273" s="17">
        <f t="shared" si="84"/>
        <v>472006.90220327495</v>
      </c>
      <c r="AI273" s="17">
        <f t="shared" si="85"/>
        <v>140425.4431050033</v>
      </c>
      <c r="AJ273" s="17">
        <f t="shared" si="86"/>
        <v>331581.45909827168</v>
      </c>
      <c r="AK273" s="19">
        <f t="shared" si="87"/>
        <v>3.3612633990432288</v>
      </c>
      <c r="AL273" s="17">
        <f t="shared" si="88"/>
        <v>55771.288905003297</v>
      </c>
      <c r="AM273" s="19">
        <f t="shared" si="89"/>
        <v>8.4632597071094544</v>
      </c>
    </row>
    <row r="275" spans="1:39">
      <c r="A275" s="7" t="s">
        <v>334</v>
      </c>
      <c r="AA275" s="8" t="s">
        <v>335</v>
      </c>
    </row>
    <row r="276" spans="1:39" ht="57" thickBot="1">
      <c r="A276" s="10" t="s">
        <v>24</v>
      </c>
      <c r="B276" s="10" t="s">
        <v>25</v>
      </c>
      <c r="C276" s="10" t="s">
        <v>26</v>
      </c>
      <c r="D276" s="11" t="s">
        <v>27</v>
      </c>
      <c r="E276" s="11" t="s">
        <v>28</v>
      </c>
      <c r="F276" s="11" t="s">
        <v>29</v>
      </c>
      <c r="G276" s="11" t="s">
        <v>30</v>
      </c>
      <c r="H276" s="11" t="s">
        <v>31</v>
      </c>
      <c r="I276" s="11" t="s">
        <v>32</v>
      </c>
      <c r="J276" s="11" t="s">
        <v>33</v>
      </c>
      <c r="K276" s="11" t="s">
        <v>34</v>
      </c>
      <c r="L276" s="11" t="s">
        <v>35</v>
      </c>
      <c r="M276" s="11" t="s">
        <v>36</v>
      </c>
      <c r="N276" s="11" t="s">
        <v>37</v>
      </c>
      <c r="O276" s="11" t="s">
        <v>38</v>
      </c>
      <c r="P276" s="11" t="s">
        <v>39</v>
      </c>
      <c r="Q276" s="11" t="s">
        <v>40</v>
      </c>
      <c r="R276" s="11" t="s">
        <v>41</v>
      </c>
      <c r="S276" s="11" t="s">
        <v>42</v>
      </c>
      <c r="T276" s="11" t="s">
        <v>43</v>
      </c>
      <c r="U276" s="11" t="s">
        <v>44</v>
      </c>
      <c r="V276" s="11" t="s">
        <v>45</v>
      </c>
      <c r="W276" s="11" t="s">
        <v>46</v>
      </c>
      <c r="X276" s="11" t="s">
        <v>47</v>
      </c>
      <c r="Y276" s="11" t="s">
        <v>48</v>
      </c>
      <c r="AA276" s="10" t="s">
        <v>24</v>
      </c>
      <c r="AB276" s="12" t="s">
        <v>49</v>
      </c>
      <c r="AC276" s="11" t="s">
        <v>50</v>
      </c>
      <c r="AD276" s="11" t="s">
        <v>51</v>
      </c>
      <c r="AE276" s="11" t="s">
        <v>52</v>
      </c>
      <c r="AF276" s="11" t="s">
        <v>53</v>
      </c>
      <c r="AG276" s="11" t="s">
        <v>54</v>
      </c>
      <c r="AH276" s="11" t="s">
        <v>55</v>
      </c>
      <c r="AI276" s="11" t="s">
        <v>56</v>
      </c>
      <c r="AJ276" s="11" t="s">
        <v>57</v>
      </c>
      <c r="AK276" s="11" t="s">
        <v>58</v>
      </c>
      <c r="AL276" s="11" t="s">
        <v>59</v>
      </c>
      <c r="AM276" s="11" t="s">
        <v>60</v>
      </c>
    </row>
    <row r="277" spans="1:39">
      <c r="A277" s="13" t="s">
        <v>336</v>
      </c>
      <c r="B277" s="13" t="s">
        <v>295</v>
      </c>
      <c r="C277" s="13" t="s">
        <v>68</v>
      </c>
      <c r="D277" s="14">
        <v>10</v>
      </c>
      <c r="E277" s="14">
        <v>3.3333333333333335</v>
      </c>
      <c r="F277" s="15">
        <v>1168</v>
      </c>
      <c r="G277" s="15">
        <v>290</v>
      </c>
      <c r="H277" s="15">
        <v>1168</v>
      </c>
      <c r="I277" s="15">
        <v>290</v>
      </c>
      <c r="J277" s="16">
        <v>2154.2164190128569</v>
      </c>
      <c r="K277" s="16">
        <v>400</v>
      </c>
      <c r="L277" s="16">
        <v>54.100800000000007</v>
      </c>
      <c r="M277" s="17">
        <v>0</v>
      </c>
      <c r="N277" s="16">
        <v>454.10079999999999</v>
      </c>
      <c r="O277" s="16">
        <v>1754.2164190128569</v>
      </c>
      <c r="P277" s="16">
        <f t="shared" ref="P277:P280" si="90">N277+O277</f>
        <v>2208.3172190128571</v>
      </c>
      <c r="Q277" s="16">
        <v>1472.9728865597631</v>
      </c>
      <c r="R277" s="16">
        <v>0</v>
      </c>
      <c r="S277" s="16">
        <f t="shared" ref="S277:S280" si="91">SUM(R277,Q277)</f>
        <v>1472.9728865597631</v>
      </c>
      <c r="T277" s="18">
        <v>0.89</v>
      </c>
      <c r="U277" s="19">
        <f t="shared" ref="U277:U280" si="92">MAX(Q277/(L277+(J277*T277)),0)</f>
        <v>0.74718864557973619</v>
      </c>
      <c r="V277" s="19">
        <f t="shared" ref="V277:V280" si="93">MAX(Q277/N277,0)</f>
        <v>3.2437134807068455</v>
      </c>
      <c r="W277" s="16">
        <v>0.39905060104663687</v>
      </c>
      <c r="X277" s="16">
        <v>3.990506010466368E-2</v>
      </c>
      <c r="Y277" s="16">
        <v>1.5343715911662144</v>
      </c>
      <c r="AA277" s="13" t="s">
        <v>336</v>
      </c>
      <c r="AB277" s="15">
        <v>4</v>
      </c>
      <c r="AC277" s="19">
        <v>1.1837498400000002</v>
      </c>
      <c r="AD277" s="19">
        <v>4.5518501760000003</v>
      </c>
      <c r="AE277" s="19">
        <v>3.84718698</v>
      </c>
      <c r="AF277" s="19">
        <v>14.793513072</v>
      </c>
      <c r="AG277" s="19">
        <v>45.518501760000014</v>
      </c>
      <c r="AH277" s="17">
        <f t="shared" ref="AH277:AH280" si="94">AB277*Q277</f>
        <v>5891.8915462390523</v>
      </c>
      <c r="AI277" s="17">
        <f t="shared" ref="AI277:AI280" si="95">AB277*(L277+(J277*T277))</f>
        <v>7885.4136516857707</v>
      </c>
      <c r="AJ277" s="17">
        <f t="shared" ref="AJ277:AJ280" si="96">AH277-AI277</f>
        <v>-1993.5221054467183</v>
      </c>
      <c r="AK277" s="19">
        <f t="shared" ref="AK277:AK280" si="97">IF(AB277=0,"N/A",MAX(AH277/AI277,0))</f>
        <v>0.74718864557973619</v>
      </c>
      <c r="AL277" s="17">
        <f t="shared" ref="AL277:AL280" si="98">AB277*N277</f>
        <v>1816.4032</v>
      </c>
      <c r="AM277" s="19">
        <f t="shared" ref="AM277:AM280" si="99">IF(AB277=0,"N/A",MAX(AH277/AL277,0))</f>
        <v>3.2437134807068455</v>
      </c>
    </row>
    <row r="278" spans="1:39">
      <c r="A278" s="13" t="s">
        <v>325</v>
      </c>
      <c r="B278" s="13" t="s">
        <v>62</v>
      </c>
      <c r="C278" s="13" t="s">
        <v>68</v>
      </c>
      <c r="D278" s="14">
        <v>20</v>
      </c>
      <c r="E278" s="14">
        <v>6.666666666666667</v>
      </c>
      <c r="F278" s="15">
        <v>0</v>
      </c>
      <c r="G278" s="15">
        <v>5000</v>
      </c>
      <c r="H278" s="15">
        <v>0</v>
      </c>
      <c r="I278" s="15">
        <v>5000</v>
      </c>
      <c r="J278" s="16">
        <v>5202</v>
      </c>
      <c r="K278" s="16">
        <v>2100</v>
      </c>
      <c r="L278" s="16">
        <v>399.36332988251706</v>
      </c>
      <c r="M278" s="17">
        <v>0</v>
      </c>
      <c r="N278" s="16">
        <v>2499.3633298825171</v>
      </c>
      <c r="O278" s="16">
        <v>3102</v>
      </c>
      <c r="P278" s="16">
        <f t="shared" si="90"/>
        <v>5601.3633298825171</v>
      </c>
      <c r="Q278" s="16">
        <v>10773.033526838199</v>
      </c>
      <c r="R278" s="16">
        <v>0</v>
      </c>
      <c r="S278" s="16">
        <f t="shared" si="91"/>
        <v>10773.033526838199</v>
      </c>
      <c r="T278" s="18">
        <v>0.89</v>
      </c>
      <c r="U278" s="19">
        <f t="shared" si="92"/>
        <v>2.1421209975914253</v>
      </c>
      <c r="V278" s="19">
        <f t="shared" si="93"/>
        <v>4.3103111092474045</v>
      </c>
      <c r="W278" s="16" t="s">
        <v>3</v>
      </c>
      <c r="X278" s="16" t="s">
        <v>3</v>
      </c>
      <c r="Y278" s="16">
        <v>0.48981904718888608</v>
      </c>
      <c r="AA278" s="13" t="s">
        <v>325</v>
      </c>
      <c r="AB278" s="15">
        <v>8</v>
      </c>
      <c r="AC278" s="19">
        <v>40.818960000000004</v>
      </c>
      <c r="AD278" s="19">
        <v>0</v>
      </c>
      <c r="AE278" s="19">
        <v>122.45688000000003</v>
      </c>
      <c r="AF278" s="19">
        <v>0</v>
      </c>
      <c r="AG278" s="19">
        <v>0</v>
      </c>
      <c r="AH278" s="17">
        <f t="shared" si="94"/>
        <v>86184.268214705589</v>
      </c>
      <c r="AI278" s="17">
        <f t="shared" si="95"/>
        <v>40233.146639060134</v>
      </c>
      <c r="AJ278" s="17">
        <f t="shared" si="96"/>
        <v>45951.121575645455</v>
      </c>
      <c r="AK278" s="19">
        <f t="shared" si="97"/>
        <v>2.1421209975914253</v>
      </c>
      <c r="AL278" s="17">
        <f t="shared" si="98"/>
        <v>19994.906639060137</v>
      </c>
      <c r="AM278" s="19">
        <f t="shared" si="99"/>
        <v>4.3103111092474045</v>
      </c>
    </row>
    <row r="279" spans="1:39">
      <c r="A279" s="13" t="s">
        <v>326</v>
      </c>
      <c r="B279" s="13" t="s">
        <v>62</v>
      </c>
      <c r="C279" s="13" t="s">
        <v>68</v>
      </c>
      <c r="D279" s="14">
        <v>20</v>
      </c>
      <c r="E279" s="14">
        <v>6.666666666666667</v>
      </c>
      <c r="F279" s="15">
        <v>0</v>
      </c>
      <c r="G279" s="15">
        <v>2500</v>
      </c>
      <c r="H279" s="15">
        <v>0</v>
      </c>
      <c r="I279" s="15">
        <v>2500</v>
      </c>
      <c r="J279" s="16">
        <v>2080.8000000000002</v>
      </c>
      <c r="K279" s="16">
        <v>582</v>
      </c>
      <c r="L279" s="16">
        <v>136.38372894125854</v>
      </c>
      <c r="M279" s="17">
        <v>0</v>
      </c>
      <c r="N279" s="16">
        <v>718.3837289412586</v>
      </c>
      <c r="O279" s="16">
        <v>1498.8000000000002</v>
      </c>
      <c r="P279" s="16">
        <f t="shared" si="90"/>
        <v>2217.1837289412588</v>
      </c>
      <c r="Q279" s="16">
        <v>5386.5167634190993</v>
      </c>
      <c r="R279" s="16">
        <v>0</v>
      </c>
      <c r="S279" s="16">
        <f t="shared" si="91"/>
        <v>5386.5167634190993</v>
      </c>
      <c r="T279" s="18">
        <v>0.89</v>
      </c>
      <c r="U279" s="19">
        <f t="shared" si="92"/>
        <v>2.7091124750780149</v>
      </c>
      <c r="V279" s="19">
        <f t="shared" si="93"/>
        <v>7.4981051858700276</v>
      </c>
      <c r="W279" s="16" t="s">
        <v>3</v>
      </c>
      <c r="X279" s="16" t="s">
        <v>3</v>
      </c>
      <c r="Y279" s="16">
        <v>0.28157413483580745</v>
      </c>
      <c r="AA279" s="13" t="s">
        <v>326</v>
      </c>
      <c r="AB279" s="15">
        <v>84</v>
      </c>
      <c r="AC279" s="19">
        <v>214.29954000000004</v>
      </c>
      <c r="AD279" s="19">
        <v>0</v>
      </c>
      <c r="AE279" s="19">
        <v>642.89862000000016</v>
      </c>
      <c r="AF279" s="19">
        <v>0</v>
      </c>
      <c r="AG279" s="19">
        <v>0</v>
      </c>
      <c r="AH279" s="17">
        <f t="shared" si="94"/>
        <v>452467.40812720434</v>
      </c>
      <c r="AI279" s="17">
        <f t="shared" si="95"/>
        <v>167016.84123106574</v>
      </c>
      <c r="AJ279" s="17">
        <f t="shared" si="96"/>
        <v>285450.5668961386</v>
      </c>
      <c r="AK279" s="19">
        <f t="shared" si="97"/>
        <v>2.7091124750780149</v>
      </c>
      <c r="AL279" s="17">
        <f t="shared" si="98"/>
        <v>60344.233231065722</v>
      </c>
      <c r="AM279" s="19">
        <f t="shared" si="99"/>
        <v>7.4981051858700276</v>
      </c>
    </row>
    <row r="280" spans="1:39">
      <c r="A280" s="13" t="s">
        <v>337</v>
      </c>
      <c r="B280" s="13" t="s">
        <v>62</v>
      </c>
      <c r="C280" s="13" t="s">
        <v>68</v>
      </c>
      <c r="D280" s="14">
        <v>20</v>
      </c>
      <c r="E280" s="14">
        <v>6.666666666666667</v>
      </c>
      <c r="F280" s="15">
        <v>4817.6081268277667</v>
      </c>
      <c r="G280" s="15">
        <v>2182.3764814529782</v>
      </c>
      <c r="H280" s="15">
        <v>4817.6081268277667</v>
      </c>
      <c r="I280" s="15">
        <v>2182.3764814529782</v>
      </c>
      <c r="J280" s="16">
        <v>6301.9816272000007</v>
      </c>
      <c r="K280" s="16">
        <v>1737.1499999999999</v>
      </c>
      <c r="L280" s="16">
        <v>365.22400130766709</v>
      </c>
      <c r="M280" s="17">
        <v>0</v>
      </c>
      <c r="N280" s="16">
        <v>2102.3740013076667</v>
      </c>
      <c r="O280" s="16">
        <v>4564.8316272000011</v>
      </c>
      <c r="P280" s="16">
        <f t="shared" si="90"/>
        <v>6667.2056285076678</v>
      </c>
      <c r="Q280" s="16">
        <v>12168.243164187788</v>
      </c>
      <c r="R280" s="16">
        <v>0</v>
      </c>
      <c r="S280" s="16">
        <f t="shared" si="91"/>
        <v>12168.243164187788</v>
      </c>
      <c r="T280" s="18">
        <v>0.89</v>
      </c>
      <c r="U280" s="19">
        <f t="shared" si="92"/>
        <v>2.0368711617899495</v>
      </c>
      <c r="V280" s="19">
        <f t="shared" si="93"/>
        <v>5.7878584669612536</v>
      </c>
      <c r="W280" s="16">
        <v>0.44791649030096614</v>
      </c>
      <c r="X280" s="16">
        <v>2.2395824515048308E-2</v>
      </c>
      <c r="Y280" s="16">
        <v>0.94396650485898337</v>
      </c>
      <c r="AA280" s="13" t="s">
        <v>337</v>
      </c>
      <c r="AB280" s="15">
        <v>1827.11302344</v>
      </c>
      <c r="AC280" s="19">
        <v>4069.0875117230198</v>
      </c>
      <c r="AD280" s="19">
        <v>8575.9454270658553</v>
      </c>
      <c r="AE280" s="19">
        <v>12207.262535169059</v>
      </c>
      <c r="AF280" s="19">
        <v>25727.836281197568</v>
      </c>
      <c r="AG280" s="19">
        <v>171518.90854131713</v>
      </c>
      <c r="AH280" s="17">
        <f t="shared" si="94"/>
        <v>22232755.557672262</v>
      </c>
      <c r="AI280" s="17">
        <f t="shared" si="95"/>
        <v>10915150.636299791</v>
      </c>
      <c r="AJ280" s="17">
        <f t="shared" si="96"/>
        <v>11317604.921372471</v>
      </c>
      <c r="AK280" s="19">
        <f t="shared" si="97"/>
        <v>2.0368711617899495</v>
      </c>
      <c r="AL280" s="17">
        <f t="shared" si="98"/>
        <v>3841274.9179309015</v>
      </c>
      <c r="AM280" s="19">
        <f t="shared" si="99"/>
        <v>5.7878584669612536</v>
      </c>
    </row>
    <row r="282" spans="1:39">
      <c r="A282" s="7" t="s">
        <v>338</v>
      </c>
      <c r="AA282" s="8" t="s">
        <v>339</v>
      </c>
    </row>
    <row r="283" spans="1:39" ht="57" thickBot="1">
      <c r="A283" s="10" t="s">
        <v>24</v>
      </c>
      <c r="B283" s="10" t="s">
        <v>25</v>
      </c>
      <c r="C283" s="10" t="s">
        <v>26</v>
      </c>
      <c r="D283" s="11" t="s">
        <v>27</v>
      </c>
      <c r="E283" s="11" t="s">
        <v>28</v>
      </c>
      <c r="F283" s="11" t="s">
        <v>29</v>
      </c>
      <c r="G283" s="11" t="s">
        <v>30</v>
      </c>
      <c r="H283" s="11" t="s">
        <v>31</v>
      </c>
      <c r="I283" s="11" t="s">
        <v>32</v>
      </c>
      <c r="J283" s="11" t="s">
        <v>33</v>
      </c>
      <c r="K283" s="11" t="s">
        <v>34</v>
      </c>
      <c r="L283" s="11" t="s">
        <v>35</v>
      </c>
      <c r="M283" s="11" t="s">
        <v>36</v>
      </c>
      <c r="N283" s="11" t="s">
        <v>37</v>
      </c>
      <c r="O283" s="11" t="s">
        <v>38</v>
      </c>
      <c r="P283" s="11" t="s">
        <v>39</v>
      </c>
      <c r="Q283" s="11" t="s">
        <v>40</v>
      </c>
      <c r="R283" s="11" t="s">
        <v>41</v>
      </c>
      <c r="S283" s="11" t="s">
        <v>42</v>
      </c>
      <c r="T283" s="11" t="s">
        <v>43</v>
      </c>
      <c r="U283" s="11" t="s">
        <v>44</v>
      </c>
      <c r="V283" s="11" t="s">
        <v>45</v>
      </c>
      <c r="W283" s="11" t="s">
        <v>46</v>
      </c>
      <c r="X283" s="11" t="s">
        <v>47</v>
      </c>
      <c r="Y283" s="11" t="s">
        <v>48</v>
      </c>
      <c r="AA283" s="10" t="s">
        <v>24</v>
      </c>
      <c r="AB283" s="12" t="s">
        <v>49</v>
      </c>
      <c r="AC283" s="11" t="s">
        <v>50</v>
      </c>
      <c r="AD283" s="11" t="s">
        <v>51</v>
      </c>
      <c r="AE283" s="11" t="s">
        <v>52</v>
      </c>
      <c r="AF283" s="11" t="s">
        <v>53</v>
      </c>
      <c r="AG283" s="11" t="s">
        <v>54</v>
      </c>
      <c r="AH283" s="11" t="s">
        <v>55</v>
      </c>
      <c r="AI283" s="11" t="s">
        <v>56</v>
      </c>
      <c r="AJ283" s="11" t="s">
        <v>57</v>
      </c>
      <c r="AK283" s="11" t="s">
        <v>58</v>
      </c>
      <c r="AL283" s="11" t="s">
        <v>59</v>
      </c>
      <c r="AM283" s="11" t="s">
        <v>60</v>
      </c>
    </row>
    <row r="284" spans="1:39">
      <c r="A284" s="13" t="s">
        <v>340</v>
      </c>
      <c r="B284" s="13" t="s">
        <v>66</v>
      </c>
      <c r="C284" s="13" t="s">
        <v>63</v>
      </c>
      <c r="D284" s="14">
        <v>10</v>
      </c>
      <c r="E284" s="14" t="s">
        <v>3</v>
      </c>
      <c r="F284" s="15">
        <v>104</v>
      </c>
      <c r="G284" s="15">
        <v>0</v>
      </c>
      <c r="H284" s="15" t="s">
        <v>3</v>
      </c>
      <c r="I284" s="15" t="s">
        <v>3</v>
      </c>
      <c r="J284" s="16">
        <v>63.897276308300562</v>
      </c>
      <c r="K284" s="16">
        <v>6.6666650000000001</v>
      </c>
      <c r="L284" s="16">
        <v>7.6901334960066272</v>
      </c>
      <c r="M284" s="17">
        <v>0</v>
      </c>
      <c r="N284" s="16">
        <v>14.356798496006627</v>
      </c>
      <c r="O284" s="16">
        <v>57.23061130830056</v>
      </c>
      <c r="P284" s="16">
        <f t="shared" ref="P284:P311" si="100">N284+O284</f>
        <v>71.587409804307185</v>
      </c>
      <c r="Q284" s="16">
        <v>113.12783204830858</v>
      </c>
      <c r="R284" s="16">
        <v>0</v>
      </c>
      <c r="S284" s="16">
        <f t="shared" ref="S284:S311" si="101">SUM(R284,Q284)</f>
        <v>113.12783204830858</v>
      </c>
      <c r="T284" s="18">
        <v>1</v>
      </c>
      <c r="U284" s="19">
        <f t="shared" ref="U284:U311" si="102">MAX(Q284/(L284+(J284*T284)),0)</f>
        <v>1.5802755310962799</v>
      </c>
      <c r="V284" s="19">
        <f t="shared" ref="V284:V311" si="103">MAX(Q284/N284,0)</f>
        <v>7.8797394892583688</v>
      </c>
      <c r="W284" s="16">
        <v>0.12610514832790437</v>
      </c>
      <c r="X284" s="16">
        <v>1.2610514832790435E-2</v>
      </c>
      <c r="Y284" s="16" t="s">
        <v>3</v>
      </c>
      <c r="AA284" s="13" t="s">
        <v>340</v>
      </c>
      <c r="AB284" s="15">
        <v>1573.9054839466751</v>
      </c>
      <c r="AC284" s="19">
        <v>0</v>
      </c>
      <c r="AD284" s="19">
        <v>179.18725066074822</v>
      </c>
      <c r="AE284" s="19">
        <v>0</v>
      </c>
      <c r="AF284" s="19">
        <v>460.18543919692212</v>
      </c>
      <c r="AG284" s="19">
        <v>1791.8725066074821</v>
      </c>
      <c r="AH284" s="17">
        <f t="shared" ref="AH284:AH311" si="104">AB284*Q284</f>
        <v>178052.5152478313</v>
      </c>
      <c r="AI284" s="17">
        <f t="shared" ref="AI284:AI311" si="105">AB284*(L284+(J284*T284))</f>
        <v>112671.81687253705</v>
      </c>
      <c r="AJ284" s="17">
        <f t="shared" ref="AJ284:AJ311" si="106">AH284-AI284</f>
        <v>65380.698375294247</v>
      </c>
      <c r="AK284" s="19">
        <f t="shared" ref="AK284:AK311" si="107">IF(AB284=0,"N/A",MAX(AH284/AI284,0))</f>
        <v>1.5802755310962802</v>
      </c>
      <c r="AL284" s="17">
        <f t="shared" ref="AL284:AL311" si="108">AB284*N284</f>
        <v>22596.243884782209</v>
      </c>
      <c r="AM284" s="19">
        <f t="shared" ref="AM284:AM311" si="109">IF(AB284=0,"N/A",MAX(AH284/AL284,0))</f>
        <v>7.8797394892583688</v>
      </c>
    </row>
    <row r="285" spans="1:39">
      <c r="A285" s="13" t="s">
        <v>341</v>
      </c>
      <c r="B285" s="13" t="s">
        <v>62</v>
      </c>
      <c r="C285" s="13" t="s">
        <v>63</v>
      </c>
      <c r="D285" s="14">
        <v>12</v>
      </c>
      <c r="E285" s="14" t="s">
        <v>3</v>
      </c>
      <c r="F285" s="15">
        <v>45.2</v>
      </c>
      <c r="G285" s="15">
        <v>15.100000000000001</v>
      </c>
      <c r="H285" s="15" t="s">
        <v>3</v>
      </c>
      <c r="I285" s="15" t="s">
        <v>3</v>
      </c>
      <c r="J285" s="16">
        <v>239.03780214339582</v>
      </c>
      <c r="K285" s="16">
        <v>39.999990000000004</v>
      </c>
      <c r="L285" s="16">
        <v>21.224154693959999</v>
      </c>
      <c r="M285" s="17">
        <v>0</v>
      </c>
      <c r="N285" s="16">
        <v>61.22414469396</v>
      </c>
      <c r="O285" s="16">
        <v>199.03781214339583</v>
      </c>
      <c r="P285" s="16">
        <f t="shared" si="100"/>
        <v>260.2619568373558</v>
      </c>
      <c r="Q285" s="16">
        <v>80.747747979217294</v>
      </c>
      <c r="R285" s="16">
        <v>0</v>
      </c>
      <c r="S285" s="16">
        <f t="shared" si="101"/>
        <v>80.747747979217294</v>
      </c>
      <c r="T285" s="18">
        <v>1</v>
      </c>
      <c r="U285" s="19">
        <f t="shared" si="102"/>
        <v>0.31025567071133098</v>
      </c>
      <c r="V285" s="19">
        <f t="shared" si="103"/>
        <v>1.3188873177869542</v>
      </c>
      <c r="W285" s="16">
        <v>1.2373508003967357</v>
      </c>
      <c r="X285" s="16">
        <v>0.10311256669972799</v>
      </c>
      <c r="Y285" s="16">
        <v>3.5359984495101</v>
      </c>
      <c r="AA285" s="13" t="s">
        <v>341</v>
      </c>
      <c r="AB285" s="15">
        <v>13919.230769230748</v>
      </c>
      <c r="AC285" s="19">
        <v>240.99282899999966</v>
      </c>
      <c r="AD285" s="19">
        <v>688.72966292307581</v>
      </c>
      <c r="AE285" s="19">
        <v>618.91340174999971</v>
      </c>
      <c r="AF285" s="19">
        <v>1768.7829979615378</v>
      </c>
      <c r="AG285" s="19">
        <v>8264.7559550769092</v>
      </c>
      <c r="AH285" s="17">
        <f t="shared" si="104"/>
        <v>1123946.5382184114</v>
      </c>
      <c r="AI285" s="17">
        <f t="shared" si="105"/>
        <v>3622646.2376707275</v>
      </c>
      <c r="AJ285" s="17">
        <f t="shared" si="106"/>
        <v>-2498699.6994523164</v>
      </c>
      <c r="AK285" s="19">
        <f t="shared" si="107"/>
        <v>0.31025567071133098</v>
      </c>
      <c r="AL285" s="17">
        <f t="shared" si="108"/>
        <v>852192.99864400341</v>
      </c>
      <c r="AM285" s="19">
        <f t="shared" si="109"/>
        <v>1.3188873177869544</v>
      </c>
    </row>
    <row r="286" spans="1:39">
      <c r="A286" s="13" t="s">
        <v>293</v>
      </c>
      <c r="B286" s="13" t="s">
        <v>270</v>
      </c>
      <c r="C286" s="13" t="s">
        <v>63</v>
      </c>
      <c r="D286" s="14">
        <v>10</v>
      </c>
      <c r="E286" s="14" t="s">
        <v>3</v>
      </c>
      <c r="F286" s="15">
        <v>13.667999999999999</v>
      </c>
      <c r="G286" s="15">
        <v>1.6115000000000002</v>
      </c>
      <c r="H286" s="15" t="s">
        <v>3</v>
      </c>
      <c r="I286" s="15" t="s">
        <v>3</v>
      </c>
      <c r="J286" s="16">
        <v>14.659812173945424</v>
      </c>
      <c r="K286" s="16">
        <v>3.9733323400000002</v>
      </c>
      <c r="L286" s="16">
        <v>2.7324718656119455</v>
      </c>
      <c r="M286" s="17">
        <v>0</v>
      </c>
      <c r="N286" s="16">
        <v>6.7058042056119458</v>
      </c>
      <c r="O286" s="16">
        <v>10.686479833945423</v>
      </c>
      <c r="P286" s="16">
        <f t="shared" si="100"/>
        <v>17.392284039557367</v>
      </c>
      <c r="Q286" s="16">
        <v>17.00430751476161</v>
      </c>
      <c r="R286" s="16">
        <v>0</v>
      </c>
      <c r="S286" s="16">
        <f t="shared" si="101"/>
        <v>17.00430751476161</v>
      </c>
      <c r="T286" s="18">
        <v>1</v>
      </c>
      <c r="U286" s="19">
        <f t="shared" si="102"/>
        <v>0.97769260645046163</v>
      </c>
      <c r="V286" s="19">
        <f t="shared" si="103"/>
        <v>2.5357596185899767</v>
      </c>
      <c r="W286" s="16">
        <v>0.44818204139790113</v>
      </c>
      <c r="X286" s="16">
        <v>4.4818204139790097E-2</v>
      </c>
      <c r="Y286" s="16">
        <v>3.6289989746907705</v>
      </c>
      <c r="AA286" s="13" t="s">
        <v>293</v>
      </c>
      <c r="AB286" s="15">
        <v>14000</v>
      </c>
      <c r="AC286" s="19">
        <v>25.868442600000002</v>
      </c>
      <c r="AD286" s="19">
        <v>209.47303440000002</v>
      </c>
      <c r="AE286" s="19">
        <v>71.208069269442703</v>
      </c>
      <c r="AF286" s="19">
        <v>576.61648110333283</v>
      </c>
      <c r="AG286" s="19">
        <v>2094.7303440000005</v>
      </c>
      <c r="AH286" s="17">
        <f t="shared" si="104"/>
        <v>238060.30520666254</v>
      </c>
      <c r="AI286" s="17">
        <f t="shared" si="105"/>
        <v>243491.97655380319</v>
      </c>
      <c r="AJ286" s="17">
        <f t="shared" si="106"/>
        <v>-5431.6713471406547</v>
      </c>
      <c r="AK286" s="19">
        <f t="shared" si="107"/>
        <v>0.97769260645046163</v>
      </c>
      <c r="AL286" s="17">
        <f t="shared" si="108"/>
        <v>93881.258878567241</v>
      </c>
      <c r="AM286" s="19">
        <f t="shared" si="109"/>
        <v>2.5357596185899767</v>
      </c>
    </row>
    <row r="287" spans="1:39">
      <c r="A287" s="13" t="s">
        <v>342</v>
      </c>
      <c r="B287" s="13" t="s">
        <v>62</v>
      </c>
      <c r="C287" s="13" t="s">
        <v>63</v>
      </c>
      <c r="D287" s="14">
        <v>10</v>
      </c>
      <c r="E287" s="14" t="s">
        <v>3</v>
      </c>
      <c r="F287" s="15">
        <v>530</v>
      </c>
      <c r="G287" s="15">
        <v>0</v>
      </c>
      <c r="H287" s="15" t="s">
        <v>3</v>
      </c>
      <c r="I287" s="15" t="s">
        <v>3</v>
      </c>
      <c r="J287" s="16">
        <v>326.43713104127721</v>
      </c>
      <c r="K287" s="16">
        <v>266.66660000000002</v>
      </c>
      <c r="L287" s="16">
        <v>162.65754175701261</v>
      </c>
      <c r="M287" s="17">
        <v>0</v>
      </c>
      <c r="N287" s="16">
        <v>429.32414175701263</v>
      </c>
      <c r="O287" s="16">
        <v>59.770531041277195</v>
      </c>
      <c r="P287" s="16">
        <f t="shared" si="100"/>
        <v>489.09467279828982</v>
      </c>
      <c r="Q287" s="16">
        <v>576.51683640003409</v>
      </c>
      <c r="R287" s="16">
        <v>0</v>
      </c>
      <c r="S287" s="16">
        <f t="shared" si="101"/>
        <v>576.51683640003409</v>
      </c>
      <c r="T287" s="18">
        <v>1</v>
      </c>
      <c r="U287" s="19">
        <f t="shared" si="102"/>
        <v>1.1787428251908165</v>
      </c>
      <c r="V287" s="19">
        <f t="shared" si="103"/>
        <v>1.3428474672787656</v>
      </c>
      <c r="W287" s="16">
        <v>0.73997661036798312</v>
      </c>
      <c r="X287" s="16">
        <v>7.3997661036798307E-2</v>
      </c>
      <c r="Y287" s="16" t="s">
        <v>3</v>
      </c>
      <c r="AA287" s="13" t="s">
        <v>342</v>
      </c>
      <c r="AB287" s="15">
        <v>105.13461538461523</v>
      </c>
      <c r="AC287" s="19">
        <v>0</v>
      </c>
      <c r="AD287" s="19">
        <v>60.998157634615296</v>
      </c>
      <c r="AE287" s="19">
        <v>0</v>
      </c>
      <c r="AF287" s="19">
        <v>156.6543593798076</v>
      </c>
      <c r="AG287" s="19">
        <v>609.98157634615291</v>
      </c>
      <c r="AH287" s="17">
        <f t="shared" si="104"/>
        <v>60611.875857672727</v>
      </c>
      <c r="AI287" s="17">
        <f t="shared" si="105"/>
        <v>51420.780311312432</v>
      </c>
      <c r="AJ287" s="17">
        <f t="shared" si="106"/>
        <v>9191.095546360295</v>
      </c>
      <c r="AK287" s="19">
        <f t="shared" si="107"/>
        <v>1.1787428251908165</v>
      </c>
      <c r="AL287" s="17">
        <f t="shared" si="108"/>
        <v>45136.828518953553</v>
      </c>
      <c r="AM287" s="19">
        <f t="shared" si="109"/>
        <v>1.3428474672787654</v>
      </c>
    </row>
    <row r="288" spans="1:39">
      <c r="A288" s="13" t="s">
        <v>343</v>
      </c>
      <c r="B288" s="13" t="s">
        <v>66</v>
      </c>
      <c r="C288" s="13" t="s">
        <v>63</v>
      </c>
      <c r="D288" s="14">
        <v>14</v>
      </c>
      <c r="E288" s="14" t="s">
        <v>3</v>
      </c>
      <c r="F288" s="15">
        <v>165</v>
      </c>
      <c r="G288" s="15">
        <v>22.8</v>
      </c>
      <c r="H288" s="15" t="s">
        <v>3</v>
      </c>
      <c r="I288" s="15" t="s">
        <v>3</v>
      </c>
      <c r="J288" s="16">
        <v>280.66760980269078</v>
      </c>
      <c r="K288" s="16">
        <v>99.999975000000006</v>
      </c>
      <c r="L288" s="16">
        <v>53.0603867349</v>
      </c>
      <c r="M288" s="17">
        <v>0</v>
      </c>
      <c r="N288" s="16">
        <v>153.0603617349</v>
      </c>
      <c r="O288" s="16">
        <v>180.66763480269077</v>
      </c>
      <c r="P288" s="16">
        <f t="shared" si="100"/>
        <v>333.7279965375908</v>
      </c>
      <c r="Q288" s="16">
        <v>273.38027812036785</v>
      </c>
      <c r="R288" s="16">
        <v>0</v>
      </c>
      <c r="S288" s="16">
        <f t="shared" si="101"/>
        <v>273.38027812036785</v>
      </c>
      <c r="T288" s="18">
        <v>1</v>
      </c>
      <c r="U288" s="19">
        <f t="shared" si="102"/>
        <v>0.81917094447176397</v>
      </c>
      <c r="V288" s="19">
        <f t="shared" si="103"/>
        <v>1.7860945513369524</v>
      </c>
      <c r="W288" s="16">
        <v>0.84739782087776461</v>
      </c>
      <c r="X288" s="16">
        <v>6.0528415776983181E-2</v>
      </c>
      <c r="Y288" s="16">
        <v>5.8545588363599252</v>
      </c>
      <c r="AA288" s="13" t="s">
        <v>343</v>
      </c>
      <c r="AB288" s="15">
        <v>5453.6730769230689</v>
      </c>
      <c r="AC288" s="19">
        <v>142.57253933999979</v>
      </c>
      <c r="AD288" s="19">
        <v>985.07242635576779</v>
      </c>
      <c r="AE288" s="19">
        <v>366.15220330499994</v>
      </c>
      <c r="AF288" s="19">
        <v>2529.8450949591338</v>
      </c>
      <c r="AG288" s="19">
        <v>13791.013968980749</v>
      </c>
      <c r="AH288" s="17">
        <f t="shared" si="104"/>
        <v>1490926.6625467909</v>
      </c>
      <c r="AI288" s="17">
        <f t="shared" si="105"/>
        <v>1820043.3897325341</v>
      </c>
      <c r="AJ288" s="17">
        <f t="shared" si="106"/>
        <v>-329116.72718574316</v>
      </c>
      <c r="AK288" s="19">
        <f t="shared" si="107"/>
        <v>0.81917094447176408</v>
      </c>
      <c r="AL288" s="17">
        <f t="shared" si="108"/>
        <v>834741.17393773003</v>
      </c>
      <c r="AM288" s="19">
        <f t="shared" si="109"/>
        <v>1.7860945513369524</v>
      </c>
    </row>
    <row r="289" spans="1:39">
      <c r="A289" s="13" t="s">
        <v>344</v>
      </c>
      <c r="B289" s="13" t="s">
        <v>66</v>
      </c>
      <c r="C289" s="13" t="s">
        <v>63</v>
      </c>
      <c r="D289" s="14">
        <v>12</v>
      </c>
      <c r="E289" s="14" t="s">
        <v>3</v>
      </c>
      <c r="F289" s="15">
        <v>151</v>
      </c>
      <c r="G289" s="15">
        <v>20.8</v>
      </c>
      <c r="H289" s="15" t="s">
        <v>3</v>
      </c>
      <c r="I289" s="15" t="s">
        <v>3</v>
      </c>
      <c r="J289" s="16">
        <v>132.47760000000005</v>
      </c>
      <c r="K289" s="16">
        <v>99.999975000000006</v>
      </c>
      <c r="L289" s="16">
        <v>61.241470025585492</v>
      </c>
      <c r="M289" s="17">
        <v>0</v>
      </c>
      <c r="N289" s="16">
        <v>161.24144502558551</v>
      </c>
      <c r="O289" s="16">
        <v>32.477625000000046</v>
      </c>
      <c r="P289" s="16">
        <f t="shared" si="100"/>
        <v>193.71907002558555</v>
      </c>
      <c r="Q289" s="16">
        <v>222.8650371332335</v>
      </c>
      <c r="R289" s="16">
        <v>0</v>
      </c>
      <c r="S289" s="16">
        <f t="shared" si="101"/>
        <v>222.8650371332335</v>
      </c>
      <c r="T289" s="18">
        <v>1</v>
      </c>
      <c r="U289" s="19">
        <f t="shared" si="102"/>
        <v>1.1504548163678385</v>
      </c>
      <c r="V289" s="19">
        <f t="shared" si="103"/>
        <v>1.3821820878488758</v>
      </c>
      <c r="W289" s="16">
        <v>0.97545735119783028</v>
      </c>
      <c r="X289" s="16">
        <v>8.1288112599819176E-2</v>
      </c>
      <c r="Y289" s="16">
        <v>6.7605127022506304</v>
      </c>
      <c r="AA289" s="13" t="s">
        <v>344</v>
      </c>
      <c r="AB289" s="15">
        <v>6219.2307692307604</v>
      </c>
      <c r="AC289" s="19">
        <v>148.3241759999998</v>
      </c>
      <c r="AD289" s="19">
        <v>1028.036980384614</v>
      </c>
      <c r="AE289" s="19">
        <v>380.92345199999994</v>
      </c>
      <c r="AF289" s="19">
        <v>2640.1858814423067</v>
      </c>
      <c r="AG289" s="19">
        <v>12336.443764615366</v>
      </c>
      <c r="AH289" s="17">
        <f t="shared" si="104"/>
        <v>1386049.0963247619</v>
      </c>
      <c r="AI289" s="17">
        <f t="shared" si="105"/>
        <v>1204783.60088989</v>
      </c>
      <c r="AJ289" s="17">
        <f t="shared" si="106"/>
        <v>181265.49543487187</v>
      </c>
      <c r="AK289" s="19">
        <f t="shared" si="107"/>
        <v>1.1504548163678388</v>
      </c>
      <c r="AL289" s="17">
        <f t="shared" si="108"/>
        <v>1002797.7561783515</v>
      </c>
      <c r="AM289" s="19">
        <f t="shared" si="109"/>
        <v>1.382182087848876</v>
      </c>
    </row>
    <row r="290" spans="1:39">
      <c r="A290" s="13" t="s">
        <v>345</v>
      </c>
      <c r="B290" s="13" t="s">
        <v>62</v>
      </c>
      <c r="C290" s="13" t="s">
        <v>63</v>
      </c>
      <c r="D290" s="14">
        <v>19</v>
      </c>
      <c r="E290" s="14" t="s">
        <v>3</v>
      </c>
      <c r="F290" s="15">
        <v>35.407695297318298</v>
      </c>
      <c r="G290" s="15">
        <v>4.0419743490089388</v>
      </c>
      <c r="H290" s="15" t="s">
        <v>3</v>
      </c>
      <c r="I290" s="15" t="s">
        <v>3</v>
      </c>
      <c r="J290" s="16">
        <v>32.772600000000004</v>
      </c>
      <c r="K290" s="16">
        <v>13.33333</v>
      </c>
      <c r="L290" s="16">
        <v>9.6209669225489787</v>
      </c>
      <c r="M290" s="17">
        <v>0</v>
      </c>
      <c r="N290" s="16">
        <v>22.954296922548977</v>
      </c>
      <c r="O290" s="16">
        <v>19.439270000000004</v>
      </c>
      <c r="P290" s="16">
        <f t="shared" si="100"/>
        <v>42.393566922548985</v>
      </c>
      <c r="Q290" s="16">
        <v>69.363651359873344</v>
      </c>
      <c r="R290" s="16">
        <v>0</v>
      </c>
      <c r="S290" s="16">
        <f t="shared" si="101"/>
        <v>69.363651359873344</v>
      </c>
      <c r="T290" s="18">
        <v>1</v>
      </c>
      <c r="U290" s="19">
        <f t="shared" si="102"/>
        <v>1.6361834210977673</v>
      </c>
      <c r="V290" s="19">
        <f t="shared" si="103"/>
        <v>3.0218155491286032</v>
      </c>
      <c r="W290" s="16">
        <v>0.59220884224951575</v>
      </c>
      <c r="X290" s="16">
        <v>3.1168886434185042E-2</v>
      </c>
      <c r="Y290" s="16">
        <v>4.9526396304477611</v>
      </c>
      <c r="AA290" s="13" t="s">
        <v>345</v>
      </c>
      <c r="AB290" s="15">
        <v>38.5</v>
      </c>
      <c r="AC290" s="19">
        <v>0.17842931986008553</v>
      </c>
      <c r="AD290" s="19">
        <v>1.4922909556160122</v>
      </c>
      <c r="AE290" s="19">
        <v>0.41015570928876804</v>
      </c>
      <c r="AF290" s="19">
        <v>3.4303311577147291</v>
      </c>
      <c r="AG290" s="19">
        <v>28.353528156704225</v>
      </c>
      <c r="AH290" s="17">
        <f t="shared" si="104"/>
        <v>2670.5005773551238</v>
      </c>
      <c r="AI290" s="17">
        <f t="shared" si="105"/>
        <v>1632.1523265181359</v>
      </c>
      <c r="AJ290" s="17">
        <f t="shared" si="106"/>
        <v>1038.348250836988</v>
      </c>
      <c r="AK290" s="19">
        <f t="shared" si="107"/>
        <v>1.6361834210977675</v>
      </c>
      <c r="AL290" s="17">
        <f t="shared" si="108"/>
        <v>883.74043151813567</v>
      </c>
      <c r="AM290" s="19">
        <f t="shared" si="109"/>
        <v>3.0218155491286032</v>
      </c>
    </row>
    <row r="291" spans="1:39">
      <c r="A291" s="13" t="s">
        <v>346</v>
      </c>
      <c r="B291" s="13" t="s">
        <v>66</v>
      </c>
      <c r="C291" s="13" t="s">
        <v>63</v>
      </c>
      <c r="D291" s="14">
        <v>10</v>
      </c>
      <c r="E291" s="14" t="s">
        <v>3</v>
      </c>
      <c r="F291" s="15">
        <v>30.991199999999999</v>
      </c>
      <c r="G291" s="15">
        <v>3.8370057142857141</v>
      </c>
      <c r="H291" s="15" t="s">
        <v>3</v>
      </c>
      <c r="I291" s="15" t="s">
        <v>3</v>
      </c>
      <c r="J291" s="16">
        <v>52.02</v>
      </c>
      <c r="K291" s="16">
        <v>39.999990000000004</v>
      </c>
      <c r="L291" s="16">
        <v>21.224154693959999</v>
      </c>
      <c r="M291" s="17">
        <v>0</v>
      </c>
      <c r="N291" s="16">
        <v>61.22414469396</v>
      </c>
      <c r="O291" s="16">
        <v>12.020009999999999</v>
      </c>
      <c r="P291" s="16">
        <f t="shared" si="100"/>
        <v>73.244154693959999</v>
      </c>
      <c r="Q291" s="16">
        <v>38.798737926323994</v>
      </c>
      <c r="R291" s="16">
        <v>0</v>
      </c>
      <c r="S291" s="16">
        <f t="shared" si="101"/>
        <v>38.798737926323994</v>
      </c>
      <c r="T291" s="18">
        <v>1</v>
      </c>
      <c r="U291" s="19">
        <f t="shared" si="102"/>
        <v>0.52971787425821015</v>
      </c>
      <c r="V291" s="19">
        <f t="shared" si="103"/>
        <v>0.63371629150993503</v>
      </c>
      <c r="W291" s="16">
        <v>1.8046495836860934</v>
      </c>
      <c r="X291" s="16">
        <v>0.18046495836860935</v>
      </c>
      <c r="Y291" s="16">
        <v>13.91542795696412</v>
      </c>
      <c r="AA291" s="13" t="s">
        <v>346</v>
      </c>
      <c r="AB291" s="15">
        <v>632.59254807692355</v>
      </c>
      <c r="AC291" s="19">
        <v>2.7830977168995026</v>
      </c>
      <c r="AD291" s="19">
        <v>21.461376942025112</v>
      </c>
      <c r="AE291" s="19">
        <v>6.7571884700775051</v>
      </c>
      <c r="AF291" s="19">
        <v>52.106890801590893</v>
      </c>
      <c r="AG291" s="19">
        <v>214.61376942025112</v>
      </c>
      <c r="AH291" s="17">
        <f t="shared" si="104"/>
        <v>24543.792486982067</v>
      </c>
      <c r="AI291" s="17">
        <f t="shared" si="105"/>
        <v>46333.706449592515</v>
      </c>
      <c r="AJ291" s="17">
        <f t="shared" si="106"/>
        <v>-21789.913962610448</v>
      </c>
      <c r="AK291" s="19">
        <f t="shared" si="107"/>
        <v>0.52971787425821015</v>
      </c>
      <c r="AL291" s="17">
        <f t="shared" si="108"/>
        <v>38729.937695782413</v>
      </c>
      <c r="AM291" s="19">
        <f t="shared" si="109"/>
        <v>0.63371629150993503</v>
      </c>
    </row>
    <row r="292" spans="1:39">
      <c r="A292" s="13" t="s">
        <v>347</v>
      </c>
      <c r="B292" s="13" t="s">
        <v>62</v>
      </c>
      <c r="C292" s="13" t="s">
        <v>63</v>
      </c>
      <c r="D292" s="14">
        <v>19</v>
      </c>
      <c r="E292" s="14" t="s">
        <v>3</v>
      </c>
      <c r="F292" s="15">
        <v>4.8941176470588204</v>
      </c>
      <c r="G292" s="15">
        <v>26.890756302521009</v>
      </c>
      <c r="H292" s="15" t="s">
        <v>3</v>
      </c>
      <c r="I292" s="15" t="s">
        <v>3</v>
      </c>
      <c r="J292" s="16">
        <v>63.897276308300562</v>
      </c>
      <c r="K292" s="16">
        <v>13.33333</v>
      </c>
      <c r="L292" s="16">
        <v>9.6824561479325997</v>
      </c>
      <c r="M292" s="17">
        <v>0</v>
      </c>
      <c r="N292" s="16">
        <v>23.015786147932602</v>
      </c>
      <c r="O292" s="16">
        <v>50.563946308300558</v>
      </c>
      <c r="P292" s="16">
        <f t="shared" si="100"/>
        <v>73.57973245623316</v>
      </c>
      <c r="Q292" s="16">
        <v>71.03871051909455</v>
      </c>
      <c r="R292" s="16">
        <v>0</v>
      </c>
      <c r="S292" s="16">
        <f t="shared" si="101"/>
        <v>71.03871051909455</v>
      </c>
      <c r="T292" s="18">
        <v>1</v>
      </c>
      <c r="U292" s="19">
        <f t="shared" si="102"/>
        <v>0.96546573557263116</v>
      </c>
      <c r="V292" s="19">
        <f t="shared" si="103"/>
        <v>3.0865211408594715</v>
      </c>
      <c r="W292" s="16">
        <v>4.2959573435615326</v>
      </c>
      <c r="X292" s="16">
        <v>0.22610301808218597</v>
      </c>
      <c r="Y292" s="16">
        <v>0.74642999526682208</v>
      </c>
      <c r="AA292" s="13" t="s">
        <v>347</v>
      </c>
      <c r="AB292" s="15">
        <v>38.5</v>
      </c>
      <c r="AC292" s="19">
        <v>1.187068235294118</v>
      </c>
      <c r="AD292" s="19">
        <v>0.2062672376470587</v>
      </c>
      <c r="AE292" s="19">
        <v>2.7287152941176478</v>
      </c>
      <c r="AF292" s="19">
        <v>0.47414676705882325</v>
      </c>
      <c r="AG292" s="19">
        <v>3.9190775152941151</v>
      </c>
      <c r="AH292" s="17">
        <f t="shared" si="104"/>
        <v>2734.9903549851401</v>
      </c>
      <c r="AI292" s="17">
        <f t="shared" si="105"/>
        <v>2832.8196995649769</v>
      </c>
      <c r="AJ292" s="17">
        <f t="shared" si="106"/>
        <v>-97.829344579836743</v>
      </c>
      <c r="AK292" s="19">
        <f t="shared" si="107"/>
        <v>0.96546573557263105</v>
      </c>
      <c r="AL292" s="17">
        <f t="shared" si="108"/>
        <v>886.10776669540519</v>
      </c>
      <c r="AM292" s="19">
        <f t="shared" si="109"/>
        <v>3.086521140859471</v>
      </c>
    </row>
    <row r="293" spans="1:39">
      <c r="A293" s="13" t="s">
        <v>348</v>
      </c>
      <c r="B293" s="13" t="s">
        <v>66</v>
      </c>
      <c r="C293" s="13" t="s">
        <v>63</v>
      </c>
      <c r="D293" s="14">
        <v>12</v>
      </c>
      <c r="E293" s="14" t="s">
        <v>3</v>
      </c>
      <c r="F293" s="15">
        <v>446</v>
      </c>
      <c r="G293" s="15">
        <v>61.548000000000002</v>
      </c>
      <c r="H293" s="15" t="s">
        <v>3</v>
      </c>
      <c r="I293" s="15" t="s">
        <v>3</v>
      </c>
      <c r="J293" s="16">
        <v>1139.2380000000001</v>
      </c>
      <c r="K293" s="16">
        <v>199.99995000000001</v>
      </c>
      <c r="L293" s="16">
        <v>106.1207734698</v>
      </c>
      <c r="M293" s="17">
        <v>0</v>
      </c>
      <c r="N293" s="16">
        <v>306.1207234698</v>
      </c>
      <c r="O293" s="16">
        <v>939.23805000000004</v>
      </c>
      <c r="P293" s="16">
        <f t="shared" si="100"/>
        <v>1245.3587734698001</v>
      </c>
      <c r="Q293" s="16">
        <v>658.44114938183748</v>
      </c>
      <c r="R293" s="16">
        <v>0</v>
      </c>
      <c r="S293" s="16">
        <f t="shared" si="101"/>
        <v>658.44114938183748</v>
      </c>
      <c r="T293" s="18">
        <v>1</v>
      </c>
      <c r="U293" s="19">
        <f t="shared" si="102"/>
        <v>0.52871603220596308</v>
      </c>
      <c r="V293" s="19">
        <f t="shared" si="103"/>
        <v>2.1509198786628221</v>
      </c>
      <c r="W293" s="16">
        <v>0.62699838764498272</v>
      </c>
      <c r="X293" s="16">
        <v>5.2249865637081887E-2</v>
      </c>
      <c r="Y293" s="16">
        <v>4.3375557765973314</v>
      </c>
      <c r="AA293" s="13" t="s">
        <v>348</v>
      </c>
      <c r="AB293" s="15">
        <v>74.03846153846159</v>
      </c>
      <c r="AC293" s="19">
        <v>5.2249635900000042</v>
      </c>
      <c r="AD293" s="19">
        <v>36.148257115384638</v>
      </c>
      <c r="AE293" s="19">
        <v>9.3218100412500053</v>
      </c>
      <c r="AF293" s="19">
        <v>64.491776899038499</v>
      </c>
      <c r="AG293" s="19">
        <v>433.77908538461571</v>
      </c>
      <c r="AH293" s="17">
        <f t="shared" si="104"/>
        <v>48749.969713847619</v>
      </c>
      <c r="AI293" s="17">
        <f t="shared" si="105"/>
        <v>92204.447651129492</v>
      </c>
      <c r="AJ293" s="17">
        <f t="shared" si="106"/>
        <v>-43454.477937281874</v>
      </c>
      <c r="AK293" s="19">
        <f t="shared" si="107"/>
        <v>0.52871603220596308</v>
      </c>
      <c r="AL293" s="17">
        <f t="shared" si="108"/>
        <v>22664.707410744824</v>
      </c>
      <c r="AM293" s="19">
        <f t="shared" si="109"/>
        <v>2.1509198786628221</v>
      </c>
    </row>
    <row r="294" spans="1:39">
      <c r="A294" s="13" t="s">
        <v>349</v>
      </c>
      <c r="B294" s="13" t="s">
        <v>66</v>
      </c>
      <c r="C294" s="13" t="s">
        <v>63</v>
      </c>
      <c r="D294" s="14">
        <v>10</v>
      </c>
      <c r="E294" s="14" t="s">
        <v>3</v>
      </c>
      <c r="F294" s="15">
        <v>122</v>
      </c>
      <c r="G294" s="15">
        <v>0</v>
      </c>
      <c r="H294" s="15" t="s">
        <v>3</v>
      </c>
      <c r="I294" s="15" t="s">
        <v>3</v>
      </c>
      <c r="J294" s="16">
        <v>25.265274016997061</v>
      </c>
      <c r="K294" s="16">
        <v>13.333330000000002</v>
      </c>
      <c r="L294" s="16">
        <v>11.946242023649695</v>
      </c>
      <c r="M294" s="17">
        <v>0</v>
      </c>
      <c r="N294" s="16">
        <v>25.279572023649699</v>
      </c>
      <c r="O294" s="16">
        <v>11.931944016997059</v>
      </c>
      <c r="P294" s="16">
        <f t="shared" si="100"/>
        <v>37.211516040646757</v>
      </c>
      <c r="Q294" s="16">
        <v>132.70764913359275</v>
      </c>
      <c r="R294" s="16">
        <v>0</v>
      </c>
      <c r="S294" s="16">
        <f t="shared" si="101"/>
        <v>132.70764913359275</v>
      </c>
      <c r="T294" s="18">
        <v>1</v>
      </c>
      <c r="U294" s="19">
        <f t="shared" si="102"/>
        <v>3.5663058981158948</v>
      </c>
      <c r="V294" s="19">
        <f t="shared" si="103"/>
        <v>5.2496003100622621</v>
      </c>
      <c r="W294" s="16">
        <v>0.1892859757672459</v>
      </c>
      <c r="X294" s="16">
        <v>1.892859757672459E-2</v>
      </c>
      <c r="Y294" s="16" t="s">
        <v>3</v>
      </c>
      <c r="AA294" s="13" t="s">
        <v>349</v>
      </c>
      <c r="AB294" s="15">
        <v>10015.762170569786</v>
      </c>
      <c r="AC294" s="19">
        <v>0</v>
      </c>
      <c r="AD294" s="19">
        <v>1337.639091470975</v>
      </c>
      <c r="AE294" s="19">
        <v>0</v>
      </c>
      <c r="AF294" s="19">
        <v>3528.3643382168025</v>
      </c>
      <c r="AG294" s="19">
        <v>13376.390914709747</v>
      </c>
      <c r="AH294" s="17">
        <f t="shared" si="104"/>
        <v>1329168.2519374865</v>
      </c>
      <c r="AI294" s="17">
        <f t="shared" si="105"/>
        <v>372701.69466946053</v>
      </c>
      <c r="AJ294" s="17">
        <f t="shared" si="106"/>
        <v>956466.55726802594</v>
      </c>
      <c r="AK294" s="19">
        <f t="shared" si="107"/>
        <v>3.5663058981158948</v>
      </c>
      <c r="AL294" s="17">
        <f t="shared" si="108"/>
        <v>253194.18116266493</v>
      </c>
      <c r="AM294" s="19">
        <f t="shared" si="109"/>
        <v>5.2496003100622621</v>
      </c>
    </row>
    <row r="295" spans="1:39">
      <c r="A295" s="13" t="s">
        <v>350</v>
      </c>
      <c r="B295" s="13" t="s">
        <v>295</v>
      </c>
      <c r="C295" s="13" t="s">
        <v>63</v>
      </c>
      <c r="D295" s="14">
        <v>10</v>
      </c>
      <c r="E295" s="14" t="s">
        <v>3</v>
      </c>
      <c r="F295" s="15">
        <v>1041</v>
      </c>
      <c r="G295" s="15">
        <v>169</v>
      </c>
      <c r="H295" s="15" t="s">
        <v>3</v>
      </c>
      <c r="I295" s="15" t="s">
        <v>3</v>
      </c>
      <c r="J295" s="16">
        <v>1684.1839140000002</v>
      </c>
      <c r="K295" s="16">
        <v>500</v>
      </c>
      <c r="L295" s="16">
        <v>265.30199999999996</v>
      </c>
      <c r="M295" s="17">
        <v>0</v>
      </c>
      <c r="N295" s="16">
        <v>765.30199999999991</v>
      </c>
      <c r="O295" s="16">
        <v>1184.1839140000002</v>
      </c>
      <c r="P295" s="16">
        <f t="shared" si="100"/>
        <v>1949.4859140000001</v>
      </c>
      <c r="Q295" s="16">
        <v>1356.4444351580446</v>
      </c>
      <c r="R295" s="16">
        <v>0</v>
      </c>
      <c r="S295" s="16">
        <f t="shared" si="101"/>
        <v>1356.4444351580446</v>
      </c>
      <c r="T295" s="18">
        <v>1</v>
      </c>
      <c r="U295" s="19">
        <f t="shared" si="102"/>
        <v>0.69579596621699136</v>
      </c>
      <c r="V295" s="19">
        <f t="shared" si="103"/>
        <v>1.7724302760975992</v>
      </c>
      <c r="W295" s="16">
        <v>0.67156904610951007</v>
      </c>
      <c r="X295" s="16">
        <v>6.7156904610951001E-2</v>
      </c>
      <c r="Y295" s="16">
        <v>3.9492300248520702</v>
      </c>
      <c r="AA295" s="13" t="s">
        <v>350</v>
      </c>
      <c r="AB295" s="15">
        <v>300</v>
      </c>
      <c r="AC295" s="19">
        <v>58.13262000000001</v>
      </c>
      <c r="AD295" s="19">
        <v>341.87481000000002</v>
      </c>
      <c r="AE295" s="19">
        <v>116.26524000000002</v>
      </c>
      <c r="AF295" s="19">
        <v>683.74962000000005</v>
      </c>
      <c r="AG295" s="19">
        <v>3418.7481000000002</v>
      </c>
      <c r="AH295" s="17">
        <f t="shared" si="104"/>
        <v>406933.33054741338</v>
      </c>
      <c r="AI295" s="17">
        <f t="shared" si="105"/>
        <v>584845.77419999999</v>
      </c>
      <c r="AJ295" s="17">
        <f t="shared" si="106"/>
        <v>-177912.4436525866</v>
      </c>
      <c r="AK295" s="19">
        <f t="shared" si="107"/>
        <v>0.69579596621699147</v>
      </c>
      <c r="AL295" s="17">
        <f t="shared" si="108"/>
        <v>229590.59999999998</v>
      </c>
      <c r="AM295" s="19">
        <f t="shared" si="109"/>
        <v>1.772430276097599</v>
      </c>
    </row>
    <row r="296" spans="1:39">
      <c r="A296" s="13" t="s">
        <v>299</v>
      </c>
      <c r="B296" s="13" t="s">
        <v>270</v>
      </c>
      <c r="C296" s="13" t="s">
        <v>63</v>
      </c>
      <c r="D296" s="14">
        <v>10</v>
      </c>
      <c r="E296" s="14" t="s">
        <v>3</v>
      </c>
      <c r="F296" s="15">
        <v>36.8232</v>
      </c>
      <c r="G296" s="15">
        <v>0</v>
      </c>
      <c r="H296" s="15" t="s">
        <v>3</v>
      </c>
      <c r="I296" s="15" t="s">
        <v>3</v>
      </c>
      <c r="J296" s="16">
        <v>26.742219378640769</v>
      </c>
      <c r="K296" s="16">
        <v>6.6666650000000001</v>
      </c>
      <c r="L296" s="16">
        <v>5.0077287460674986</v>
      </c>
      <c r="M296" s="17">
        <v>0</v>
      </c>
      <c r="N296" s="16">
        <v>11.674393746067498</v>
      </c>
      <c r="O296" s="16">
        <v>20.075554378640767</v>
      </c>
      <c r="P296" s="16">
        <f t="shared" si="100"/>
        <v>31.749948124708265</v>
      </c>
      <c r="Q296" s="16">
        <v>40.055084471935338</v>
      </c>
      <c r="R296" s="16">
        <v>0</v>
      </c>
      <c r="S296" s="16">
        <f t="shared" si="101"/>
        <v>40.055084471935338</v>
      </c>
      <c r="T296" s="18">
        <v>1</v>
      </c>
      <c r="U296" s="19">
        <f t="shared" si="102"/>
        <v>1.2615795249367319</v>
      </c>
      <c r="V296" s="19">
        <f t="shared" si="103"/>
        <v>3.4310205174832169</v>
      </c>
      <c r="W296" s="16">
        <v>0.28961520690848863</v>
      </c>
      <c r="X296" s="16">
        <v>2.8961520690848872E-2</v>
      </c>
      <c r="Y296" s="16" t="s">
        <v>3</v>
      </c>
      <c r="AA296" s="13" t="s">
        <v>299</v>
      </c>
      <c r="AB296" s="15">
        <v>374.35341935671795</v>
      </c>
      <c r="AC296" s="19">
        <v>0</v>
      </c>
      <c r="AD296" s="19">
        <v>15.090319993414147</v>
      </c>
      <c r="AE296" s="19">
        <v>0</v>
      </c>
      <c r="AF296" s="19">
        <v>38.754685437631785</v>
      </c>
      <c r="AG296" s="19">
        <v>150.90319993414144</v>
      </c>
      <c r="AH296" s="17">
        <f t="shared" si="104"/>
        <v>14994.757834691171</v>
      </c>
      <c r="AI296" s="17">
        <f t="shared" si="105"/>
        <v>11885.701644882954</v>
      </c>
      <c r="AJ296" s="17">
        <f t="shared" si="106"/>
        <v>3109.056189808216</v>
      </c>
      <c r="AK296" s="19">
        <f t="shared" si="107"/>
        <v>1.2615795249367319</v>
      </c>
      <c r="AL296" s="17">
        <f t="shared" si="108"/>
        <v>4370.3492177570515</v>
      </c>
      <c r="AM296" s="19">
        <f t="shared" si="109"/>
        <v>3.4310205174832169</v>
      </c>
    </row>
    <row r="297" spans="1:39">
      <c r="A297" s="13" t="s">
        <v>300</v>
      </c>
      <c r="B297" s="13" t="s">
        <v>270</v>
      </c>
      <c r="C297" s="13" t="s">
        <v>68</v>
      </c>
      <c r="D297" s="14">
        <v>9.6999999999999993</v>
      </c>
      <c r="E297" s="14">
        <v>0</v>
      </c>
      <c r="F297" s="15">
        <v>137</v>
      </c>
      <c r="G297" s="15">
        <v>22.2</v>
      </c>
      <c r="H297" s="15">
        <v>27.400000000000002</v>
      </c>
      <c r="I297" s="15">
        <v>8.804995009999999</v>
      </c>
      <c r="J297" s="16">
        <v>48.554566960739031</v>
      </c>
      <c r="K297" s="16">
        <v>20</v>
      </c>
      <c r="L297" s="16">
        <v>10.612079999999999</v>
      </c>
      <c r="M297" s="17">
        <v>0</v>
      </c>
      <c r="N297" s="16">
        <v>30.612079999999999</v>
      </c>
      <c r="O297" s="16">
        <v>28.554566960739031</v>
      </c>
      <c r="P297" s="16">
        <f t="shared" si="100"/>
        <v>59.16664696073903</v>
      </c>
      <c r="Q297" s="16">
        <v>26.616778408623635</v>
      </c>
      <c r="R297" s="16">
        <v>0</v>
      </c>
      <c r="S297" s="16">
        <f t="shared" si="101"/>
        <v>26.616778408623635</v>
      </c>
      <c r="T297" s="18">
        <v>0.66</v>
      </c>
      <c r="U297" s="19">
        <f t="shared" si="102"/>
        <v>0.62395610754482822</v>
      </c>
      <c r="V297" s="19">
        <f t="shared" si="103"/>
        <v>0.86948611164689349</v>
      </c>
      <c r="W297" s="16">
        <v>0.30926935500995356</v>
      </c>
      <c r="X297" s="16">
        <v>0.15941719330409973</v>
      </c>
      <c r="Y297" s="16">
        <v>1.8220580786240785</v>
      </c>
      <c r="AA297" s="13" t="s">
        <v>300</v>
      </c>
      <c r="AB297" s="15">
        <v>155.58914560000002</v>
      </c>
      <c r="AC297" s="19">
        <v>2.6138950321823549</v>
      </c>
      <c r="AD297" s="19">
        <v>15.400645235777896</v>
      </c>
      <c r="AE297" s="19">
        <v>5.9056394764283393</v>
      </c>
      <c r="AF297" s="19">
        <v>17.545734775723496</v>
      </c>
      <c r="AG297" s="19">
        <v>29.877251757409127</v>
      </c>
      <c r="AH297" s="17">
        <f t="shared" si="104"/>
        <v>4141.2818112222794</v>
      </c>
      <c r="AI297" s="17">
        <f t="shared" si="105"/>
        <v>6637.1364285824357</v>
      </c>
      <c r="AJ297" s="17">
        <f t="shared" si="106"/>
        <v>-2495.8546173601562</v>
      </c>
      <c r="AK297" s="19">
        <f t="shared" si="107"/>
        <v>0.62395610754482822</v>
      </c>
      <c r="AL297" s="17">
        <f t="shared" si="108"/>
        <v>4762.9073722388484</v>
      </c>
      <c r="AM297" s="19">
        <f t="shared" si="109"/>
        <v>0.86948611164689349</v>
      </c>
    </row>
    <row r="298" spans="1:39">
      <c r="A298" s="13" t="s">
        <v>351</v>
      </c>
      <c r="B298" s="13" t="s">
        <v>270</v>
      </c>
      <c r="C298" s="13" t="s">
        <v>68</v>
      </c>
      <c r="D298" s="14">
        <v>8.5</v>
      </c>
      <c r="E298" s="14">
        <v>0</v>
      </c>
      <c r="F298" s="15">
        <v>52.77</v>
      </c>
      <c r="G298" s="15">
        <v>6.6331999999999995</v>
      </c>
      <c r="H298" s="15">
        <v>10.554000000000002</v>
      </c>
      <c r="I298" s="15">
        <v>1.4894365200000002</v>
      </c>
      <c r="J298" s="16">
        <v>38.375338318578407</v>
      </c>
      <c r="K298" s="16">
        <v>12</v>
      </c>
      <c r="L298" s="16">
        <v>6.367248</v>
      </c>
      <c r="M298" s="17">
        <v>0</v>
      </c>
      <c r="N298" s="16">
        <v>18.367248</v>
      </c>
      <c r="O298" s="16">
        <v>26.375338318578407</v>
      </c>
      <c r="P298" s="16">
        <f t="shared" si="100"/>
        <v>44.742586318578404</v>
      </c>
      <c r="Q298" s="16">
        <v>7.6557855942694992</v>
      </c>
      <c r="R298" s="16">
        <v>0</v>
      </c>
      <c r="S298" s="16">
        <f t="shared" si="101"/>
        <v>7.6557855942694992</v>
      </c>
      <c r="T298" s="18">
        <v>0.66</v>
      </c>
      <c r="U298" s="19">
        <f t="shared" si="102"/>
        <v>0.24154574945526869</v>
      </c>
      <c r="V298" s="19">
        <f t="shared" si="103"/>
        <v>0.41681723872130977</v>
      </c>
      <c r="W298" s="16">
        <v>0.48174987647940459</v>
      </c>
      <c r="X298" s="16">
        <v>0.28338228028200263</v>
      </c>
      <c r="Y298" s="16">
        <v>3.6588394149539778</v>
      </c>
      <c r="AA298" s="13" t="s">
        <v>351</v>
      </c>
      <c r="AB298" s="15">
        <v>1933.791850126614</v>
      </c>
      <c r="AC298" s="19">
        <v>9.7070818282402485</v>
      </c>
      <c r="AD298" s="19">
        <v>73.728580652670445</v>
      </c>
      <c r="AE298" s="19">
        <v>24.5600320413966</v>
      </c>
      <c r="AF298" s="19">
        <v>166.15262282798267</v>
      </c>
      <c r="AG298" s="19">
        <v>125.33858710953977</v>
      </c>
      <c r="AH298" s="17">
        <f t="shared" si="104"/>
        <v>14804.695788515093</v>
      </c>
      <c r="AI298" s="17">
        <f t="shared" si="105"/>
        <v>61291.477171105187</v>
      </c>
      <c r="AJ298" s="17">
        <f t="shared" si="106"/>
        <v>-46486.781382590096</v>
      </c>
      <c r="AK298" s="19">
        <f t="shared" si="107"/>
        <v>0.24154574945526869</v>
      </c>
      <c r="AL298" s="17">
        <f t="shared" si="108"/>
        <v>35518.434491654349</v>
      </c>
      <c r="AM298" s="19">
        <f t="shared" si="109"/>
        <v>0.41681723872130977</v>
      </c>
    </row>
    <row r="299" spans="1:39">
      <c r="A299" s="13" t="s">
        <v>352</v>
      </c>
      <c r="B299" s="13" t="s">
        <v>270</v>
      </c>
      <c r="C299" s="13" t="s">
        <v>68</v>
      </c>
      <c r="D299" s="14">
        <v>5.5</v>
      </c>
      <c r="E299" s="14">
        <v>0</v>
      </c>
      <c r="F299" s="15">
        <v>37.473999999999997</v>
      </c>
      <c r="G299" s="15">
        <v>4.5805999999999996</v>
      </c>
      <c r="H299" s="15">
        <v>7.4947999999999997</v>
      </c>
      <c r="I299" s="15">
        <v>0.51035795999999989</v>
      </c>
      <c r="J299" s="16">
        <v>5.4641484630221679</v>
      </c>
      <c r="K299" s="16">
        <v>1.62</v>
      </c>
      <c r="L299" s="16">
        <v>0.85957848000000003</v>
      </c>
      <c r="M299" s="17">
        <v>0</v>
      </c>
      <c r="N299" s="16">
        <v>2.4795784800000003</v>
      </c>
      <c r="O299" s="16">
        <v>3.8441484630221678</v>
      </c>
      <c r="P299" s="16">
        <f t="shared" si="100"/>
        <v>6.3237269430221676</v>
      </c>
      <c r="Q299" s="16">
        <v>4.2532493145788388</v>
      </c>
      <c r="R299" s="16">
        <v>0</v>
      </c>
      <c r="S299" s="16">
        <f t="shared" si="101"/>
        <v>4.2532493145788388</v>
      </c>
      <c r="T299" s="18">
        <v>0.79</v>
      </c>
      <c r="U299" s="19">
        <f t="shared" si="102"/>
        <v>0.82168453550744347</v>
      </c>
      <c r="V299" s="19">
        <f t="shared" si="103"/>
        <v>1.7153114325217238</v>
      </c>
      <c r="W299" s="16">
        <v>7.651194926305023E-2</v>
      </c>
      <c r="X299" s="16">
        <v>6.9556317511863849E-2</v>
      </c>
      <c r="Y299" s="16">
        <v>0.59757811629563762</v>
      </c>
      <c r="AA299" s="13" t="s">
        <v>352</v>
      </c>
      <c r="AB299" s="15">
        <v>0</v>
      </c>
      <c r="AC299" s="19">
        <v>0</v>
      </c>
      <c r="AD299" s="19">
        <v>0</v>
      </c>
      <c r="AE299" s="19">
        <v>29.684312636810564</v>
      </c>
      <c r="AF299" s="19">
        <v>416.19353802583828</v>
      </c>
      <c r="AG299" s="19">
        <v>0</v>
      </c>
      <c r="AH299" s="17">
        <f t="shared" si="104"/>
        <v>0</v>
      </c>
      <c r="AI299" s="17">
        <f t="shared" si="105"/>
        <v>0</v>
      </c>
      <c r="AJ299" s="17">
        <f t="shared" si="106"/>
        <v>0</v>
      </c>
      <c r="AK299" s="19" t="str">
        <f t="shared" si="107"/>
        <v>N/A</v>
      </c>
      <c r="AL299" s="17">
        <f t="shared" si="108"/>
        <v>0</v>
      </c>
      <c r="AM299" s="19" t="str">
        <f t="shared" si="109"/>
        <v>N/A</v>
      </c>
    </row>
    <row r="300" spans="1:39">
      <c r="A300" s="13" t="s">
        <v>353</v>
      </c>
      <c r="B300" s="13" t="s">
        <v>270</v>
      </c>
      <c r="C300" s="13" t="s">
        <v>68</v>
      </c>
      <c r="D300" s="14">
        <v>5.0999999999999996</v>
      </c>
      <c r="E300" s="14">
        <v>0</v>
      </c>
      <c r="F300" s="15">
        <v>36.9</v>
      </c>
      <c r="G300" s="15">
        <v>4.5125099999999998</v>
      </c>
      <c r="H300" s="15">
        <v>7.38</v>
      </c>
      <c r="I300" s="15">
        <v>0.47296306799999993</v>
      </c>
      <c r="J300" s="16">
        <v>4.9391028863173947</v>
      </c>
      <c r="K300" s="16">
        <v>1.5066000000000002</v>
      </c>
      <c r="L300" s="16">
        <v>0.79940798639999999</v>
      </c>
      <c r="M300" s="17">
        <v>0</v>
      </c>
      <c r="N300" s="16">
        <v>2.3060079864</v>
      </c>
      <c r="O300" s="16">
        <v>3.4325028863173945</v>
      </c>
      <c r="P300" s="16">
        <f t="shared" si="100"/>
        <v>5.738510872717395</v>
      </c>
      <c r="Q300" s="16">
        <v>3.9731257228009054</v>
      </c>
      <c r="R300" s="16">
        <v>0</v>
      </c>
      <c r="S300" s="16">
        <f t="shared" si="101"/>
        <v>3.9731257228009054</v>
      </c>
      <c r="T300" s="18">
        <v>0.79</v>
      </c>
      <c r="U300" s="19">
        <f t="shared" si="102"/>
        <v>0.84511227588413262</v>
      </c>
      <c r="V300" s="19">
        <f t="shared" si="103"/>
        <v>1.7229453437425031</v>
      </c>
      <c r="W300" s="16">
        <v>7.2262985680642169E-2</v>
      </c>
      <c r="X300" s="16">
        <v>7.0846064392786443E-2</v>
      </c>
      <c r="Y300" s="16">
        <v>0.56413341513670467</v>
      </c>
      <c r="AA300" s="13" t="s">
        <v>353</v>
      </c>
      <c r="AB300" s="15">
        <v>0</v>
      </c>
      <c r="AC300" s="19">
        <v>0</v>
      </c>
      <c r="AD300" s="19">
        <v>0</v>
      </c>
      <c r="AE300" s="19">
        <v>8.2248981825855463</v>
      </c>
      <c r="AF300" s="19">
        <v>122.53011563431298</v>
      </c>
      <c r="AG300" s="19">
        <v>0</v>
      </c>
      <c r="AH300" s="17">
        <f t="shared" si="104"/>
        <v>0</v>
      </c>
      <c r="AI300" s="17">
        <f t="shared" si="105"/>
        <v>0</v>
      </c>
      <c r="AJ300" s="17">
        <f t="shared" si="106"/>
        <v>0</v>
      </c>
      <c r="AK300" s="19" t="str">
        <f t="shared" si="107"/>
        <v>N/A</v>
      </c>
      <c r="AL300" s="17">
        <f t="shared" si="108"/>
        <v>0</v>
      </c>
      <c r="AM300" s="19" t="str">
        <f t="shared" si="109"/>
        <v>N/A</v>
      </c>
    </row>
    <row r="301" spans="1:39">
      <c r="A301" s="13" t="s">
        <v>354</v>
      </c>
      <c r="B301" s="13" t="s">
        <v>270</v>
      </c>
      <c r="C301" s="13" t="s">
        <v>68</v>
      </c>
      <c r="D301" s="14">
        <v>6</v>
      </c>
      <c r="E301" s="14">
        <v>0</v>
      </c>
      <c r="F301" s="15">
        <v>41.245199999999997</v>
      </c>
      <c r="G301" s="15">
        <v>4.8696599999999997</v>
      </c>
      <c r="H301" s="15">
        <v>8.249039999999999</v>
      </c>
      <c r="I301" s="15">
        <v>0.3739683800000001</v>
      </c>
      <c r="J301" s="16">
        <v>17.850221171294351</v>
      </c>
      <c r="K301" s="16">
        <v>6</v>
      </c>
      <c r="L301" s="16">
        <v>3.183624</v>
      </c>
      <c r="M301" s="17">
        <v>0</v>
      </c>
      <c r="N301" s="16">
        <v>9.183624</v>
      </c>
      <c r="O301" s="16">
        <v>11.850221171294351</v>
      </c>
      <c r="P301" s="16">
        <f t="shared" si="100"/>
        <v>21.033845171294352</v>
      </c>
      <c r="Q301" s="16">
        <v>4.0471888821640203</v>
      </c>
      <c r="R301" s="16">
        <v>0</v>
      </c>
      <c r="S301" s="16">
        <f t="shared" si="101"/>
        <v>4.0471888821640203</v>
      </c>
      <c r="T301" s="18">
        <v>0.66</v>
      </c>
      <c r="U301" s="19">
        <f t="shared" si="102"/>
        <v>0.27044778432621636</v>
      </c>
      <c r="V301" s="19">
        <f t="shared" si="103"/>
        <v>0.44069627438623576</v>
      </c>
      <c r="W301" s="16">
        <v>0.30818060018884841</v>
      </c>
      <c r="X301" s="16">
        <v>0.25681716682404038</v>
      </c>
      <c r="Y301" s="16">
        <v>2.4919412861752903</v>
      </c>
      <c r="AA301" s="13" t="s">
        <v>354</v>
      </c>
      <c r="AB301" s="15">
        <v>4899.0698454518806</v>
      </c>
      <c r="AC301" s="19">
        <v>18.053779918658506</v>
      </c>
      <c r="AD301" s="19">
        <v>145.99100513974022</v>
      </c>
      <c r="AE301" s="19">
        <v>5.322979824666942</v>
      </c>
      <c r="AF301" s="19">
        <v>112.10023608944311</v>
      </c>
      <c r="AG301" s="19">
        <v>175.18920616768827</v>
      </c>
      <c r="AH301" s="17">
        <f t="shared" si="104"/>
        <v>19827.461011457857</v>
      </c>
      <c r="AI301" s="17">
        <f t="shared" si="105"/>
        <v>73313.453319113934</v>
      </c>
      <c r="AJ301" s="17">
        <f t="shared" si="106"/>
        <v>-53485.992307656081</v>
      </c>
      <c r="AK301" s="19">
        <f t="shared" si="107"/>
        <v>0.27044778432621636</v>
      </c>
      <c r="AL301" s="17">
        <f t="shared" si="108"/>
        <v>44991.215410368182</v>
      </c>
      <c r="AM301" s="19">
        <f t="shared" si="109"/>
        <v>0.44069627438623582</v>
      </c>
    </row>
    <row r="302" spans="1:39">
      <c r="A302" s="13" t="s">
        <v>305</v>
      </c>
      <c r="B302" s="13" t="s">
        <v>270</v>
      </c>
      <c r="C302" s="13" t="s">
        <v>63</v>
      </c>
      <c r="D302" s="14">
        <v>10</v>
      </c>
      <c r="E302" s="14" t="s">
        <v>3</v>
      </c>
      <c r="F302" s="15">
        <v>43.0944</v>
      </c>
      <c r="G302" s="15">
        <v>0</v>
      </c>
      <c r="H302" s="15" t="s">
        <v>3</v>
      </c>
      <c r="I302" s="15" t="s">
        <v>3</v>
      </c>
      <c r="J302" s="16">
        <v>26.742219378640769</v>
      </c>
      <c r="K302" s="16">
        <v>6.6666650000000001</v>
      </c>
      <c r="L302" s="16">
        <v>5.2581410412023999</v>
      </c>
      <c r="M302" s="17">
        <v>0</v>
      </c>
      <c r="N302" s="16">
        <v>11.9248060412024</v>
      </c>
      <c r="O302" s="16">
        <v>20.075554378640767</v>
      </c>
      <c r="P302" s="16">
        <f t="shared" si="100"/>
        <v>32.000360419843169</v>
      </c>
      <c r="Q302" s="16">
        <v>46.876692744448341</v>
      </c>
      <c r="R302" s="16">
        <v>0</v>
      </c>
      <c r="S302" s="16">
        <f t="shared" si="101"/>
        <v>46.876692744448341</v>
      </c>
      <c r="T302" s="18">
        <v>1</v>
      </c>
      <c r="U302" s="19">
        <f t="shared" si="102"/>
        <v>1.4648801491429602</v>
      </c>
      <c r="V302" s="19">
        <f t="shared" si="103"/>
        <v>3.931023496942486</v>
      </c>
      <c r="W302" s="16">
        <v>0.25277786252131118</v>
      </c>
      <c r="X302" s="16">
        <v>2.5277786252131118E-2</v>
      </c>
      <c r="Y302" s="16" t="s">
        <v>3</v>
      </c>
      <c r="AA302" s="13" t="s">
        <v>305</v>
      </c>
      <c r="AB302" s="15">
        <v>18.98130013639695</v>
      </c>
      <c r="AC302" s="19">
        <v>0</v>
      </c>
      <c r="AD302" s="19">
        <v>0.89545117963257004</v>
      </c>
      <c r="AE302" s="19">
        <v>0</v>
      </c>
      <c r="AF302" s="19">
        <v>2.2996814386018287</v>
      </c>
      <c r="AG302" s="19">
        <v>8.9545117963257024</v>
      </c>
      <c r="AH302" s="17">
        <f t="shared" si="104"/>
        <v>889.78057438403516</v>
      </c>
      <c r="AI302" s="17">
        <f t="shared" si="105"/>
        <v>607.40844560192068</v>
      </c>
      <c r="AJ302" s="17">
        <f t="shared" si="106"/>
        <v>282.37212878211449</v>
      </c>
      <c r="AK302" s="19">
        <f t="shared" si="107"/>
        <v>1.4648801491429602</v>
      </c>
      <c r="AL302" s="17">
        <f t="shared" si="108"/>
        <v>226.34832253638228</v>
      </c>
      <c r="AM302" s="19">
        <f t="shared" si="109"/>
        <v>3.931023496942486</v>
      </c>
    </row>
    <row r="303" spans="1:39">
      <c r="A303" s="13" t="s">
        <v>355</v>
      </c>
      <c r="B303" s="13" t="s">
        <v>270</v>
      </c>
      <c r="C303" s="13" t="s">
        <v>63</v>
      </c>
      <c r="D303" s="14">
        <v>4</v>
      </c>
      <c r="E303" s="14" t="s">
        <v>3</v>
      </c>
      <c r="F303" s="15">
        <v>33</v>
      </c>
      <c r="G303" s="15">
        <v>4.295858</v>
      </c>
      <c r="H303" s="15" t="s">
        <v>3</v>
      </c>
      <c r="I303" s="15" t="s">
        <v>3</v>
      </c>
      <c r="J303" s="16">
        <v>67.897648440000012</v>
      </c>
      <c r="K303" s="16">
        <v>6.6666650000000001</v>
      </c>
      <c r="L303" s="16">
        <v>3.5373591156599997</v>
      </c>
      <c r="M303" s="17">
        <v>0</v>
      </c>
      <c r="N303" s="16">
        <v>10.204024115659999</v>
      </c>
      <c r="O303" s="16">
        <v>61.23098344000001</v>
      </c>
      <c r="P303" s="16">
        <f t="shared" si="100"/>
        <v>71.435007555660007</v>
      </c>
      <c r="Q303" s="16">
        <v>15.07513518637027</v>
      </c>
      <c r="R303" s="16">
        <v>0</v>
      </c>
      <c r="S303" s="16">
        <f t="shared" si="101"/>
        <v>15.07513518637027</v>
      </c>
      <c r="T303" s="18">
        <v>0.79</v>
      </c>
      <c r="U303" s="19">
        <f t="shared" si="102"/>
        <v>0.2636596297720295</v>
      </c>
      <c r="V303" s="19">
        <f t="shared" si="103"/>
        <v>1.477371575713412</v>
      </c>
      <c r="W303" s="16">
        <v>0.35755182315517486</v>
      </c>
      <c r="X303" s="16">
        <v>8.9387955788793716E-2</v>
      </c>
      <c r="Y303" s="16">
        <v>2.6221694559073643</v>
      </c>
      <c r="AA303" s="13" t="s">
        <v>355</v>
      </c>
      <c r="AB303" s="15">
        <v>2782.1561584916003</v>
      </c>
      <c r="AC303" s="19">
        <v>10.826060473290029</v>
      </c>
      <c r="AD303" s="19">
        <v>79.399478858488678</v>
      </c>
      <c r="AE303" s="19">
        <v>27.803291670040334</v>
      </c>
      <c r="AF303" s="19">
        <v>203.91229797748255</v>
      </c>
      <c r="AG303" s="19">
        <v>317.59791543395471</v>
      </c>
      <c r="AH303" s="17">
        <f t="shared" si="104"/>
        <v>41941.380198853461</v>
      </c>
      <c r="AI303" s="17">
        <f t="shared" si="105"/>
        <v>159073.95544444036</v>
      </c>
      <c r="AJ303" s="17">
        <f t="shared" si="106"/>
        <v>-117132.57524558689</v>
      </c>
      <c r="AK303" s="19">
        <f t="shared" si="107"/>
        <v>0.2636596297720295</v>
      </c>
      <c r="AL303" s="17">
        <f t="shared" si="108"/>
        <v>28389.188534780274</v>
      </c>
      <c r="AM303" s="19">
        <f t="shared" si="109"/>
        <v>1.4773715757134118</v>
      </c>
    </row>
    <row r="304" spans="1:39">
      <c r="A304" s="13" t="s">
        <v>306</v>
      </c>
      <c r="B304" s="13" t="s">
        <v>270</v>
      </c>
      <c r="C304" s="13" t="s">
        <v>63</v>
      </c>
      <c r="D304" s="14">
        <v>10</v>
      </c>
      <c r="E304" s="14" t="s">
        <v>3</v>
      </c>
      <c r="F304" s="15">
        <v>159</v>
      </c>
      <c r="G304" s="15">
        <v>0</v>
      </c>
      <c r="H304" s="15" t="s">
        <v>3</v>
      </c>
      <c r="I304" s="15" t="s">
        <v>3</v>
      </c>
      <c r="J304" s="16">
        <v>43.684318691275301</v>
      </c>
      <c r="K304" s="16">
        <v>6.6666650000000001</v>
      </c>
      <c r="L304" s="16">
        <v>9.8863122548437836</v>
      </c>
      <c r="M304" s="17">
        <v>0</v>
      </c>
      <c r="N304" s="16">
        <v>16.552977254843782</v>
      </c>
      <c r="O304" s="16">
        <v>37.017653691275299</v>
      </c>
      <c r="P304" s="16">
        <f t="shared" si="100"/>
        <v>53.570630946119081</v>
      </c>
      <c r="Q304" s="16">
        <v>172.95505092001019</v>
      </c>
      <c r="R304" s="16">
        <v>0</v>
      </c>
      <c r="S304" s="16">
        <f t="shared" si="101"/>
        <v>172.95505092001019</v>
      </c>
      <c r="T304" s="18">
        <v>1</v>
      </c>
      <c r="U304" s="19">
        <f t="shared" si="102"/>
        <v>3.228542353625945</v>
      </c>
      <c r="V304" s="19">
        <f t="shared" si="103"/>
        <v>10.448576606930308</v>
      </c>
      <c r="W304" s="16">
        <v>9.5101539133960966E-2</v>
      </c>
      <c r="X304" s="16">
        <v>9.510153913396097E-3</v>
      </c>
      <c r="Y304" s="16" t="s">
        <v>3</v>
      </c>
      <c r="AA304" s="13" t="s">
        <v>306</v>
      </c>
      <c r="AB304" s="15">
        <v>4414.8999999999996</v>
      </c>
      <c r="AC304" s="19">
        <v>0</v>
      </c>
      <c r="AD304" s="19">
        <v>768.44557377000001</v>
      </c>
      <c r="AE304" s="19">
        <v>0</v>
      </c>
      <c r="AF304" s="19">
        <v>2023.39870677</v>
      </c>
      <c r="AG304" s="19">
        <v>7684.4557376999992</v>
      </c>
      <c r="AH304" s="17">
        <f t="shared" si="104"/>
        <v>763579.25430675293</v>
      </c>
      <c r="AI304" s="17">
        <f t="shared" si="105"/>
        <v>236508.97856402112</v>
      </c>
      <c r="AJ304" s="17">
        <f t="shared" si="106"/>
        <v>527070.27574273176</v>
      </c>
      <c r="AK304" s="19">
        <f t="shared" si="107"/>
        <v>3.228542353625945</v>
      </c>
      <c r="AL304" s="17">
        <f t="shared" si="108"/>
        <v>73079.739282409806</v>
      </c>
      <c r="AM304" s="19">
        <f t="shared" si="109"/>
        <v>10.448576606930308</v>
      </c>
    </row>
    <row r="305" spans="1:39">
      <c r="A305" s="13" t="s">
        <v>356</v>
      </c>
      <c r="B305" s="13" t="s">
        <v>66</v>
      </c>
      <c r="C305" s="13" t="s">
        <v>63</v>
      </c>
      <c r="D305" s="14">
        <v>4</v>
      </c>
      <c r="E305" s="14" t="s">
        <v>3</v>
      </c>
      <c r="F305" s="15">
        <v>53.7</v>
      </c>
      <c r="G305" s="15">
        <v>0</v>
      </c>
      <c r="H305" s="15" t="s">
        <v>3</v>
      </c>
      <c r="I305" s="15" t="s">
        <v>3</v>
      </c>
      <c r="J305" s="16">
        <v>26.842320000000004</v>
      </c>
      <c r="K305" s="16">
        <v>6.6666650000000001</v>
      </c>
      <c r="L305" s="16">
        <v>4.2157559667112734</v>
      </c>
      <c r="M305" s="17">
        <v>0</v>
      </c>
      <c r="N305" s="16">
        <v>10.882420966711273</v>
      </c>
      <c r="O305" s="16">
        <v>20.175655000000006</v>
      </c>
      <c r="P305" s="16">
        <f t="shared" si="100"/>
        <v>31.058075966711279</v>
      </c>
      <c r="Q305" s="16">
        <v>27.520716851051279</v>
      </c>
      <c r="R305" s="16">
        <v>0</v>
      </c>
      <c r="S305" s="16">
        <f t="shared" si="101"/>
        <v>27.520716851051279</v>
      </c>
      <c r="T305" s="18">
        <v>1</v>
      </c>
      <c r="U305" s="19">
        <f t="shared" si="102"/>
        <v>0.8861050143785012</v>
      </c>
      <c r="V305" s="19">
        <f t="shared" si="103"/>
        <v>2.5289149294293649</v>
      </c>
      <c r="W305" s="16">
        <v>0.18512274772980905</v>
      </c>
      <c r="X305" s="16">
        <v>4.6280686932452263E-2</v>
      </c>
      <c r="Y305" s="16" t="s">
        <v>3</v>
      </c>
      <c r="AA305" s="13" t="s">
        <v>356</v>
      </c>
      <c r="AB305" s="15">
        <v>740.38461538461445</v>
      </c>
      <c r="AC305" s="19">
        <v>0</v>
      </c>
      <c r="AD305" s="19">
        <v>43.523798365384565</v>
      </c>
      <c r="AE305" s="19">
        <v>0</v>
      </c>
      <c r="AF305" s="19">
        <v>111.7770276201923</v>
      </c>
      <c r="AG305" s="19">
        <v>174.09519346153826</v>
      </c>
      <c r="AH305" s="17">
        <f t="shared" si="104"/>
        <v>20375.915360874478</v>
      </c>
      <c r="AI305" s="17">
        <f t="shared" si="105"/>
        <v>22994.921629199667</v>
      </c>
      <c r="AJ305" s="17">
        <f t="shared" si="106"/>
        <v>-2619.006268325189</v>
      </c>
      <c r="AK305" s="19">
        <f t="shared" si="107"/>
        <v>0.8861050143785012</v>
      </c>
      <c r="AL305" s="17">
        <f t="shared" si="108"/>
        <v>8057.17706189199</v>
      </c>
      <c r="AM305" s="19">
        <f t="shared" si="109"/>
        <v>2.5289149294293649</v>
      </c>
    </row>
    <row r="306" spans="1:39">
      <c r="A306" s="13" t="s">
        <v>357</v>
      </c>
      <c r="B306" s="13" t="s">
        <v>62</v>
      </c>
      <c r="C306" s="13" t="s">
        <v>63</v>
      </c>
      <c r="D306" s="14">
        <v>10</v>
      </c>
      <c r="E306" s="14" t="s">
        <v>3</v>
      </c>
      <c r="F306" s="15">
        <v>221</v>
      </c>
      <c r="G306" s="15">
        <v>0</v>
      </c>
      <c r="H306" s="15" t="s">
        <v>3</v>
      </c>
      <c r="I306" s="15" t="s">
        <v>3</v>
      </c>
      <c r="J306" s="16">
        <v>15.492021576604239</v>
      </c>
      <c r="K306" s="16">
        <v>23.333327499999999</v>
      </c>
      <c r="L306" s="16">
        <v>21.205402463046578</v>
      </c>
      <c r="M306" s="17">
        <v>0</v>
      </c>
      <c r="N306" s="16">
        <v>44.538729963046578</v>
      </c>
      <c r="O306" s="16">
        <v>-7.84130592339576</v>
      </c>
      <c r="P306" s="16">
        <f t="shared" si="100"/>
        <v>36.697424039650819</v>
      </c>
      <c r="Q306" s="16">
        <v>240.39664310265567</v>
      </c>
      <c r="R306" s="16">
        <v>0</v>
      </c>
      <c r="S306" s="16">
        <f t="shared" si="101"/>
        <v>240.39664310265567</v>
      </c>
      <c r="T306" s="18">
        <v>1</v>
      </c>
      <c r="U306" s="19">
        <f t="shared" si="102"/>
        <v>6.5507770475364158</v>
      </c>
      <c r="V306" s="19">
        <f t="shared" si="103"/>
        <v>5.3974741377248705</v>
      </c>
      <c r="W306" s="16">
        <v>0.18410013493775135</v>
      </c>
      <c r="X306" s="16">
        <v>1.8410013493775135E-2</v>
      </c>
      <c r="Y306" s="16" t="s">
        <v>3</v>
      </c>
      <c r="AA306" s="13" t="s">
        <v>357</v>
      </c>
      <c r="AB306" s="15">
        <v>7568.4</v>
      </c>
      <c r="AC306" s="19">
        <v>0</v>
      </c>
      <c r="AD306" s="19">
        <v>1831.0131730799999</v>
      </c>
      <c r="AE306" s="19">
        <v>0</v>
      </c>
      <c r="AF306" s="19">
        <v>4821.2519050800011</v>
      </c>
      <c r="AG306" s="19">
        <v>18310.1317308</v>
      </c>
      <c r="AH306" s="17">
        <f t="shared" si="104"/>
        <v>1819417.9536581391</v>
      </c>
      <c r="AI306" s="17">
        <f t="shared" si="105"/>
        <v>277740.78410169325</v>
      </c>
      <c r="AJ306" s="17">
        <f t="shared" si="106"/>
        <v>1541677.1695564459</v>
      </c>
      <c r="AK306" s="19">
        <f t="shared" si="107"/>
        <v>6.5507770475364158</v>
      </c>
      <c r="AL306" s="17">
        <f t="shared" si="108"/>
        <v>337086.92385232169</v>
      </c>
      <c r="AM306" s="19">
        <f t="shared" si="109"/>
        <v>5.3974741377248705</v>
      </c>
    </row>
    <row r="307" spans="1:39">
      <c r="A307" s="13" t="s">
        <v>358</v>
      </c>
      <c r="B307" s="13" t="s">
        <v>66</v>
      </c>
      <c r="C307" s="13" t="s">
        <v>63</v>
      </c>
      <c r="D307" s="14">
        <v>9</v>
      </c>
      <c r="E307" s="14" t="s">
        <v>3</v>
      </c>
      <c r="F307" s="15">
        <v>435</v>
      </c>
      <c r="G307" s="15">
        <v>74.399999999999991</v>
      </c>
      <c r="H307" s="15" t="s">
        <v>3</v>
      </c>
      <c r="I307" s="15" t="s">
        <v>3</v>
      </c>
      <c r="J307" s="16">
        <v>219.99925824324364</v>
      </c>
      <c r="K307" s="16">
        <v>90</v>
      </c>
      <c r="L307" s="16">
        <v>66.828767571195158</v>
      </c>
      <c r="M307" s="17">
        <v>0</v>
      </c>
      <c r="N307" s="16">
        <v>156.82876757119516</v>
      </c>
      <c r="O307" s="16">
        <v>129.99925824324364</v>
      </c>
      <c r="P307" s="16">
        <f t="shared" si="100"/>
        <v>286.82802581443877</v>
      </c>
      <c r="Q307" s="16">
        <v>519.61560597834341</v>
      </c>
      <c r="R307" s="16">
        <v>0</v>
      </c>
      <c r="S307" s="16">
        <f t="shared" si="101"/>
        <v>519.61560597834341</v>
      </c>
      <c r="T307" s="18">
        <v>1</v>
      </c>
      <c r="U307" s="19">
        <f t="shared" si="102"/>
        <v>1.8115928682453952</v>
      </c>
      <c r="V307" s="19">
        <f t="shared" si="103"/>
        <v>3.3132671640899991</v>
      </c>
      <c r="W307" s="16">
        <v>0.3293404118995098</v>
      </c>
      <c r="X307" s="16">
        <v>3.6593379099945533E-2</v>
      </c>
      <c r="Y307" s="16">
        <v>1.8383114005220338</v>
      </c>
      <c r="AA307" s="13" t="s">
        <v>358</v>
      </c>
      <c r="AB307" s="15">
        <v>3489.0324000000001</v>
      </c>
      <c r="AC307" s="19">
        <v>297.63902650809598</v>
      </c>
      <c r="AD307" s="19">
        <v>1661.4580392017999</v>
      </c>
      <c r="AE307" s="19">
        <v>783.715128146496</v>
      </c>
      <c r="AF307" s="19">
        <v>4374.7952524217999</v>
      </c>
      <c r="AG307" s="19">
        <v>14953.122352816201</v>
      </c>
      <c r="AH307" s="17">
        <f t="shared" si="104"/>
        <v>1812955.6848040738</v>
      </c>
      <c r="AI307" s="17">
        <f t="shared" si="105"/>
        <v>1000752.2752946133</v>
      </c>
      <c r="AJ307" s="17">
        <f t="shared" si="106"/>
        <v>812203.40950946044</v>
      </c>
      <c r="AK307" s="19">
        <f t="shared" si="107"/>
        <v>1.811592868245395</v>
      </c>
      <c r="AL307" s="17">
        <f t="shared" si="108"/>
        <v>547180.65130796924</v>
      </c>
      <c r="AM307" s="19">
        <f t="shared" si="109"/>
        <v>3.3132671640899987</v>
      </c>
    </row>
    <row r="308" spans="1:39">
      <c r="A308" s="13" t="s">
        <v>359</v>
      </c>
      <c r="B308" s="13" t="s">
        <v>62</v>
      </c>
      <c r="C308" s="13" t="s">
        <v>63</v>
      </c>
      <c r="D308" s="14">
        <v>18</v>
      </c>
      <c r="E308" s="14" t="s">
        <v>3</v>
      </c>
      <c r="F308" s="15">
        <v>21.495412844036686</v>
      </c>
      <c r="G308" s="15">
        <v>100.9174311926605</v>
      </c>
      <c r="H308" s="15" t="s">
        <v>3</v>
      </c>
      <c r="I308" s="15" t="s">
        <v>3</v>
      </c>
      <c r="J308" s="16">
        <v>44.737200000000001</v>
      </c>
      <c r="K308" s="16">
        <v>6.6666650000000001</v>
      </c>
      <c r="L308" s="16">
        <v>13.135053622510728</v>
      </c>
      <c r="M308" s="17">
        <v>0</v>
      </c>
      <c r="N308" s="16">
        <v>19.801718622510727</v>
      </c>
      <c r="O308" s="16">
        <v>38.070535</v>
      </c>
      <c r="P308" s="16">
        <f t="shared" si="100"/>
        <v>57.872253622510726</v>
      </c>
      <c r="Q308" s="16">
        <v>261.45566139120604</v>
      </c>
      <c r="R308" s="16">
        <v>0</v>
      </c>
      <c r="S308" s="16">
        <f t="shared" si="101"/>
        <v>261.45566139120604</v>
      </c>
      <c r="T308" s="18">
        <v>1</v>
      </c>
      <c r="U308" s="19">
        <f t="shared" si="102"/>
        <v>4.5178068076738409</v>
      </c>
      <c r="V308" s="19">
        <f t="shared" si="103"/>
        <v>13.203685315171658</v>
      </c>
      <c r="W308" s="16">
        <v>0.84152233283027222</v>
      </c>
      <c r="X308" s="16">
        <v>4.6751240712792887E-2</v>
      </c>
      <c r="Y308" s="16">
        <v>0.17112087185139871</v>
      </c>
      <c r="AA308" s="13" t="s">
        <v>359</v>
      </c>
      <c r="AB308" s="15">
        <v>5.5</v>
      </c>
      <c r="AC308" s="19">
        <v>0.63641559633027489</v>
      </c>
      <c r="AD308" s="19">
        <v>0.12942065642201828</v>
      </c>
      <c r="AE308" s="19">
        <v>1.3769719266055038</v>
      </c>
      <c r="AF308" s="19">
        <v>0.28001923844036686</v>
      </c>
      <c r="AG308" s="19">
        <v>2.3295718155963296</v>
      </c>
      <c r="AH308" s="17">
        <f t="shared" si="104"/>
        <v>1438.0061376516333</v>
      </c>
      <c r="AI308" s="17">
        <f t="shared" si="105"/>
        <v>318.29739492380901</v>
      </c>
      <c r="AJ308" s="17">
        <f t="shared" si="106"/>
        <v>1119.7087427278243</v>
      </c>
      <c r="AK308" s="19">
        <f t="shared" si="107"/>
        <v>4.5178068076738409</v>
      </c>
      <c r="AL308" s="17">
        <f t="shared" si="108"/>
        <v>108.909452423809</v>
      </c>
      <c r="AM308" s="19">
        <f t="shared" si="109"/>
        <v>13.203685315171658</v>
      </c>
    </row>
    <row r="309" spans="1:39">
      <c r="A309" s="13" t="s">
        <v>360</v>
      </c>
      <c r="B309" s="13" t="s">
        <v>66</v>
      </c>
      <c r="C309" s="13" t="s">
        <v>63</v>
      </c>
      <c r="D309" s="14">
        <v>4</v>
      </c>
      <c r="E309" s="14" t="s">
        <v>3</v>
      </c>
      <c r="F309" s="15">
        <v>53.8</v>
      </c>
      <c r="G309" s="15">
        <v>0</v>
      </c>
      <c r="H309" s="15" t="s">
        <v>3</v>
      </c>
      <c r="I309" s="15" t="s">
        <v>3</v>
      </c>
      <c r="J309" s="16">
        <v>26.842320000000004</v>
      </c>
      <c r="K309" s="16">
        <v>13.33333</v>
      </c>
      <c r="L309" s="16">
        <v>7.8043640895426867</v>
      </c>
      <c r="M309" s="17">
        <v>0</v>
      </c>
      <c r="N309" s="16">
        <v>21.137694089542688</v>
      </c>
      <c r="O309" s="16">
        <v>13.508990000000004</v>
      </c>
      <c r="P309" s="16">
        <f t="shared" si="100"/>
        <v>34.646684089542688</v>
      </c>
      <c r="Q309" s="16">
        <v>27.571965858222693</v>
      </c>
      <c r="R309" s="16">
        <v>0</v>
      </c>
      <c r="S309" s="16">
        <f t="shared" si="101"/>
        <v>27.571965858222693</v>
      </c>
      <c r="T309" s="18">
        <v>1</v>
      </c>
      <c r="U309" s="19">
        <f t="shared" si="102"/>
        <v>0.79580388665663571</v>
      </c>
      <c r="V309" s="19">
        <f t="shared" si="103"/>
        <v>1.3043979982595733</v>
      </c>
      <c r="W309" s="16">
        <v>0.35890861618582243</v>
      </c>
      <c r="X309" s="16">
        <v>8.9727154046455607E-2</v>
      </c>
      <c r="Y309" s="16" t="s">
        <v>3</v>
      </c>
      <c r="AA309" s="13" t="s">
        <v>360</v>
      </c>
      <c r="AB309" s="15">
        <v>46.671799999999998</v>
      </c>
      <c r="AC309" s="19">
        <v>0</v>
      </c>
      <c r="AD309" s="19">
        <v>2.7487291269479996</v>
      </c>
      <c r="AE309" s="19">
        <v>0</v>
      </c>
      <c r="AF309" s="19">
        <v>7.2376953561480004</v>
      </c>
      <c r="AG309" s="19">
        <v>10.994916507791999</v>
      </c>
      <c r="AH309" s="17">
        <f t="shared" si="104"/>
        <v>1286.8332761417978</v>
      </c>
      <c r="AI309" s="17">
        <f t="shared" si="105"/>
        <v>1617.0231104903185</v>
      </c>
      <c r="AJ309" s="17">
        <f t="shared" si="106"/>
        <v>-330.18983434852066</v>
      </c>
      <c r="AK309" s="19">
        <f t="shared" si="107"/>
        <v>0.7958038866566356</v>
      </c>
      <c r="AL309" s="17">
        <f t="shared" si="108"/>
        <v>986.53423100831833</v>
      </c>
      <c r="AM309" s="19">
        <f t="shared" si="109"/>
        <v>1.3043979982595733</v>
      </c>
    </row>
    <row r="310" spans="1:39">
      <c r="A310" s="13" t="s">
        <v>225</v>
      </c>
      <c r="B310" s="13" t="s">
        <v>62</v>
      </c>
      <c r="C310" s="13" t="s">
        <v>63</v>
      </c>
      <c r="D310" s="14">
        <v>10</v>
      </c>
      <c r="E310" s="14" t="s">
        <v>3</v>
      </c>
      <c r="F310" s="15">
        <v>348</v>
      </c>
      <c r="G310" s="15">
        <v>0</v>
      </c>
      <c r="H310" s="15" t="s">
        <v>3</v>
      </c>
      <c r="I310" s="15" t="s">
        <v>3</v>
      </c>
      <c r="J310" s="16">
        <v>157.10040000000001</v>
      </c>
      <c r="K310" s="16">
        <v>40</v>
      </c>
      <c r="L310" s="16">
        <v>35.119981965006019</v>
      </c>
      <c r="M310" s="17">
        <v>0</v>
      </c>
      <c r="N310" s="16">
        <v>75.119981965006019</v>
      </c>
      <c r="O310" s="16">
        <v>117.10040000000001</v>
      </c>
      <c r="P310" s="16">
        <f t="shared" si="100"/>
        <v>192.22038196500603</v>
      </c>
      <c r="Q310" s="16">
        <v>378.54313031549401</v>
      </c>
      <c r="R310" s="16">
        <v>0</v>
      </c>
      <c r="S310" s="16">
        <f t="shared" si="101"/>
        <v>378.54313031549401</v>
      </c>
      <c r="T310" s="18">
        <v>1</v>
      </c>
      <c r="U310" s="19">
        <f t="shared" si="102"/>
        <v>1.9693183753240502</v>
      </c>
      <c r="V310" s="19">
        <f t="shared" si="103"/>
        <v>5.0391802608769929</v>
      </c>
      <c r="W310" s="16">
        <v>0.19718995265814079</v>
      </c>
      <c r="X310" s="16">
        <v>1.9718995265814079E-2</v>
      </c>
      <c r="Y310" s="16" t="s">
        <v>3</v>
      </c>
      <c r="AA310" s="13" t="s">
        <v>225</v>
      </c>
      <c r="AB310" s="15">
        <v>410.97</v>
      </c>
      <c r="AC310" s="19">
        <v>0</v>
      </c>
      <c r="AD310" s="19">
        <v>156.561322932</v>
      </c>
      <c r="AE310" s="19">
        <v>0</v>
      </c>
      <c r="AF310" s="19">
        <v>331.419943332</v>
      </c>
      <c r="AG310" s="19">
        <v>1565.6132293200001</v>
      </c>
      <c r="AH310" s="17">
        <f t="shared" si="104"/>
        <v>155569.8702657586</v>
      </c>
      <c r="AI310" s="17">
        <f t="shared" si="105"/>
        <v>78996.810376158537</v>
      </c>
      <c r="AJ310" s="17">
        <f t="shared" si="106"/>
        <v>76573.059889600059</v>
      </c>
      <c r="AK310" s="19">
        <f t="shared" si="107"/>
        <v>1.9693183753240502</v>
      </c>
      <c r="AL310" s="17">
        <f t="shared" si="108"/>
        <v>30872.058988158526</v>
      </c>
      <c r="AM310" s="19">
        <f t="shared" si="109"/>
        <v>5.0391802608769929</v>
      </c>
    </row>
    <row r="311" spans="1:39">
      <c r="A311" s="13" t="s">
        <v>226</v>
      </c>
      <c r="B311" s="13" t="s">
        <v>62</v>
      </c>
      <c r="C311" s="13" t="s">
        <v>63</v>
      </c>
      <c r="D311" s="14">
        <v>10</v>
      </c>
      <c r="E311" s="14" t="s">
        <v>3</v>
      </c>
      <c r="F311" s="15">
        <v>207.81906430000001</v>
      </c>
      <c r="G311" s="15">
        <v>0</v>
      </c>
      <c r="H311" s="15" t="s">
        <v>3</v>
      </c>
      <c r="I311" s="15" t="s">
        <v>3</v>
      </c>
      <c r="J311" s="16">
        <v>172.7064</v>
      </c>
      <c r="K311" s="16">
        <v>40</v>
      </c>
      <c r="L311" s="16">
        <v>29.522483903583154</v>
      </c>
      <c r="M311" s="17">
        <v>0</v>
      </c>
      <c r="N311" s="16">
        <v>69.522483903583151</v>
      </c>
      <c r="O311" s="16">
        <v>132.7064</v>
      </c>
      <c r="P311" s="16">
        <f t="shared" si="100"/>
        <v>202.22888390358315</v>
      </c>
      <c r="Q311" s="16">
        <v>226.05884810160615</v>
      </c>
      <c r="R311" s="16">
        <v>0</v>
      </c>
      <c r="S311" s="16">
        <f t="shared" si="101"/>
        <v>226.05884810160615</v>
      </c>
      <c r="T311" s="18">
        <v>1</v>
      </c>
      <c r="U311" s="19">
        <f t="shared" si="102"/>
        <v>1.117836600479803</v>
      </c>
      <c r="V311" s="19">
        <f t="shared" si="103"/>
        <v>3.2515933753908235</v>
      </c>
      <c r="W311" s="16">
        <v>0.305596549863415</v>
      </c>
      <c r="X311" s="16">
        <v>3.0559654986341504E-2</v>
      </c>
      <c r="Y311" s="16" t="s">
        <v>3</v>
      </c>
      <c r="AA311" s="13" t="s">
        <v>226</v>
      </c>
      <c r="AB311" s="15">
        <v>23.571428571428541</v>
      </c>
      <c r="AC311" s="19">
        <v>0</v>
      </c>
      <c r="AD311" s="19">
        <v>5.3624889141027996</v>
      </c>
      <c r="AE311" s="19">
        <v>0</v>
      </c>
      <c r="AF311" s="19">
        <v>11.334351568444568</v>
      </c>
      <c r="AG311" s="19">
        <v>53.624889141028007</v>
      </c>
      <c r="AH311" s="17">
        <f t="shared" si="104"/>
        <v>5328.5299909664236</v>
      </c>
      <c r="AI311" s="17">
        <f t="shared" si="105"/>
        <v>4766.8236920130257</v>
      </c>
      <c r="AJ311" s="17">
        <f t="shared" si="106"/>
        <v>561.70629895339789</v>
      </c>
      <c r="AK311" s="19">
        <f t="shared" si="107"/>
        <v>1.1178366004798028</v>
      </c>
      <c r="AL311" s="17">
        <f t="shared" si="108"/>
        <v>1638.7442634416007</v>
      </c>
      <c r="AM311" s="19">
        <f t="shared" si="109"/>
        <v>3.2515933753908239</v>
      </c>
    </row>
    <row r="313" spans="1:39">
      <c r="A313" s="7" t="s">
        <v>361</v>
      </c>
      <c r="AA313" s="8" t="s">
        <v>362</v>
      </c>
    </row>
    <row r="314" spans="1:39" ht="57" thickBot="1">
      <c r="A314" s="10" t="s">
        <v>24</v>
      </c>
      <c r="B314" s="10" t="s">
        <v>25</v>
      </c>
      <c r="C314" s="10" t="s">
        <v>26</v>
      </c>
      <c r="D314" s="11" t="s">
        <v>27</v>
      </c>
      <c r="E314" s="11" t="s">
        <v>28</v>
      </c>
      <c r="F314" s="11" t="s">
        <v>29</v>
      </c>
      <c r="G314" s="11" t="s">
        <v>30</v>
      </c>
      <c r="H314" s="11" t="s">
        <v>31</v>
      </c>
      <c r="I314" s="11" t="s">
        <v>32</v>
      </c>
      <c r="J314" s="11" t="s">
        <v>33</v>
      </c>
      <c r="K314" s="11" t="s">
        <v>34</v>
      </c>
      <c r="L314" s="11" t="s">
        <v>35</v>
      </c>
      <c r="M314" s="11" t="s">
        <v>36</v>
      </c>
      <c r="N314" s="11" t="s">
        <v>37</v>
      </c>
      <c r="O314" s="11" t="s">
        <v>38</v>
      </c>
      <c r="P314" s="11" t="s">
        <v>39</v>
      </c>
      <c r="Q314" s="11" t="s">
        <v>40</v>
      </c>
      <c r="R314" s="11" t="s">
        <v>41</v>
      </c>
      <c r="S314" s="11" t="s">
        <v>42</v>
      </c>
      <c r="T314" s="11" t="s">
        <v>43</v>
      </c>
      <c r="U314" s="11" t="s">
        <v>44</v>
      </c>
      <c r="V314" s="11" t="s">
        <v>45</v>
      </c>
      <c r="W314" s="11" t="s">
        <v>46</v>
      </c>
      <c r="X314" s="11" t="s">
        <v>47</v>
      </c>
      <c r="Y314" s="11" t="s">
        <v>48</v>
      </c>
      <c r="AA314" s="10" t="s">
        <v>24</v>
      </c>
      <c r="AB314" s="12" t="s">
        <v>49</v>
      </c>
      <c r="AC314" s="11" t="s">
        <v>50</v>
      </c>
      <c r="AD314" s="11" t="s">
        <v>51</v>
      </c>
      <c r="AE314" s="11" t="s">
        <v>52</v>
      </c>
      <c r="AF314" s="11" t="s">
        <v>53</v>
      </c>
      <c r="AG314" s="11" t="s">
        <v>54</v>
      </c>
      <c r="AH314" s="11" t="s">
        <v>55</v>
      </c>
      <c r="AI314" s="11" t="s">
        <v>56</v>
      </c>
      <c r="AJ314" s="11" t="s">
        <v>57</v>
      </c>
      <c r="AK314" s="11" t="s">
        <v>58</v>
      </c>
      <c r="AL314" s="11" t="s">
        <v>59</v>
      </c>
      <c r="AM314" s="11" t="s">
        <v>60</v>
      </c>
    </row>
    <row r="315" spans="1:39">
      <c r="A315" s="13" t="s">
        <v>72</v>
      </c>
      <c r="B315" s="13" t="s">
        <v>66</v>
      </c>
      <c r="C315" s="13" t="s">
        <v>68</v>
      </c>
      <c r="D315" s="14">
        <v>5</v>
      </c>
      <c r="E315" s="14">
        <v>1.6666666666666667</v>
      </c>
      <c r="F315" s="15">
        <v>252</v>
      </c>
      <c r="G315" s="15">
        <v>34.799999999999997</v>
      </c>
      <c r="H315" s="15">
        <v>252</v>
      </c>
      <c r="I315" s="15">
        <v>34.799999999999997</v>
      </c>
      <c r="J315" s="16">
        <v>0</v>
      </c>
      <c r="K315" s="16">
        <v>0</v>
      </c>
      <c r="L315" s="16">
        <v>992.02956612020216</v>
      </c>
      <c r="M315" s="17">
        <v>804.06273600000009</v>
      </c>
      <c r="N315" s="16">
        <v>992.02956612020216</v>
      </c>
      <c r="O315" s="16">
        <v>0</v>
      </c>
      <c r="P315" s="16">
        <f t="shared" ref="P315:P321" si="110">N315+O315</f>
        <v>992.02956612020216</v>
      </c>
      <c r="Q315" s="16">
        <v>181.57076924360149</v>
      </c>
      <c r="R315" s="16">
        <v>0</v>
      </c>
      <c r="S315" s="16">
        <f t="shared" ref="S315:S321" si="111">SUM(R315,Q315)</f>
        <v>181.57076924360149</v>
      </c>
      <c r="T315" s="18">
        <v>1</v>
      </c>
      <c r="U315" s="19">
        <f t="shared" ref="U315:U321" si="112">MAX(Q315/(L315+(J315*T315)),0)</f>
        <v>0.18302959452480769</v>
      </c>
      <c r="V315" s="19">
        <f t="shared" ref="V315:V321" si="113">MAX(Q315/N315,0)</f>
        <v>0.18302959452480769</v>
      </c>
      <c r="W315" s="16">
        <v>3.5961071771857327</v>
      </c>
      <c r="X315" s="16">
        <v>0.71922143543714656</v>
      </c>
      <c r="Y315" s="16">
        <v>24.860603006132997</v>
      </c>
      <c r="AA315" s="13" t="s">
        <v>72</v>
      </c>
      <c r="AB315" s="15">
        <v>33.640008072993645</v>
      </c>
      <c r="AC315" s="19">
        <v>1.3422928373260092</v>
      </c>
      <c r="AD315" s="19">
        <v>9.2800806430515479</v>
      </c>
      <c r="AE315" s="19">
        <v>4.0268785119780279</v>
      </c>
      <c r="AF315" s="19">
        <v>27.840241929154647</v>
      </c>
      <c r="AG315" s="19">
        <v>46.400403215257739</v>
      </c>
      <c r="AH315" s="17">
        <f t="shared" ref="AH315:AH321" si="114">AB315*Q315</f>
        <v>6108.0421431744207</v>
      </c>
      <c r="AI315" s="17">
        <f t="shared" ref="AI315:AI321" si="115">AB315*(L315+(J315*T315))</f>
        <v>33371.882612931986</v>
      </c>
      <c r="AJ315" s="17">
        <f t="shared" ref="AJ315:AJ321" si="116">AH315-AI315</f>
        <v>-27263.840469757564</v>
      </c>
      <c r="AK315" s="19">
        <f t="shared" ref="AK315:AK321" si="117">IF(AB315=0,"N/A",MAX(AH315/AI315,0))</f>
        <v>0.18302959452480769</v>
      </c>
      <c r="AL315" s="17">
        <f t="shared" ref="AL315:AL321" si="118">AB315*N315</f>
        <v>33371.882612931986</v>
      </c>
      <c r="AM315" s="19">
        <f t="shared" ref="AM315:AM321" si="119">IF(AB315=0,"N/A",MAX(AH315/AL315,0))</f>
        <v>0.18302959452480769</v>
      </c>
    </row>
    <row r="316" spans="1:39">
      <c r="A316" s="13" t="s">
        <v>363</v>
      </c>
      <c r="B316" s="13" t="s">
        <v>295</v>
      </c>
      <c r="C316" s="13" t="s">
        <v>68</v>
      </c>
      <c r="D316" s="14">
        <v>20</v>
      </c>
      <c r="E316" s="14">
        <v>6.666666666666667</v>
      </c>
      <c r="F316" s="15">
        <v>805</v>
      </c>
      <c r="G316" s="15">
        <v>130.41</v>
      </c>
      <c r="H316" s="15">
        <v>805</v>
      </c>
      <c r="I316" s="15">
        <v>130.41</v>
      </c>
      <c r="J316" s="16">
        <v>0</v>
      </c>
      <c r="K316" s="16">
        <v>0</v>
      </c>
      <c r="L316" s="16">
        <v>1523.2264830468762</v>
      </c>
      <c r="M316" s="17">
        <v>936.36</v>
      </c>
      <c r="N316" s="16">
        <v>1523.2264830468762</v>
      </c>
      <c r="O316" s="16">
        <v>0</v>
      </c>
      <c r="P316" s="16">
        <f t="shared" si="110"/>
        <v>1523.2264830468762</v>
      </c>
      <c r="Q316" s="16">
        <v>1717.4490657464385</v>
      </c>
      <c r="R316" s="16">
        <v>0</v>
      </c>
      <c r="S316" s="16">
        <f t="shared" si="111"/>
        <v>1717.4490657464385</v>
      </c>
      <c r="T316" s="18">
        <v>1</v>
      </c>
      <c r="U316" s="19">
        <f t="shared" si="112"/>
        <v>1.127507356825272</v>
      </c>
      <c r="V316" s="19">
        <f t="shared" si="113"/>
        <v>1.127507356825272</v>
      </c>
      <c r="W316" s="16">
        <v>1.7285309220662377</v>
      </c>
      <c r="X316" s="16">
        <v>8.642654610331188E-2</v>
      </c>
      <c r="Y316" s="16">
        <v>10.186380000499813</v>
      </c>
      <c r="AA316" s="13" t="s">
        <v>363</v>
      </c>
      <c r="AB316" s="15">
        <v>0.90975094407480339</v>
      </c>
      <c r="AC316" s="19">
        <v>0.13603333559921729</v>
      </c>
      <c r="AD316" s="19">
        <v>0.80170300857534327</v>
      </c>
      <c r="AE316" s="19">
        <v>0.40810000679765185</v>
      </c>
      <c r="AF316" s="19">
        <v>2.4051090257260297</v>
      </c>
      <c r="AG316" s="19">
        <v>16.034060171506866</v>
      </c>
      <c r="AH316" s="17">
        <f t="shared" si="114"/>
        <v>1562.4509089632115</v>
      </c>
      <c r="AI316" s="17">
        <f t="shared" si="115"/>
        <v>1385.7567309916381</v>
      </c>
      <c r="AJ316" s="17">
        <f t="shared" si="116"/>
        <v>176.69417797157348</v>
      </c>
      <c r="AK316" s="19">
        <f t="shared" si="117"/>
        <v>1.1275073568252723</v>
      </c>
      <c r="AL316" s="17">
        <f t="shared" si="118"/>
        <v>1385.7567309916381</v>
      </c>
      <c r="AM316" s="19">
        <f t="shared" si="119"/>
        <v>1.1275073568252723</v>
      </c>
    </row>
    <row r="317" spans="1:39">
      <c r="A317" s="13" t="s">
        <v>73</v>
      </c>
      <c r="B317" s="13" t="s">
        <v>74</v>
      </c>
      <c r="C317" s="13" t="s">
        <v>68</v>
      </c>
      <c r="D317" s="14">
        <v>4</v>
      </c>
      <c r="E317" s="14">
        <v>1.3333333333333333</v>
      </c>
      <c r="F317" s="15">
        <v>1358</v>
      </c>
      <c r="G317" s="15">
        <v>193.06200000000001</v>
      </c>
      <c r="H317" s="15">
        <v>1358</v>
      </c>
      <c r="I317" s="15">
        <v>193.06200000000001</v>
      </c>
      <c r="J317" s="16">
        <v>0</v>
      </c>
      <c r="K317" s="16">
        <v>0</v>
      </c>
      <c r="L317" s="16">
        <v>978.10690466711367</v>
      </c>
      <c r="M317" s="17">
        <v>668.77952400000004</v>
      </c>
      <c r="N317" s="16">
        <v>978.10690466711367</v>
      </c>
      <c r="O317" s="16">
        <v>0</v>
      </c>
      <c r="P317" s="16">
        <f t="shared" si="110"/>
        <v>978.10690466711367</v>
      </c>
      <c r="Q317" s="16">
        <v>793.4968790827993</v>
      </c>
      <c r="R317" s="16">
        <v>0</v>
      </c>
      <c r="S317" s="16">
        <f t="shared" si="111"/>
        <v>793.4968790827993</v>
      </c>
      <c r="T317" s="18">
        <v>1</v>
      </c>
      <c r="U317" s="19">
        <f t="shared" si="112"/>
        <v>0.81125782396235713</v>
      </c>
      <c r="V317" s="19">
        <f t="shared" si="113"/>
        <v>0.81125782396235713</v>
      </c>
      <c r="W317" s="16">
        <v>0.65795335597452742</v>
      </c>
      <c r="X317" s="16">
        <v>0.16448833899363186</v>
      </c>
      <c r="Y317" s="16">
        <v>4.4183061998745989</v>
      </c>
      <c r="AA317" s="13" t="s">
        <v>73</v>
      </c>
      <c r="AB317" s="15">
        <v>19.687999999999999</v>
      </c>
      <c r="AC317" s="19">
        <v>4.3582319385696007</v>
      </c>
      <c r="AD317" s="19">
        <v>29.268231988800004</v>
      </c>
      <c r="AE317" s="19">
        <v>13.0746958157088</v>
      </c>
      <c r="AF317" s="19">
        <v>87.804695966400004</v>
      </c>
      <c r="AG317" s="19">
        <v>117.07292795520002</v>
      </c>
      <c r="AH317" s="17">
        <f t="shared" si="114"/>
        <v>15622.366555382152</v>
      </c>
      <c r="AI317" s="17">
        <f t="shared" si="115"/>
        <v>19256.968739086133</v>
      </c>
      <c r="AJ317" s="17">
        <f t="shared" si="116"/>
        <v>-3634.6021837039807</v>
      </c>
      <c r="AK317" s="19">
        <f t="shared" si="117"/>
        <v>0.81125782396235713</v>
      </c>
      <c r="AL317" s="17">
        <f t="shared" si="118"/>
        <v>19256.968739086133</v>
      </c>
      <c r="AM317" s="19">
        <f t="shared" si="119"/>
        <v>0.81125782396235713</v>
      </c>
    </row>
    <row r="318" spans="1:39">
      <c r="A318" s="13" t="s">
        <v>75</v>
      </c>
      <c r="B318" s="13" t="s">
        <v>74</v>
      </c>
      <c r="C318" s="13" t="s">
        <v>68</v>
      </c>
      <c r="D318" s="14">
        <v>5</v>
      </c>
      <c r="E318" s="14">
        <v>1.6666666666666667</v>
      </c>
      <c r="F318" s="15">
        <v>678</v>
      </c>
      <c r="G318" s="15">
        <v>97.29</v>
      </c>
      <c r="H318" s="15">
        <v>678</v>
      </c>
      <c r="I318" s="15">
        <v>97.29</v>
      </c>
      <c r="J318" s="16">
        <v>0</v>
      </c>
      <c r="K318" s="16">
        <v>0</v>
      </c>
      <c r="L318" s="16">
        <v>1185.0940418852711</v>
      </c>
      <c r="M318" s="17">
        <v>905.26244400000007</v>
      </c>
      <c r="N318" s="16">
        <v>1185.0940418852711</v>
      </c>
      <c r="O318" s="16">
        <v>0</v>
      </c>
      <c r="P318" s="16">
        <f t="shared" si="110"/>
        <v>1185.0940418852711</v>
      </c>
      <c r="Q318" s="16">
        <v>490.86432010885801</v>
      </c>
      <c r="R318" s="16">
        <v>0</v>
      </c>
      <c r="S318" s="16">
        <f t="shared" si="111"/>
        <v>490.86432010885801</v>
      </c>
      <c r="T318" s="18">
        <v>1</v>
      </c>
      <c r="U318" s="19">
        <f t="shared" si="112"/>
        <v>0.41419862286032705</v>
      </c>
      <c r="V318" s="19">
        <f t="shared" si="113"/>
        <v>0.41419862286032705</v>
      </c>
      <c r="W318" s="16">
        <v>1.5967306891772788</v>
      </c>
      <c r="X318" s="16">
        <v>0.31934613783545579</v>
      </c>
      <c r="Y318" s="16">
        <v>10.62309090274586</v>
      </c>
      <c r="AA318" s="13" t="s">
        <v>75</v>
      </c>
      <c r="AB318" s="15">
        <v>5.7779999999999996</v>
      </c>
      <c r="AC318" s="19">
        <v>0.64455158149200009</v>
      </c>
      <c r="AD318" s="19">
        <v>4.2884697347999996</v>
      </c>
      <c r="AE318" s="19">
        <v>1.9336547444760002</v>
      </c>
      <c r="AF318" s="19">
        <v>12.865409204399999</v>
      </c>
      <c r="AG318" s="19">
        <v>21.442348673999998</v>
      </c>
      <c r="AH318" s="17">
        <f t="shared" si="114"/>
        <v>2836.2140415889812</v>
      </c>
      <c r="AI318" s="17">
        <f t="shared" si="115"/>
        <v>6847.473374013096</v>
      </c>
      <c r="AJ318" s="17">
        <f t="shared" si="116"/>
        <v>-4011.2593324241147</v>
      </c>
      <c r="AK318" s="19">
        <f t="shared" si="117"/>
        <v>0.41419862286032699</v>
      </c>
      <c r="AL318" s="17">
        <f t="shared" si="118"/>
        <v>6847.473374013096</v>
      </c>
      <c r="AM318" s="19">
        <f t="shared" si="119"/>
        <v>0.41419862286032699</v>
      </c>
    </row>
    <row r="319" spans="1:39">
      <c r="A319" s="13" t="s">
        <v>364</v>
      </c>
      <c r="B319" s="13" t="s">
        <v>62</v>
      </c>
      <c r="C319" s="13" t="s">
        <v>68</v>
      </c>
      <c r="D319" s="14">
        <v>20</v>
      </c>
      <c r="E319" s="14">
        <v>6.666666666666667</v>
      </c>
      <c r="F319" s="15">
        <v>3667</v>
      </c>
      <c r="G319" s="15">
        <v>1037.761</v>
      </c>
      <c r="H319" s="15">
        <v>3667</v>
      </c>
      <c r="I319" s="15">
        <v>1037.761</v>
      </c>
      <c r="J319" s="16">
        <v>0</v>
      </c>
      <c r="K319" s="16">
        <v>0</v>
      </c>
      <c r="L319" s="16">
        <v>9675.1170184950406</v>
      </c>
      <c r="M319" s="17">
        <v>6349.9303339199996</v>
      </c>
      <c r="N319" s="16">
        <v>9675.1170184950406</v>
      </c>
      <c r="O319" s="16">
        <v>0</v>
      </c>
      <c r="P319" s="16">
        <f t="shared" si="110"/>
        <v>9675.1170184950406</v>
      </c>
      <c r="Q319" s="16">
        <v>8897.6336475176067</v>
      </c>
      <c r="R319" s="16">
        <v>0</v>
      </c>
      <c r="S319" s="16">
        <f t="shared" si="111"/>
        <v>8897.6336475176067</v>
      </c>
      <c r="T319" s="18">
        <v>1</v>
      </c>
      <c r="U319" s="19">
        <f t="shared" si="112"/>
        <v>0.91964093359375498</v>
      </c>
      <c r="V319" s="19">
        <f t="shared" si="113"/>
        <v>0.91964093359375498</v>
      </c>
      <c r="W319" s="16">
        <v>2.4102043622566729</v>
      </c>
      <c r="X319" s="16">
        <v>0.12051021811283363</v>
      </c>
      <c r="Y319" s="16">
        <v>8.1306481471451768</v>
      </c>
      <c r="AA319" s="13" t="s">
        <v>364</v>
      </c>
      <c r="AB319" s="15">
        <v>118.04625</v>
      </c>
      <c r="AC319" s="19">
        <v>140.46285071207026</v>
      </c>
      <c r="AD319" s="19">
        <v>473.86891795162501</v>
      </c>
      <c r="AE319" s="19">
        <v>421.38855213621076</v>
      </c>
      <c r="AF319" s="19">
        <v>1421.6067538548753</v>
      </c>
      <c r="AG319" s="19">
        <v>9477.3783590325002</v>
      </c>
      <c r="AH319" s="17">
        <f t="shared" si="114"/>
        <v>1050332.2859632752</v>
      </c>
      <c r="AI319" s="17">
        <f t="shared" si="115"/>
        <v>1142111.2823445201</v>
      </c>
      <c r="AJ319" s="17">
        <f t="shared" si="116"/>
        <v>-91778.996381244855</v>
      </c>
      <c r="AK319" s="19">
        <f t="shared" si="117"/>
        <v>0.91964093359375509</v>
      </c>
      <c r="AL319" s="17">
        <f t="shared" si="118"/>
        <v>1142111.2823445201</v>
      </c>
      <c r="AM319" s="19">
        <f t="shared" si="119"/>
        <v>0.91964093359375509</v>
      </c>
    </row>
    <row r="320" spans="1:39">
      <c r="A320" s="13" t="s">
        <v>365</v>
      </c>
      <c r="B320" s="13" t="s">
        <v>66</v>
      </c>
      <c r="C320" s="13" t="s">
        <v>68</v>
      </c>
      <c r="D320" s="14">
        <v>5</v>
      </c>
      <c r="E320" s="14">
        <v>1.6666666666666667</v>
      </c>
      <c r="F320" s="15">
        <v>636</v>
      </c>
      <c r="G320" s="15">
        <v>213</v>
      </c>
      <c r="H320" s="15">
        <v>636</v>
      </c>
      <c r="I320" s="15">
        <v>213</v>
      </c>
      <c r="J320" s="16">
        <v>0</v>
      </c>
      <c r="K320" s="16">
        <v>0</v>
      </c>
      <c r="L320" s="16">
        <v>614.37440828822184</v>
      </c>
      <c r="M320" s="17">
        <v>408.49225200000001</v>
      </c>
      <c r="N320" s="16">
        <v>614.37440828822184</v>
      </c>
      <c r="O320" s="16">
        <v>0</v>
      </c>
      <c r="P320" s="16">
        <f t="shared" si="110"/>
        <v>614.37440828822184</v>
      </c>
      <c r="Q320" s="16">
        <v>538.67338770518097</v>
      </c>
      <c r="R320" s="16">
        <v>0</v>
      </c>
      <c r="S320" s="16">
        <f t="shared" si="111"/>
        <v>538.67338770518097</v>
      </c>
      <c r="T320" s="18">
        <v>1</v>
      </c>
      <c r="U320" s="19">
        <f t="shared" si="112"/>
        <v>0.87678357112243643</v>
      </c>
      <c r="V320" s="19">
        <f t="shared" si="113"/>
        <v>0.87678357112243643</v>
      </c>
      <c r="W320" s="16">
        <v>0.88243871379133743</v>
      </c>
      <c r="X320" s="16">
        <v>0.17648774275826748</v>
      </c>
      <c r="Y320" s="16">
        <v>2.5154738097096634</v>
      </c>
      <c r="AA320" s="13" t="s">
        <v>365</v>
      </c>
      <c r="AB320" s="15">
        <v>35</v>
      </c>
      <c r="AC320" s="19">
        <v>8.5479030000000016</v>
      </c>
      <c r="AD320" s="19">
        <v>24.368022</v>
      </c>
      <c r="AE320" s="19">
        <v>25.643709000000005</v>
      </c>
      <c r="AF320" s="19">
        <v>73.104066000000003</v>
      </c>
      <c r="AG320" s="19">
        <v>121.84011</v>
      </c>
      <c r="AH320" s="17">
        <f t="shared" si="114"/>
        <v>18853.568569681334</v>
      </c>
      <c r="AI320" s="17">
        <f t="shared" si="115"/>
        <v>21503.104290087766</v>
      </c>
      <c r="AJ320" s="17">
        <f t="shared" si="116"/>
        <v>-2649.5357204064312</v>
      </c>
      <c r="AK320" s="19">
        <f t="shared" si="117"/>
        <v>0.87678357112243643</v>
      </c>
      <c r="AL320" s="17">
        <f t="shared" si="118"/>
        <v>21503.104290087766</v>
      </c>
      <c r="AM320" s="19">
        <f t="shared" si="119"/>
        <v>0.87678357112243643</v>
      </c>
    </row>
    <row r="321" spans="1:39">
      <c r="A321" s="13" t="s">
        <v>366</v>
      </c>
      <c r="B321" s="13" t="s">
        <v>66</v>
      </c>
      <c r="C321" s="13" t="s">
        <v>68</v>
      </c>
      <c r="D321" s="14">
        <v>11</v>
      </c>
      <c r="E321" s="14">
        <v>3.6666666666666665</v>
      </c>
      <c r="F321" s="15">
        <v>165</v>
      </c>
      <c r="G321" s="15">
        <v>22.770000000000003</v>
      </c>
      <c r="H321" s="15">
        <v>165</v>
      </c>
      <c r="I321" s="15">
        <v>22.770000000000003</v>
      </c>
      <c r="J321" s="16">
        <v>0</v>
      </c>
      <c r="K321" s="16">
        <v>0</v>
      </c>
      <c r="L321" s="16">
        <v>1295.7266823037323</v>
      </c>
      <c r="M321" s="17">
        <v>1043.5836239999999</v>
      </c>
      <c r="N321" s="16">
        <v>1295.7266823037323</v>
      </c>
      <c r="O321" s="16">
        <v>0</v>
      </c>
      <c r="P321" s="16">
        <f t="shared" si="110"/>
        <v>1295.7266823037323</v>
      </c>
      <c r="Q321" s="16">
        <v>226.19807980380705</v>
      </c>
      <c r="R321" s="16">
        <v>0</v>
      </c>
      <c r="S321" s="16">
        <f t="shared" si="111"/>
        <v>226.19807980380705</v>
      </c>
      <c r="T321" s="18">
        <v>1</v>
      </c>
      <c r="U321" s="19">
        <f t="shared" si="112"/>
        <v>0.17457237154493033</v>
      </c>
      <c r="V321" s="19">
        <f t="shared" si="113"/>
        <v>0.17457237154493033</v>
      </c>
      <c r="W321" s="16">
        <v>7.1736140865724822</v>
      </c>
      <c r="X321" s="16">
        <v>0.65214673514295285</v>
      </c>
      <c r="Y321" s="16">
        <v>49.626844077166652</v>
      </c>
      <c r="AA321" s="13" t="s">
        <v>366</v>
      </c>
      <c r="AB321" s="15">
        <v>35</v>
      </c>
      <c r="AC321" s="19">
        <v>0.91378287000000014</v>
      </c>
      <c r="AD321" s="19">
        <v>6.3218924999999997</v>
      </c>
      <c r="AE321" s="19">
        <v>2.7413486100000006</v>
      </c>
      <c r="AF321" s="19">
        <v>18.965677500000002</v>
      </c>
      <c r="AG321" s="19">
        <v>69.540817500000003</v>
      </c>
      <c r="AH321" s="17">
        <f t="shared" si="114"/>
        <v>7916.9327931332464</v>
      </c>
      <c r="AI321" s="17">
        <f t="shared" si="115"/>
        <v>45350.433880630633</v>
      </c>
      <c r="AJ321" s="17">
        <f t="shared" si="116"/>
        <v>-37433.501087497389</v>
      </c>
      <c r="AK321" s="19">
        <f t="shared" si="117"/>
        <v>0.1745723715449303</v>
      </c>
      <c r="AL321" s="17">
        <f t="shared" si="118"/>
        <v>45350.433880630633</v>
      </c>
      <c r="AM321" s="19">
        <f t="shared" si="119"/>
        <v>0.1745723715449303</v>
      </c>
    </row>
    <row r="323" spans="1:39">
      <c r="A323" s="7" t="s">
        <v>367</v>
      </c>
      <c r="AA323" s="8"/>
    </row>
    <row r="324" spans="1:39" ht="57" thickBot="1">
      <c r="A324" s="10" t="s">
        <v>24</v>
      </c>
      <c r="B324" s="10" t="s">
        <v>25</v>
      </c>
      <c r="C324" s="10" t="s">
        <v>26</v>
      </c>
      <c r="D324" s="11" t="s">
        <v>27</v>
      </c>
      <c r="E324" s="11" t="s">
        <v>28</v>
      </c>
      <c r="F324" s="11" t="s">
        <v>29</v>
      </c>
      <c r="G324" s="11" t="s">
        <v>30</v>
      </c>
      <c r="H324" s="11" t="s">
        <v>31</v>
      </c>
      <c r="I324" s="11" t="s">
        <v>32</v>
      </c>
      <c r="J324" s="11" t="s">
        <v>33</v>
      </c>
      <c r="K324" s="11" t="s">
        <v>34</v>
      </c>
      <c r="L324" s="11" t="s">
        <v>35</v>
      </c>
      <c r="M324" s="11" t="s">
        <v>36</v>
      </c>
      <c r="N324" s="11" t="s">
        <v>37</v>
      </c>
      <c r="O324" s="11" t="s">
        <v>38</v>
      </c>
      <c r="P324" s="11" t="s">
        <v>39</v>
      </c>
      <c r="Q324" s="11" t="s">
        <v>40</v>
      </c>
      <c r="R324" s="11" t="s">
        <v>41</v>
      </c>
      <c r="S324" s="11" t="s">
        <v>42</v>
      </c>
      <c r="T324" s="11" t="s">
        <v>43</v>
      </c>
      <c r="U324" s="11" t="s">
        <v>44</v>
      </c>
      <c r="V324" s="11" t="s">
        <v>45</v>
      </c>
      <c r="W324" s="11" t="s">
        <v>46</v>
      </c>
      <c r="X324" s="11" t="s">
        <v>47</v>
      </c>
      <c r="Y324" s="11" t="s">
        <v>48</v>
      </c>
      <c r="AA324" s="10" t="s">
        <v>24</v>
      </c>
      <c r="AB324" s="12" t="s">
        <v>49</v>
      </c>
      <c r="AC324" s="11" t="s">
        <v>50</v>
      </c>
      <c r="AD324" s="11" t="s">
        <v>51</v>
      </c>
      <c r="AE324" s="11" t="s">
        <v>52</v>
      </c>
      <c r="AF324" s="11" t="s">
        <v>53</v>
      </c>
      <c r="AG324" s="11" t="s">
        <v>54</v>
      </c>
      <c r="AH324" s="11" t="s">
        <v>55</v>
      </c>
      <c r="AI324" s="11" t="s">
        <v>56</v>
      </c>
      <c r="AJ324" s="11" t="s">
        <v>57</v>
      </c>
      <c r="AK324" s="11" t="s">
        <v>58</v>
      </c>
      <c r="AL324" s="11" t="s">
        <v>59</v>
      </c>
      <c r="AM324" s="11" t="s">
        <v>60</v>
      </c>
    </row>
    <row r="325" spans="1:39">
      <c r="A325" s="13" t="s">
        <v>368</v>
      </c>
      <c r="B325" s="13" t="s">
        <v>62</v>
      </c>
      <c r="C325" s="13" t="s">
        <v>63</v>
      </c>
      <c r="D325" s="14">
        <v>30</v>
      </c>
      <c r="E325" s="14" t="s">
        <v>3</v>
      </c>
      <c r="F325" s="15">
        <v>0</v>
      </c>
      <c r="G325" s="15">
        <v>2700</v>
      </c>
      <c r="H325" s="15" t="s">
        <v>3</v>
      </c>
      <c r="I325" s="15" t="s">
        <v>3</v>
      </c>
      <c r="J325" s="16">
        <v>1550.1959999999999</v>
      </c>
      <c r="K325" s="16">
        <v>0</v>
      </c>
      <c r="L325" s="16">
        <v>0</v>
      </c>
      <c r="M325" s="17">
        <v>0</v>
      </c>
      <c r="N325" s="16">
        <v>0</v>
      </c>
      <c r="O325" s="16">
        <v>1550.1959999999999</v>
      </c>
      <c r="P325" s="16">
        <f t="shared" ref="P325:P332" si="120">N325+O325</f>
        <v>1550.1959999999999</v>
      </c>
      <c r="Q325" s="16">
        <v>7381.5920371112488</v>
      </c>
      <c r="R325" s="16">
        <v>0</v>
      </c>
      <c r="S325" s="16">
        <f t="shared" ref="S325:S332" si="121">SUM(R325,Q325)</f>
        <v>7381.5920371112488</v>
      </c>
      <c r="T325" s="18">
        <v>0.88</v>
      </c>
      <c r="U325" s="19">
        <f t="shared" ref="U325:U332" si="122">MAX(Q325/(L325+(J325*T325)),0)</f>
        <v>5.4110401326313582</v>
      </c>
      <c r="V325" s="19" t="str">
        <f>IFERROR(MAX(Q325/N325,0),"N/A")</f>
        <v>N/A</v>
      </c>
      <c r="W325" s="16" t="s">
        <v>3</v>
      </c>
      <c r="X325" s="16" t="s">
        <v>3</v>
      </c>
      <c r="Y325" s="16">
        <v>0</v>
      </c>
      <c r="AA325" s="13" t="s">
        <v>368</v>
      </c>
      <c r="AB325" s="15">
        <v>0</v>
      </c>
      <c r="AC325" s="19">
        <v>0</v>
      </c>
      <c r="AD325" s="19">
        <v>0</v>
      </c>
      <c r="AE325" s="19">
        <v>18.374096585915531</v>
      </c>
      <c r="AF325" s="19">
        <v>0</v>
      </c>
      <c r="AG325" s="19">
        <v>0</v>
      </c>
      <c r="AH325" s="17">
        <f t="shared" ref="AH325:AH332" si="123">AB325*Q325</f>
        <v>0</v>
      </c>
      <c r="AI325" s="17">
        <f t="shared" ref="AI325:AI332" si="124">AB325*(L325+(J325*T325))</f>
        <v>0</v>
      </c>
      <c r="AJ325" s="17">
        <f t="shared" ref="AJ325:AJ332" si="125">AH325-AI325</f>
        <v>0</v>
      </c>
      <c r="AK325" s="19" t="str">
        <f t="shared" ref="AK325:AK332" si="126">IF(AB325=0,"N/A",MAX(AH325/AI325,0))</f>
        <v>N/A</v>
      </c>
      <c r="AL325" s="17">
        <f t="shared" ref="AL325:AL332" si="127">AB325*N325</f>
        <v>0</v>
      </c>
      <c r="AM325" s="19" t="str">
        <f t="shared" ref="AM325:AM332" si="128">IF(AB325=0,"N/A",MAX(AH325/AL325,0))</f>
        <v>N/A</v>
      </c>
    </row>
    <row r="326" spans="1:39">
      <c r="A326" s="13" t="s">
        <v>369</v>
      </c>
      <c r="B326" s="13" t="s">
        <v>62</v>
      </c>
      <c r="C326" s="13" t="s">
        <v>63</v>
      </c>
      <c r="D326" s="14">
        <v>30</v>
      </c>
      <c r="E326" s="14" t="s">
        <v>3</v>
      </c>
      <c r="F326" s="15">
        <v>386</v>
      </c>
      <c r="G326" s="15">
        <v>2800</v>
      </c>
      <c r="H326" s="15" t="s">
        <v>3</v>
      </c>
      <c r="I326" s="15" t="s">
        <v>3</v>
      </c>
      <c r="J326" s="16">
        <v>1550.1959999999999</v>
      </c>
      <c r="K326" s="16">
        <v>0</v>
      </c>
      <c r="L326" s="16">
        <v>0</v>
      </c>
      <c r="M326" s="17">
        <v>0</v>
      </c>
      <c r="N326" s="16">
        <v>0</v>
      </c>
      <c r="O326" s="16">
        <v>1550.1959999999999</v>
      </c>
      <c r="P326" s="16">
        <f t="shared" si="120"/>
        <v>1550.1959999999999</v>
      </c>
      <c r="Q326" s="16">
        <v>8381.6033975978407</v>
      </c>
      <c r="R326" s="16">
        <v>0</v>
      </c>
      <c r="S326" s="16">
        <f t="shared" si="121"/>
        <v>8381.6033975978407</v>
      </c>
      <c r="T326" s="18">
        <v>0.88</v>
      </c>
      <c r="U326" s="19">
        <f t="shared" si="122"/>
        <v>6.1440935955531382</v>
      </c>
      <c r="V326" s="19" t="str">
        <f t="shared" ref="V326:V332" si="129">IFERROR(MAX(Q326/N326,0),"N/A")</f>
        <v>N/A</v>
      </c>
      <c r="W326" s="16">
        <v>0</v>
      </c>
      <c r="X326" s="16">
        <v>0</v>
      </c>
      <c r="Y326" s="16">
        <v>0</v>
      </c>
      <c r="AA326" s="13" t="s">
        <v>369</v>
      </c>
      <c r="AB326" s="15">
        <v>0</v>
      </c>
      <c r="AC326" s="19">
        <v>0</v>
      </c>
      <c r="AD326" s="19">
        <v>0</v>
      </c>
      <c r="AE326" s="19">
        <v>97.654920743661975</v>
      </c>
      <c r="AF326" s="19">
        <v>12.853061508217305</v>
      </c>
      <c r="AG326" s="19">
        <v>0</v>
      </c>
      <c r="AH326" s="17">
        <f t="shared" si="123"/>
        <v>0</v>
      </c>
      <c r="AI326" s="17">
        <f t="shared" si="124"/>
        <v>0</v>
      </c>
      <c r="AJ326" s="17">
        <f t="shared" si="125"/>
        <v>0</v>
      </c>
      <c r="AK326" s="19" t="str">
        <f t="shared" si="126"/>
        <v>N/A</v>
      </c>
      <c r="AL326" s="17">
        <f t="shared" si="127"/>
        <v>0</v>
      </c>
      <c r="AM326" s="19" t="str">
        <f t="shared" si="128"/>
        <v>N/A</v>
      </c>
    </row>
    <row r="327" spans="1:39">
      <c r="A327" s="13" t="s">
        <v>370</v>
      </c>
      <c r="B327" s="13" t="s">
        <v>62</v>
      </c>
      <c r="C327" s="13" t="s">
        <v>63</v>
      </c>
      <c r="D327" s="14">
        <v>30</v>
      </c>
      <c r="E327" s="14" t="s">
        <v>3</v>
      </c>
      <c r="F327" s="15">
        <v>351</v>
      </c>
      <c r="G327" s="15">
        <v>2800</v>
      </c>
      <c r="H327" s="15" t="s">
        <v>3</v>
      </c>
      <c r="I327" s="15" t="s">
        <v>3</v>
      </c>
      <c r="J327" s="16">
        <v>3303.27</v>
      </c>
      <c r="K327" s="16">
        <v>0</v>
      </c>
      <c r="L327" s="16">
        <v>0</v>
      </c>
      <c r="M327" s="17">
        <v>0</v>
      </c>
      <c r="N327" s="16">
        <v>0</v>
      </c>
      <c r="O327" s="16">
        <v>3303.27</v>
      </c>
      <c r="P327" s="16">
        <f t="shared" si="120"/>
        <v>3303.27</v>
      </c>
      <c r="Q327" s="16">
        <v>8315.7182494150602</v>
      </c>
      <c r="R327" s="16">
        <v>0</v>
      </c>
      <c r="S327" s="16">
        <f t="shared" si="121"/>
        <v>8315.7182494150602</v>
      </c>
      <c r="T327" s="18">
        <v>0.88</v>
      </c>
      <c r="U327" s="19">
        <f t="shared" si="122"/>
        <v>2.860704643847082</v>
      </c>
      <c r="V327" s="19" t="str">
        <f t="shared" si="129"/>
        <v>N/A</v>
      </c>
      <c r="W327" s="16">
        <v>0</v>
      </c>
      <c r="X327" s="16">
        <v>0</v>
      </c>
      <c r="Y327" s="16">
        <v>0</v>
      </c>
      <c r="AA327" s="13" t="s">
        <v>370</v>
      </c>
      <c r="AB327" s="15">
        <v>0</v>
      </c>
      <c r="AC327" s="19">
        <v>0</v>
      </c>
      <c r="AD327" s="19">
        <v>0</v>
      </c>
      <c r="AE327" s="19">
        <v>267.95557521126835</v>
      </c>
      <c r="AF327" s="19">
        <v>32.069712264990024</v>
      </c>
      <c r="AG327" s="19">
        <v>0</v>
      </c>
      <c r="AH327" s="17">
        <f t="shared" si="123"/>
        <v>0</v>
      </c>
      <c r="AI327" s="17">
        <f t="shared" si="124"/>
        <v>0</v>
      </c>
      <c r="AJ327" s="17">
        <f t="shared" si="125"/>
        <v>0</v>
      </c>
      <c r="AK327" s="19" t="str">
        <f t="shared" si="126"/>
        <v>N/A</v>
      </c>
      <c r="AL327" s="17">
        <f t="shared" si="127"/>
        <v>0</v>
      </c>
      <c r="AM327" s="19" t="str">
        <f t="shared" si="128"/>
        <v>N/A</v>
      </c>
    </row>
    <row r="328" spans="1:39">
      <c r="A328" s="13" t="s">
        <v>371</v>
      </c>
      <c r="B328" s="13" t="s">
        <v>62</v>
      </c>
      <c r="C328" s="13" t="s">
        <v>63</v>
      </c>
      <c r="D328" s="14">
        <v>30</v>
      </c>
      <c r="E328" s="14" t="s">
        <v>3</v>
      </c>
      <c r="F328" s="15">
        <v>803</v>
      </c>
      <c r="G328" s="15">
        <v>2900</v>
      </c>
      <c r="H328" s="15" t="s">
        <v>3</v>
      </c>
      <c r="I328" s="15" t="s">
        <v>3</v>
      </c>
      <c r="J328" s="16">
        <v>3303.27</v>
      </c>
      <c r="K328" s="16">
        <v>0</v>
      </c>
      <c r="L328" s="16">
        <v>0</v>
      </c>
      <c r="M328" s="17">
        <v>0</v>
      </c>
      <c r="N328" s="16">
        <v>0</v>
      </c>
      <c r="O328" s="16">
        <v>3303.27</v>
      </c>
      <c r="P328" s="16">
        <f t="shared" si="120"/>
        <v>3303.27</v>
      </c>
      <c r="Q328" s="16">
        <v>9439.9701750463246</v>
      </c>
      <c r="R328" s="16">
        <v>0</v>
      </c>
      <c r="S328" s="16">
        <f t="shared" si="121"/>
        <v>9439.9701750463246</v>
      </c>
      <c r="T328" s="18">
        <v>0.88</v>
      </c>
      <c r="U328" s="19">
        <f t="shared" si="122"/>
        <v>3.2474604968046559</v>
      </c>
      <c r="V328" s="19" t="str">
        <f t="shared" si="129"/>
        <v>N/A</v>
      </c>
      <c r="W328" s="16">
        <v>0</v>
      </c>
      <c r="X328" s="16">
        <v>0</v>
      </c>
      <c r="Y328" s="16">
        <v>0</v>
      </c>
      <c r="AA328" s="13" t="s">
        <v>371</v>
      </c>
      <c r="AB328" s="15">
        <v>0</v>
      </c>
      <c r="AC328" s="19">
        <v>0</v>
      </c>
      <c r="AD328" s="19">
        <v>0</v>
      </c>
      <c r="AE328" s="19">
        <v>690.72992721126798</v>
      </c>
      <c r="AF328" s="19">
        <v>182.60345946591556</v>
      </c>
      <c r="AG328" s="19">
        <v>0</v>
      </c>
      <c r="AH328" s="17">
        <f t="shared" si="123"/>
        <v>0</v>
      </c>
      <c r="AI328" s="17">
        <f t="shared" si="124"/>
        <v>0</v>
      </c>
      <c r="AJ328" s="17">
        <f t="shared" si="125"/>
        <v>0</v>
      </c>
      <c r="AK328" s="19" t="str">
        <f t="shared" si="126"/>
        <v>N/A</v>
      </c>
      <c r="AL328" s="17">
        <f t="shared" si="127"/>
        <v>0</v>
      </c>
      <c r="AM328" s="19" t="str">
        <f t="shared" si="128"/>
        <v>N/A</v>
      </c>
    </row>
    <row r="329" spans="1:39">
      <c r="A329" s="13" t="s">
        <v>372</v>
      </c>
      <c r="B329" s="13" t="s">
        <v>62</v>
      </c>
      <c r="C329" s="13" t="s">
        <v>63</v>
      </c>
      <c r="D329" s="14">
        <v>30</v>
      </c>
      <c r="E329" s="14" t="s">
        <v>3</v>
      </c>
      <c r="F329" s="15">
        <v>3017</v>
      </c>
      <c r="G329" s="15">
        <v>3500</v>
      </c>
      <c r="H329" s="15" t="s">
        <v>3</v>
      </c>
      <c r="I329" s="15" t="s">
        <v>3</v>
      </c>
      <c r="J329" s="16">
        <v>4999.1220000000003</v>
      </c>
      <c r="K329" s="16">
        <v>0</v>
      </c>
      <c r="L329" s="16">
        <v>0</v>
      </c>
      <c r="M329" s="17">
        <v>0</v>
      </c>
      <c r="N329" s="16">
        <v>0</v>
      </c>
      <c r="O329" s="16">
        <v>4999.1220000000003</v>
      </c>
      <c r="P329" s="16">
        <f t="shared" si="120"/>
        <v>4999.1220000000003</v>
      </c>
      <c r="Q329" s="16">
        <v>15248.030191833215</v>
      </c>
      <c r="R329" s="16">
        <v>0</v>
      </c>
      <c r="S329" s="16">
        <f t="shared" si="121"/>
        <v>15248.030191833215</v>
      </c>
      <c r="T329" s="18">
        <v>0.88</v>
      </c>
      <c r="U329" s="19">
        <f t="shared" si="122"/>
        <v>3.4660700491354501</v>
      </c>
      <c r="V329" s="19" t="str">
        <f t="shared" si="129"/>
        <v>N/A</v>
      </c>
      <c r="W329" s="16">
        <v>0</v>
      </c>
      <c r="X329" s="16">
        <v>0</v>
      </c>
      <c r="Y329" s="16">
        <v>0</v>
      </c>
      <c r="AA329" s="13" t="s">
        <v>372</v>
      </c>
      <c r="AB329" s="15">
        <v>0</v>
      </c>
      <c r="AC329" s="19">
        <v>0</v>
      </c>
      <c r="AD329" s="19">
        <v>0</v>
      </c>
      <c r="AE329" s="19">
        <v>43.170620450704142</v>
      </c>
      <c r="AF329" s="19">
        <v>35.528652550816837</v>
      </c>
      <c r="AG329" s="19">
        <v>0</v>
      </c>
      <c r="AH329" s="17">
        <f t="shared" si="123"/>
        <v>0</v>
      </c>
      <c r="AI329" s="17">
        <f t="shared" si="124"/>
        <v>0</v>
      </c>
      <c r="AJ329" s="17">
        <f t="shared" si="125"/>
        <v>0</v>
      </c>
      <c r="AK329" s="19" t="str">
        <f t="shared" si="126"/>
        <v>N/A</v>
      </c>
      <c r="AL329" s="17">
        <f t="shared" si="127"/>
        <v>0</v>
      </c>
      <c r="AM329" s="19" t="str">
        <f t="shared" si="128"/>
        <v>N/A</v>
      </c>
    </row>
    <row r="330" spans="1:39">
      <c r="A330" s="13" t="s">
        <v>373</v>
      </c>
      <c r="B330" s="13" t="s">
        <v>62</v>
      </c>
      <c r="C330" s="13" t="s">
        <v>63</v>
      </c>
      <c r="D330" s="14">
        <v>30</v>
      </c>
      <c r="E330" s="14" t="s">
        <v>3</v>
      </c>
      <c r="F330" s="15">
        <v>4996</v>
      </c>
      <c r="G330" s="15">
        <v>4100</v>
      </c>
      <c r="H330" s="15" t="s">
        <v>3</v>
      </c>
      <c r="I330" s="15" t="s">
        <v>3</v>
      </c>
      <c r="J330" s="16">
        <v>4999.1220000000003</v>
      </c>
      <c r="K330" s="16">
        <v>0</v>
      </c>
      <c r="L330" s="16">
        <v>0</v>
      </c>
      <c r="M330" s="17">
        <v>0</v>
      </c>
      <c r="N330" s="16">
        <v>0</v>
      </c>
      <c r="O330" s="16">
        <v>4999.1220000000003</v>
      </c>
      <c r="P330" s="16">
        <f t="shared" si="120"/>
        <v>4999.1220000000003</v>
      </c>
      <c r="Q330" s="16">
        <v>20613.718499392864</v>
      </c>
      <c r="R330" s="16">
        <v>0</v>
      </c>
      <c r="S330" s="16">
        <f t="shared" si="121"/>
        <v>20613.718499392864</v>
      </c>
      <c r="T330" s="18">
        <v>0.88</v>
      </c>
      <c r="U330" s="19">
        <f t="shared" si="122"/>
        <v>4.6857588418419152</v>
      </c>
      <c r="V330" s="19" t="str">
        <f t="shared" si="129"/>
        <v>N/A</v>
      </c>
      <c r="W330" s="16">
        <v>0</v>
      </c>
      <c r="X330" s="16">
        <v>0</v>
      </c>
      <c r="Y330" s="16">
        <v>0</v>
      </c>
      <c r="AA330" s="13" t="s">
        <v>373</v>
      </c>
      <c r="AB330" s="15">
        <v>0</v>
      </c>
      <c r="AC330" s="19">
        <v>0</v>
      </c>
      <c r="AD330" s="19">
        <v>0</v>
      </c>
      <c r="AE330" s="19">
        <v>47.083622501408321</v>
      </c>
      <c r="AF330" s="19">
        <v>54.77616494902199</v>
      </c>
      <c r="AG330" s="19">
        <v>0</v>
      </c>
      <c r="AH330" s="17">
        <f t="shared" si="123"/>
        <v>0</v>
      </c>
      <c r="AI330" s="17">
        <f t="shared" si="124"/>
        <v>0</v>
      </c>
      <c r="AJ330" s="17">
        <f t="shared" si="125"/>
        <v>0</v>
      </c>
      <c r="AK330" s="19" t="str">
        <f t="shared" si="126"/>
        <v>N/A</v>
      </c>
      <c r="AL330" s="17">
        <f t="shared" si="127"/>
        <v>0</v>
      </c>
      <c r="AM330" s="19" t="str">
        <f t="shared" si="128"/>
        <v>N/A</v>
      </c>
    </row>
    <row r="331" spans="1:39">
      <c r="A331" s="13" t="s">
        <v>374</v>
      </c>
      <c r="B331" s="13" t="s">
        <v>62</v>
      </c>
      <c r="C331" s="13" t="s">
        <v>63</v>
      </c>
      <c r="D331" s="14">
        <v>36</v>
      </c>
      <c r="E331" s="14" t="s">
        <v>3</v>
      </c>
      <c r="F331" s="15">
        <v>4067</v>
      </c>
      <c r="G331" s="15">
        <v>3800</v>
      </c>
      <c r="H331" s="15" t="s">
        <v>3</v>
      </c>
      <c r="I331" s="15" t="s">
        <v>3</v>
      </c>
      <c r="J331" s="16">
        <v>11361.168</v>
      </c>
      <c r="K331" s="16">
        <v>0</v>
      </c>
      <c r="L331" s="16">
        <v>0</v>
      </c>
      <c r="M331" s="17">
        <v>0</v>
      </c>
      <c r="N331" s="16">
        <v>0</v>
      </c>
      <c r="O331" s="16">
        <v>11361.168</v>
      </c>
      <c r="P331" s="16">
        <f t="shared" si="120"/>
        <v>11361.168</v>
      </c>
      <c r="Q331" s="16">
        <v>19636.710496166641</v>
      </c>
      <c r="R331" s="16">
        <v>0</v>
      </c>
      <c r="S331" s="16">
        <f t="shared" si="121"/>
        <v>19636.710496166641</v>
      </c>
      <c r="T331" s="18">
        <v>0.88</v>
      </c>
      <c r="U331" s="19">
        <f t="shared" si="122"/>
        <v>1.9640976830589874</v>
      </c>
      <c r="V331" s="19" t="str">
        <f t="shared" si="129"/>
        <v>N/A</v>
      </c>
      <c r="W331" s="16">
        <v>0</v>
      </c>
      <c r="X331" s="16">
        <v>0</v>
      </c>
      <c r="Y331" s="16">
        <v>0</v>
      </c>
      <c r="AA331" s="13" t="s">
        <v>374</v>
      </c>
      <c r="AB331" s="15">
        <v>0</v>
      </c>
      <c r="AC331" s="19">
        <v>0</v>
      </c>
      <c r="AD331" s="19">
        <v>0</v>
      </c>
      <c r="AE331" s="19">
        <v>42.022239414084481</v>
      </c>
      <c r="AF331" s="19">
        <v>42.939101162704198</v>
      </c>
      <c r="AG331" s="19">
        <v>0</v>
      </c>
      <c r="AH331" s="17">
        <f t="shared" si="123"/>
        <v>0</v>
      </c>
      <c r="AI331" s="17">
        <f t="shared" si="124"/>
        <v>0</v>
      </c>
      <c r="AJ331" s="17">
        <f t="shared" si="125"/>
        <v>0</v>
      </c>
      <c r="AK331" s="19" t="str">
        <f t="shared" si="126"/>
        <v>N/A</v>
      </c>
      <c r="AL331" s="17">
        <f t="shared" si="127"/>
        <v>0</v>
      </c>
      <c r="AM331" s="19" t="str">
        <f t="shared" si="128"/>
        <v>N/A</v>
      </c>
    </row>
    <row r="332" spans="1:39">
      <c r="A332" s="13" t="s">
        <v>375</v>
      </c>
      <c r="B332" s="13" t="s">
        <v>62</v>
      </c>
      <c r="C332" s="13" t="s">
        <v>63</v>
      </c>
      <c r="D332" s="14">
        <v>36</v>
      </c>
      <c r="E332" s="14" t="s">
        <v>3</v>
      </c>
      <c r="F332" s="15">
        <v>5193</v>
      </c>
      <c r="G332" s="15">
        <v>4100</v>
      </c>
      <c r="H332" s="15" t="s">
        <v>3</v>
      </c>
      <c r="I332" s="15" t="s">
        <v>3</v>
      </c>
      <c r="J332" s="16">
        <v>11361.168</v>
      </c>
      <c r="K332" s="16">
        <v>0</v>
      </c>
      <c r="L332" s="16">
        <v>0</v>
      </c>
      <c r="M332" s="17">
        <v>0</v>
      </c>
      <c r="N332" s="16">
        <v>0</v>
      </c>
      <c r="O332" s="16">
        <v>11361.168</v>
      </c>
      <c r="P332" s="16">
        <f t="shared" si="120"/>
        <v>11361.168</v>
      </c>
      <c r="Q332" s="16">
        <v>22822.871108178428</v>
      </c>
      <c r="R332" s="16">
        <v>0</v>
      </c>
      <c r="S332" s="16">
        <f t="shared" si="121"/>
        <v>22822.871108178428</v>
      </c>
      <c r="T332" s="18">
        <v>0.88</v>
      </c>
      <c r="U332" s="19">
        <f t="shared" si="122"/>
        <v>2.282782967802977</v>
      </c>
      <c r="V332" s="19" t="str">
        <f t="shared" si="129"/>
        <v>N/A</v>
      </c>
      <c r="W332" s="16">
        <v>0</v>
      </c>
      <c r="X332" s="16">
        <v>0</v>
      </c>
      <c r="Y332" s="16">
        <v>0</v>
      </c>
      <c r="AA332" s="13" t="s">
        <v>375</v>
      </c>
      <c r="AB332" s="15">
        <v>0</v>
      </c>
      <c r="AC332" s="19">
        <v>0</v>
      </c>
      <c r="AD332" s="19">
        <v>0</v>
      </c>
      <c r="AE332" s="19">
        <v>50.57129824225342</v>
      </c>
      <c r="AF332" s="19">
        <v>61.153560721376138</v>
      </c>
      <c r="AG332" s="19">
        <v>0</v>
      </c>
      <c r="AH332" s="17">
        <f t="shared" si="123"/>
        <v>0</v>
      </c>
      <c r="AI332" s="17">
        <f t="shared" si="124"/>
        <v>0</v>
      </c>
      <c r="AJ332" s="17">
        <f t="shared" si="125"/>
        <v>0</v>
      </c>
      <c r="AK332" s="19" t="str">
        <f t="shared" si="126"/>
        <v>N/A</v>
      </c>
      <c r="AL332" s="17">
        <f t="shared" si="127"/>
        <v>0</v>
      </c>
      <c r="AM332" s="19" t="str">
        <f t="shared" si="128"/>
        <v>N/A</v>
      </c>
    </row>
    <row r="333" spans="1:39">
      <c r="T333" s="20"/>
    </row>
    <row r="334" spans="1:39">
      <c r="A334" s="7" t="s">
        <v>376</v>
      </c>
      <c r="AA334" s="8" t="s">
        <v>377</v>
      </c>
    </row>
    <row r="335" spans="1:39" ht="57" thickBot="1">
      <c r="A335" s="10" t="s">
        <v>24</v>
      </c>
      <c r="B335" s="10" t="s">
        <v>25</v>
      </c>
      <c r="C335" s="10" t="s">
        <v>26</v>
      </c>
      <c r="D335" s="11" t="s">
        <v>27</v>
      </c>
      <c r="E335" s="11" t="s">
        <v>28</v>
      </c>
      <c r="F335" s="11" t="s">
        <v>29</v>
      </c>
      <c r="G335" s="11" t="s">
        <v>30</v>
      </c>
      <c r="H335" s="11" t="s">
        <v>31</v>
      </c>
      <c r="I335" s="11" t="s">
        <v>32</v>
      </c>
      <c r="J335" s="11" t="s">
        <v>33</v>
      </c>
      <c r="K335" s="11" t="s">
        <v>34</v>
      </c>
      <c r="L335" s="11" t="s">
        <v>35</v>
      </c>
      <c r="M335" s="11" t="s">
        <v>36</v>
      </c>
      <c r="N335" s="11" t="s">
        <v>37</v>
      </c>
      <c r="O335" s="11" t="s">
        <v>38</v>
      </c>
      <c r="P335" s="11" t="s">
        <v>39</v>
      </c>
      <c r="Q335" s="11" t="s">
        <v>40</v>
      </c>
      <c r="R335" s="11" t="s">
        <v>41</v>
      </c>
      <c r="S335" s="11" t="s">
        <v>42</v>
      </c>
      <c r="T335" s="11" t="s">
        <v>43</v>
      </c>
      <c r="U335" s="11" t="s">
        <v>44</v>
      </c>
      <c r="V335" s="11" t="s">
        <v>45</v>
      </c>
      <c r="W335" s="11" t="s">
        <v>46</v>
      </c>
      <c r="X335" s="11" t="s">
        <v>47</v>
      </c>
      <c r="Y335" s="11" t="s">
        <v>48</v>
      </c>
      <c r="AA335" s="10" t="s">
        <v>24</v>
      </c>
      <c r="AB335" s="12" t="s">
        <v>49</v>
      </c>
      <c r="AC335" s="11" t="s">
        <v>50</v>
      </c>
      <c r="AD335" s="11" t="s">
        <v>51</v>
      </c>
      <c r="AE335" s="11" t="s">
        <v>52</v>
      </c>
      <c r="AF335" s="11" t="s">
        <v>53</v>
      </c>
      <c r="AG335" s="11" t="s">
        <v>54</v>
      </c>
      <c r="AH335" s="11" t="s">
        <v>55</v>
      </c>
      <c r="AI335" s="11" t="s">
        <v>56</v>
      </c>
      <c r="AJ335" s="11" t="s">
        <v>57</v>
      </c>
      <c r="AK335" s="11" t="s">
        <v>58</v>
      </c>
      <c r="AL335" s="11" t="s">
        <v>59</v>
      </c>
      <c r="AM335" s="11" t="s">
        <v>60</v>
      </c>
    </row>
    <row r="336" spans="1:39">
      <c r="A336" s="13" t="s">
        <v>378</v>
      </c>
      <c r="B336" s="13" t="s">
        <v>66</v>
      </c>
      <c r="C336" s="13" t="s">
        <v>63</v>
      </c>
      <c r="D336" s="14">
        <v>1</v>
      </c>
      <c r="E336" s="14" t="s">
        <v>3</v>
      </c>
      <c r="F336" s="15">
        <v>207</v>
      </c>
      <c r="G336" s="15">
        <v>0</v>
      </c>
      <c r="H336" s="15" t="s">
        <v>3</v>
      </c>
      <c r="I336" s="15" t="s">
        <v>3</v>
      </c>
      <c r="J336" s="16">
        <v>11.505688572353513</v>
      </c>
      <c r="K336" s="16">
        <v>11.505688572353513</v>
      </c>
      <c r="L336" s="16">
        <v>5.2905380743351849</v>
      </c>
      <c r="M336" s="17">
        <v>0</v>
      </c>
      <c r="N336" s="16">
        <v>16.796226646688698</v>
      </c>
      <c r="O336" s="16">
        <v>0</v>
      </c>
      <c r="P336" s="16">
        <f>N336+O336</f>
        <v>16.796226646688698</v>
      </c>
      <c r="Q336" s="16">
        <v>30.004721741663126</v>
      </c>
      <c r="R336" s="16">
        <v>0</v>
      </c>
      <c r="S336" s="16">
        <f>SUM(R336,Q336)</f>
        <v>30.004721741663126</v>
      </c>
      <c r="T336" s="18">
        <v>1</v>
      </c>
      <c r="U336" s="19">
        <f>MAX(Q336/(L336+(J336*T336)),0)</f>
        <v>1.7863965742316548</v>
      </c>
      <c r="V336" s="19">
        <f>MAX(Q336/N336,0)</f>
        <v>1.7863965742316548</v>
      </c>
      <c r="W336" s="16">
        <v>7.4122478462560995E-2</v>
      </c>
      <c r="X336" s="16">
        <v>7.4122478462560995E-2</v>
      </c>
      <c r="Y336" s="16" t="s">
        <v>3</v>
      </c>
      <c r="AA336" s="13" t="s">
        <v>378</v>
      </c>
      <c r="AB336" s="15">
        <v>131379.48708487084</v>
      </c>
      <c r="AC336" s="19">
        <v>0</v>
      </c>
      <c r="AD336" s="19">
        <v>29770.972773944282</v>
      </c>
      <c r="AE336" s="19">
        <v>0</v>
      </c>
      <c r="AF336" s="19">
        <v>8655.1681669009704</v>
      </c>
      <c r="AG336" s="19">
        <v>29770.972773944282</v>
      </c>
      <c r="AH336" s="17">
        <f>AB336*Q336</f>
        <v>3942004.9525439739</v>
      </c>
      <c r="AI336" s="17">
        <f>AB336*(L336+(J336*T336))</f>
        <v>2206679.6418032013</v>
      </c>
      <c r="AJ336" s="17">
        <f>AH336-AI336</f>
        <v>1735325.3107407726</v>
      </c>
      <c r="AK336" s="19">
        <f>IF(AB336=0,"N/A",MAX(AH336/AI336,0))</f>
        <v>1.7863965742316548</v>
      </c>
      <c r="AL336" s="17">
        <f t="shared" ref="AL336" si="130">AB336*N336</f>
        <v>2206679.6418032013</v>
      </c>
      <c r="AM336" s="19">
        <f>IF(AB336=0,"N/A",MAX(AH336/AL336,0))</f>
        <v>1.7863965742316548</v>
      </c>
    </row>
    <row r="338" spans="1:39">
      <c r="A338" s="7" t="s">
        <v>379</v>
      </c>
      <c r="AA338" s="8" t="s">
        <v>380</v>
      </c>
    </row>
    <row r="339" spans="1:39" ht="57" thickBot="1">
      <c r="A339" s="10" t="s">
        <v>24</v>
      </c>
      <c r="B339" s="10" t="s">
        <v>25</v>
      </c>
      <c r="C339" s="10" t="s">
        <v>26</v>
      </c>
      <c r="D339" s="11" t="s">
        <v>27</v>
      </c>
      <c r="E339" s="11" t="s">
        <v>28</v>
      </c>
      <c r="F339" s="11" t="s">
        <v>29</v>
      </c>
      <c r="G339" s="11" t="s">
        <v>30</v>
      </c>
      <c r="H339" s="11" t="s">
        <v>31</v>
      </c>
      <c r="I339" s="11" t="s">
        <v>32</v>
      </c>
      <c r="J339" s="11" t="s">
        <v>33</v>
      </c>
      <c r="K339" s="11" t="s">
        <v>34</v>
      </c>
      <c r="L339" s="11" t="s">
        <v>35</v>
      </c>
      <c r="M339" s="11" t="s">
        <v>36</v>
      </c>
      <c r="N339" s="11" t="s">
        <v>37</v>
      </c>
      <c r="O339" s="11" t="s">
        <v>38</v>
      </c>
      <c r="P339" s="11" t="s">
        <v>39</v>
      </c>
      <c r="Q339" s="11" t="s">
        <v>40</v>
      </c>
      <c r="R339" s="11" t="s">
        <v>41</v>
      </c>
      <c r="S339" s="11" t="s">
        <v>42</v>
      </c>
      <c r="T339" s="11" t="s">
        <v>43</v>
      </c>
      <c r="U339" s="11" t="s">
        <v>44</v>
      </c>
      <c r="V339" s="11" t="s">
        <v>45</v>
      </c>
      <c r="W339" s="11" t="s">
        <v>46</v>
      </c>
      <c r="X339" s="11" t="s">
        <v>47</v>
      </c>
      <c r="Y339" s="11" t="s">
        <v>48</v>
      </c>
      <c r="AA339" s="10" t="s">
        <v>24</v>
      </c>
      <c r="AB339" s="12" t="s">
        <v>49</v>
      </c>
      <c r="AC339" s="11" t="s">
        <v>50</v>
      </c>
      <c r="AD339" s="11" t="s">
        <v>51</v>
      </c>
      <c r="AE339" s="11" t="s">
        <v>52</v>
      </c>
      <c r="AF339" s="11" t="s">
        <v>53</v>
      </c>
      <c r="AG339" s="11" t="s">
        <v>54</v>
      </c>
      <c r="AH339" s="11" t="s">
        <v>55</v>
      </c>
      <c r="AI339" s="11" t="s">
        <v>56</v>
      </c>
      <c r="AJ339" s="11" t="s">
        <v>57</v>
      </c>
      <c r="AK339" s="11" t="s">
        <v>58</v>
      </c>
      <c r="AL339" s="11" t="s">
        <v>59</v>
      </c>
      <c r="AM339" s="11" t="s">
        <v>60</v>
      </c>
    </row>
    <row r="340" spans="1:39">
      <c r="A340" s="13" t="s">
        <v>381</v>
      </c>
      <c r="B340" s="13" t="s">
        <v>382</v>
      </c>
      <c r="C340" s="13" t="s">
        <v>63</v>
      </c>
      <c r="D340" s="14">
        <v>1.88</v>
      </c>
      <c r="E340" s="14" t="s">
        <v>3</v>
      </c>
      <c r="F340" s="15">
        <v>1000000</v>
      </c>
      <c r="G340" s="15">
        <v>108018.86792452831</v>
      </c>
      <c r="H340" s="15" t="s">
        <v>3</v>
      </c>
      <c r="I340" s="15" t="s">
        <v>3</v>
      </c>
      <c r="J340" s="16">
        <v>165257.136</v>
      </c>
      <c r="K340" s="16">
        <v>212845.6</v>
      </c>
      <c r="L340" s="16">
        <v>151942.68997316994</v>
      </c>
      <c r="M340" s="17">
        <v>0</v>
      </c>
      <c r="N340" s="16">
        <v>364788.28997316991</v>
      </c>
      <c r="O340" s="16">
        <v>-47588.464000000007</v>
      </c>
      <c r="P340" s="16">
        <f>N340+O340</f>
        <v>317199.82597316988</v>
      </c>
      <c r="Q340" s="16">
        <v>271712.88062914606</v>
      </c>
      <c r="R340" s="16">
        <v>0</v>
      </c>
      <c r="S340" s="16">
        <f>SUM(R340,Q340)</f>
        <v>271712.88062914606</v>
      </c>
      <c r="T340" s="18">
        <v>1</v>
      </c>
      <c r="U340" s="19">
        <f>MAX(Q340/(L340+(J340*T340)),0)</f>
        <v>0.85659845428833448</v>
      </c>
      <c r="V340" s="19">
        <f>MAX(Q340/N340,0)</f>
        <v>0.74485088501368968</v>
      </c>
      <c r="W340" s="16">
        <v>0.34326578086475296</v>
      </c>
      <c r="X340" s="16">
        <v>0.18258818131103879</v>
      </c>
      <c r="Y340" s="16">
        <v>3.159257746603445</v>
      </c>
      <c r="AA340" s="13" t="s">
        <v>381</v>
      </c>
      <c r="AB340" s="15">
        <v>2.5</v>
      </c>
      <c r="AC340" s="19">
        <v>288.6804245283019</v>
      </c>
      <c r="AD340" s="19">
        <v>2656.75</v>
      </c>
      <c r="AE340" s="19">
        <v>542.71919811320754</v>
      </c>
      <c r="AF340" s="19">
        <v>4994.6899999999996</v>
      </c>
      <c r="AG340" s="19">
        <v>4994.6899999999996</v>
      </c>
      <c r="AH340" s="17">
        <f>AB340*Q340</f>
        <v>679282.20157286513</v>
      </c>
      <c r="AI340" s="17">
        <f>AB340*(L340+(J340*T340))</f>
        <v>792999.56493292481</v>
      </c>
      <c r="AJ340" s="17">
        <f>AH340-AI340</f>
        <v>-113717.36336005968</v>
      </c>
      <c r="AK340" s="19">
        <f>IF(AB340=0,"N/A",MAX(AH340/AI340,0))</f>
        <v>0.85659845428833448</v>
      </c>
      <c r="AL340" s="17">
        <f t="shared" ref="AL340" si="131">AB340*N340</f>
        <v>911970.72493292484</v>
      </c>
      <c r="AM340" s="19">
        <f>IF(AB340=0,"N/A",MAX(AH340/AL340,0))</f>
        <v>0.74485088501368957</v>
      </c>
    </row>
    <row r="342" spans="1:39">
      <c r="A342" s="7" t="s">
        <v>383</v>
      </c>
      <c r="AA342" s="8" t="s">
        <v>384</v>
      </c>
    </row>
    <row r="343" spans="1:39" ht="57" thickBot="1">
      <c r="A343" s="10" t="s">
        <v>24</v>
      </c>
      <c r="B343" s="10" t="s">
        <v>25</v>
      </c>
      <c r="C343" s="10" t="s">
        <v>26</v>
      </c>
      <c r="D343" s="11" t="s">
        <v>27</v>
      </c>
      <c r="E343" s="11" t="s">
        <v>28</v>
      </c>
      <c r="F343" s="11" t="s">
        <v>29</v>
      </c>
      <c r="G343" s="11" t="s">
        <v>30</v>
      </c>
      <c r="H343" s="11" t="s">
        <v>31</v>
      </c>
      <c r="I343" s="11" t="s">
        <v>32</v>
      </c>
      <c r="J343" s="11" t="s">
        <v>33</v>
      </c>
      <c r="K343" s="11" t="s">
        <v>34</v>
      </c>
      <c r="L343" s="11" t="s">
        <v>35</v>
      </c>
      <c r="M343" s="11" t="s">
        <v>36</v>
      </c>
      <c r="N343" s="11" t="s">
        <v>37</v>
      </c>
      <c r="O343" s="11" t="s">
        <v>38</v>
      </c>
      <c r="P343" s="11" t="s">
        <v>39</v>
      </c>
      <c r="Q343" s="11" t="s">
        <v>40</v>
      </c>
      <c r="R343" s="11" t="s">
        <v>41</v>
      </c>
      <c r="S343" s="11" t="s">
        <v>42</v>
      </c>
      <c r="T343" s="11" t="s">
        <v>43</v>
      </c>
      <c r="U343" s="11" t="s">
        <v>44</v>
      </c>
      <c r="V343" s="11" t="s">
        <v>45</v>
      </c>
      <c r="W343" s="11" t="s">
        <v>46</v>
      </c>
      <c r="X343" s="11" t="s">
        <v>47</v>
      </c>
      <c r="Y343" s="11" t="s">
        <v>48</v>
      </c>
      <c r="AA343" s="10" t="s">
        <v>24</v>
      </c>
      <c r="AB343" s="12" t="s">
        <v>49</v>
      </c>
      <c r="AC343" s="11" t="s">
        <v>50</v>
      </c>
      <c r="AD343" s="11" t="s">
        <v>51</v>
      </c>
      <c r="AE343" s="11" t="s">
        <v>52</v>
      </c>
      <c r="AF343" s="11" t="s">
        <v>53</v>
      </c>
      <c r="AG343" s="11" t="s">
        <v>54</v>
      </c>
      <c r="AH343" s="11" t="s">
        <v>55</v>
      </c>
      <c r="AI343" s="11" t="s">
        <v>56</v>
      </c>
      <c r="AJ343" s="11" t="s">
        <v>57</v>
      </c>
      <c r="AK343" s="11" t="s">
        <v>58</v>
      </c>
      <c r="AL343" s="11" t="s">
        <v>59</v>
      </c>
      <c r="AM343" s="11" t="s">
        <v>60</v>
      </c>
    </row>
    <row r="344" spans="1:39">
      <c r="A344" s="13" t="s">
        <v>105</v>
      </c>
      <c r="B344" s="13" t="s">
        <v>103</v>
      </c>
      <c r="C344" s="13" t="s">
        <v>63</v>
      </c>
      <c r="D344" s="14">
        <v>18</v>
      </c>
      <c r="E344" s="14" t="s">
        <v>3</v>
      </c>
      <c r="F344" s="15">
        <v>9688.7569999999996</v>
      </c>
      <c r="G344" s="15">
        <v>3510.8929269245796</v>
      </c>
      <c r="H344" s="15" t="s">
        <v>3</v>
      </c>
      <c r="I344" s="15" t="s">
        <v>3</v>
      </c>
      <c r="J344" s="16">
        <v>7162.1968319999996</v>
      </c>
      <c r="K344" s="16">
        <v>1479.3798239999999</v>
      </c>
      <c r="L344" s="16">
        <v>2076.3522081721944</v>
      </c>
      <c r="M344" s="17">
        <v>0</v>
      </c>
      <c r="N344" s="16">
        <v>3555.7320321721945</v>
      </c>
      <c r="O344" s="16">
        <v>5682.817008</v>
      </c>
      <c r="P344" s="16">
        <f t="shared" ref="P344:P400" si="132">N344+O344</f>
        <v>9238.5490401721945</v>
      </c>
      <c r="Q344" s="16">
        <v>21173.202642707703</v>
      </c>
      <c r="R344" s="16">
        <v>0</v>
      </c>
      <c r="S344" s="16">
        <f t="shared" ref="S344:S400" si="133">SUM(R344,Q344)</f>
        <v>21173.202642707703</v>
      </c>
      <c r="T344" s="18">
        <v>0.93</v>
      </c>
      <c r="U344" s="19">
        <f t="shared" ref="U344:U400" si="134">MAX(Q344/(L344+(J344*T344)),0)</f>
        <v>2.4233409015086309</v>
      </c>
      <c r="V344" s="19">
        <f t="shared" ref="V344:V400" si="135">MAX(Q344/N344,0)</f>
        <v>5.9546676889970831</v>
      </c>
      <c r="W344" s="16">
        <v>0.37133649628265175</v>
      </c>
      <c r="X344" s="16">
        <v>2.0629805349036207E-2</v>
      </c>
      <c r="Y344" s="16">
        <v>1.018760933298021</v>
      </c>
      <c r="AA344" s="13" t="s">
        <v>105</v>
      </c>
      <c r="AB344" s="15">
        <v>179.23255813953492</v>
      </c>
      <c r="AC344" s="19">
        <v>625.59769799732146</v>
      </c>
      <c r="AD344" s="19">
        <v>1716.2422780331137</v>
      </c>
      <c r="AE344" s="19">
        <v>1807.2822386589287</v>
      </c>
      <c r="AF344" s="19">
        <v>4958.0332476512176</v>
      </c>
      <c r="AG344" s="19">
        <v>30892.361004596052</v>
      </c>
      <c r="AH344" s="17">
        <f t="shared" ref="AH344:AH400" si="136">AB344*Q344</f>
        <v>3794927.2736592628</v>
      </c>
      <c r="AI344" s="17">
        <f t="shared" ref="AI344:AI400" si="137">AB344*(L344+(J344*T344))</f>
        <v>1565989.8577607311</v>
      </c>
      <c r="AJ344" s="17">
        <f t="shared" ref="AJ344:AJ400" si="138">AH344-AI344</f>
        <v>2228937.4158985317</v>
      </c>
      <c r="AK344" s="19">
        <f t="shared" ref="AK344:AK400" si="139">IF(AB344=0,"N/A",MAX(AH344/AI344,0))</f>
        <v>2.4233409015086309</v>
      </c>
      <c r="AL344" s="17">
        <f t="shared" ref="AL344:AL400" si="140">AB344*N344</f>
        <v>637302.94818490953</v>
      </c>
      <c r="AM344" s="19">
        <f t="shared" ref="AM344:AM400" si="141">IF(AB344=0,"N/A",MAX(AH344/AL344,0))</f>
        <v>5.9546676889970831</v>
      </c>
    </row>
    <row r="345" spans="1:39">
      <c r="A345" s="13" t="s">
        <v>385</v>
      </c>
      <c r="B345" s="13" t="s">
        <v>100</v>
      </c>
      <c r="C345" s="13" t="s">
        <v>68</v>
      </c>
      <c r="D345" s="14">
        <v>11.6</v>
      </c>
      <c r="E345" s="14">
        <v>1</v>
      </c>
      <c r="F345" s="15">
        <v>243.18644839999999</v>
      </c>
      <c r="G345" s="15">
        <v>52.549205239999999</v>
      </c>
      <c r="H345" s="15">
        <v>243.18644839999999</v>
      </c>
      <c r="I345" s="15">
        <v>52.549205239999999</v>
      </c>
      <c r="J345" s="16">
        <v>65.616008509200256</v>
      </c>
      <c r="K345" s="16">
        <v>19.725064320000001</v>
      </c>
      <c r="L345" s="16">
        <v>32.804289479444051</v>
      </c>
      <c r="M345" s="17">
        <v>0</v>
      </c>
      <c r="N345" s="16">
        <v>52.529353799444053</v>
      </c>
      <c r="O345" s="16">
        <v>45.890944189200255</v>
      </c>
      <c r="P345" s="16">
        <f t="shared" si="132"/>
        <v>98.420297988644307</v>
      </c>
      <c r="Q345" s="16">
        <v>338.24732178355544</v>
      </c>
      <c r="R345" s="16">
        <v>0</v>
      </c>
      <c r="S345" s="16">
        <f t="shared" si="133"/>
        <v>338.24732178355544</v>
      </c>
      <c r="T345" s="18">
        <v>0.93</v>
      </c>
      <c r="U345" s="19">
        <f t="shared" si="134"/>
        <v>3.6050037012920888</v>
      </c>
      <c r="V345" s="19">
        <f t="shared" si="135"/>
        <v>6.4392058405092216</v>
      </c>
      <c r="W345" s="16">
        <v>0.21855933620706161</v>
      </c>
      <c r="X345" s="16">
        <v>1.8841322086815659E-2</v>
      </c>
      <c r="Y345" s="16">
        <v>1.0055339757627597</v>
      </c>
      <c r="AA345" s="13" t="s">
        <v>385</v>
      </c>
      <c r="AB345" s="15">
        <v>101.13837209302326</v>
      </c>
      <c r="AC345" s="19">
        <v>5.283756132301602</v>
      </c>
      <c r="AD345" s="19">
        <v>24.307984922933326</v>
      </c>
      <c r="AE345" s="19">
        <v>15.264184382204627</v>
      </c>
      <c r="AF345" s="19">
        <v>70.223067555140716</v>
      </c>
      <c r="AG345" s="19">
        <v>281.97262510602656</v>
      </c>
      <c r="AH345" s="17">
        <f t="shared" si="136"/>
        <v>34209.783490013804</v>
      </c>
      <c r="AI345" s="17">
        <f t="shared" si="137"/>
        <v>9489.5279796113628</v>
      </c>
      <c r="AJ345" s="17">
        <f t="shared" si="138"/>
        <v>24720.255510402443</v>
      </c>
      <c r="AK345" s="19">
        <f t="shared" si="139"/>
        <v>3.6050037012920892</v>
      </c>
      <c r="AL345" s="17">
        <f t="shared" si="140"/>
        <v>5312.733330374238</v>
      </c>
      <c r="AM345" s="19">
        <f t="shared" si="141"/>
        <v>6.4392058405092225</v>
      </c>
    </row>
    <row r="346" spans="1:39">
      <c r="A346" s="13" t="s">
        <v>386</v>
      </c>
      <c r="B346" s="13" t="s">
        <v>100</v>
      </c>
      <c r="C346" s="13" t="s">
        <v>68</v>
      </c>
      <c r="D346" s="14">
        <v>11.6</v>
      </c>
      <c r="E346" s="14">
        <v>1</v>
      </c>
      <c r="F346" s="15">
        <v>458.73684840000004</v>
      </c>
      <c r="G346" s="15">
        <v>99.126645240000002</v>
      </c>
      <c r="H346" s="15">
        <v>458.73684840000004</v>
      </c>
      <c r="I346" s="15">
        <v>99.126645240000002</v>
      </c>
      <c r="J346" s="16">
        <v>163.33719126916833</v>
      </c>
      <c r="K346" s="16">
        <v>29.587596480000002</v>
      </c>
      <c r="L346" s="16">
        <v>61.167058474733516</v>
      </c>
      <c r="M346" s="17">
        <v>0</v>
      </c>
      <c r="N346" s="16">
        <v>90.754654954733525</v>
      </c>
      <c r="O346" s="16">
        <v>133.74959478916833</v>
      </c>
      <c r="P346" s="16">
        <f t="shared" si="132"/>
        <v>224.50424974390185</v>
      </c>
      <c r="Q346" s="16">
        <v>638.05574445294178</v>
      </c>
      <c r="R346" s="16">
        <v>0</v>
      </c>
      <c r="S346" s="16">
        <f t="shared" si="133"/>
        <v>638.05574445294178</v>
      </c>
      <c r="T346" s="18">
        <v>0.93</v>
      </c>
      <c r="U346" s="19">
        <f t="shared" si="134"/>
        <v>2.9945736560525011</v>
      </c>
      <c r="V346" s="19">
        <f t="shared" si="135"/>
        <v>7.030556666996203</v>
      </c>
      <c r="W346" s="16">
        <v>0.20017597764468595</v>
      </c>
      <c r="X346" s="16">
        <v>1.7256549796955685E-2</v>
      </c>
      <c r="Y346" s="16">
        <v>0.92095698196376097</v>
      </c>
      <c r="AA346" s="13" t="s">
        <v>386</v>
      </c>
      <c r="AB346" s="15">
        <v>24.324418604651164</v>
      </c>
      <c r="AC346" s="19">
        <v>2.3971407292726847</v>
      </c>
      <c r="AD346" s="19">
        <v>11.028075340019068</v>
      </c>
      <c r="AE346" s="19">
        <v>6.9250732178988663</v>
      </c>
      <c r="AF346" s="19">
        <v>31.858884315610638</v>
      </c>
      <c r="AG346" s="19">
        <v>127.9256739442212</v>
      </c>
      <c r="AH346" s="17">
        <f t="shared" si="136"/>
        <v>15520.335021175686</v>
      </c>
      <c r="AI346" s="17">
        <f t="shared" si="137"/>
        <v>5182.8195943040719</v>
      </c>
      <c r="AJ346" s="17">
        <f t="shared" si="138"/>
        <v>10337.515426871614</v>
      </c>
      <c r="AK346" s="19">
        <f t="shared" si="139"/>
        <v>2.9945736560525011</v>
      </c>
      <c r="AL346" s="17">
        <f t="shared" si="140"/>
        <v>2207.5542174396173</v>
      </c>
      <c r="AM346" s="19">
        <f t="shared" si="141"/>
        <v>7.0305566669962021</v>
      </c>
    </row>
    <row r="347" spans="1:39">
      <c r="A347" s="13" t="s">
        <v>387</v>
      </c>
      <c r="B347" s="13" t="s">
        <v>100</v>
      </c>
      <c r="C347" s="13" t="s">
        <v>68</v>
      </c>
      <c r="D347" s="14">
        <v>11.6</v>
      </c>
      <c r="E347" s="14">
        <v>1</v>
      </c>
      <c r="F347" s="15">
        <v>141.39691720000002</v>
      </c>
      <c r="G347" s="15">
        <v>30.553904920000004</v>
      </c>
      <c r="H347" s="15">
        <v>141.39691720000002</v>
      </c>
      <c r="I347" s="15">
        <v>30.553904920000004</v>
      </c>
      <c r="J347" s="16">
        <v>43.556584338444885</v>
      </c>
      <c r="K347" s="16">
        <v>36.984495599999995</v>
      </c>
      <c r="L347" s="16">
        <v>21.462720844197047</v>
      </c>
      <c r="M347" s="17">
        <v>0</v>
      </c>
      <c r="N347" s="16">
        <v>58.447216444197039</v>
      </c>
      <c r="O347" s="16">
        <v>6.5720887384448901</v>
      </c>
      <c r="P347" s="16">
        <f t="shared" si="132"/>
        <v>65.019305182641929</v>
      </c>
      <c r="Q347" s="16">
        <v>196.66855972452763</v>
      </c>
      <c r="R347" s="16">
        <v>0</v>
      </c>
      <c r="S347" s="16">
        <f t="shared" si="133"/>
        <v>196.66855972452763</v>
      </c>
      <c r="T347" s="18">
        <v>0.93</v>
      </c>
      <c r="U347" s="19">
        <f t="shared" si="134"/>
        <v>3.173591530155969</v>
      </c>
      <c r="V347" s="19">
        <f t="shared" si="135"/>
        <v>3.3648918064780475</v>
      </c>
      <c r="W347" s="16">
        <v>0.41824481592332924</v>
      </c>
      <c r="X347" s="16">
        <v>3.6055587579597342E-2</v>
      </c>
      <c r="Y347" s="16">
        <v>1.9242343058688365</v>
      </c>
      <c r="AA347" s="13" t="s">
        <v>387</v>
      </c>
      <c r="AB347" s="15">
        <v>563.30232558139539</v>
      </c>
      <c r="AC347" s="19">
        <v>17.110745067415163</v>
      </c>
      <c r="AD347" s="19">
        <v>78.718192646356229</v>
      </c>
      <c r="AE347" s="19">
        <v>49.431041305866025</v>
      </c>
      <c r="AF347" s="19">
        <v>227.40811208947352</v>
      </c>
      <c r="AG347" s="19">
        <v>913.1310346977325</v>
      </c>
      <c r="AH347" s="17">
        <f t="shared" si="136"/>
        <v>110783.85706156997</v>
      </c>
      <c r="AI347" s="17">
        <f t="shared" si="137"/>
        <v>34908.039049412699</v>
      </c>
      <c r="AJ347" s="17">
        <f t="shared" si="138"/>
        <v>75875.81801215728</v>
      </c>
      <c r="AK347" s="19">
        <f t="shared" si="139"/>
        <v>3.1735915301559694</v>
      </c>
      <c r="AL347" s="17">
        <f t="shared" si="140"/>
        <v>32923.452946775367</v>
      </c>
      <c r="AM347" s="19">
        <f t="shared" si="141"/>
        <v>3.364891806478048</v>
      </c>
    </row>
    <row r="348" spans="1:39">
      <c r="A348" s="13" t="s">
        <v>140</v>
      </c>
      <c r="B348" s="13" t="s">
        <v>100</v>
      </c>
      <c r="C348" s="13" t="s">
        <v>63</v>
      </c>
      <c r="D348" s="14">
        <v>17.100000000000001</v>
      </c>
      <c r="E348" s="14" t="s">
        <v>3</v>
      </c>
      <c r="F348" s="15">
        <v>874.94879999999989</v>
      </c>
      <c r="G348" s="15">
        <v>195.76479999999998</v>
      </c>
      <c r="H348" s="15" t="s">
        <v>3</v>
      </c>
      <c r="I348" s="15" t="s">
        <v>3</v>
      </c>
      <c r="J348" s="16">
        <v>291.41395920000002</v>
      </c>
      <c r="K348" s="16">
        <v>147.93798239999998</v>
      </c>
      <c r="L348" s="16">
        <v>162.42126934555168</v>
      </c>
      <c r="M348" s="17">
        <v>0</v>
      </c>
      <c r="N348" s="16">
        <v>310.35925174555166</v>
      </c>
      <c r="O348" s="16">
        <v>143.47597680000004</v>
      </c>
      <c r="P348" s="16">
        <f t="shared" si="132"/>
        <v>453.83522854555167</v>
      </c>
      <c r="Q348" s="16">
        <v>1623.3013610058483</v>
      </c>
      <c r="R348" s="16">
        <v>0</v>
      </c>
      <c r="S348" s="16">
        <f t="shared" si="133"/>
        <v>1623.3013610058483</v>
      </c>
      <c r="T348" s="18">
        <v>0.93</v>
      </c>
      <c r="U348" s="19">
        <f t="shared" si="134"/>
        <v>3.7451905689862586</v>
      </c>
      <c r="V348" s="19">
        <f t="shared" si="135"/>
        <v>5.2303946213168269</v>
      </c>
      <c r="W348" s="16">
        <v>0.35891262166016236</v>
      </c>
      <c r="X348" s="16">
        <v>2.0989042202348672E-2</v>
      </c>
      <c r="Y348" s="16">
        <v>1.5947438440719801</v>
      </c>
      <c r="AA348" s="13" t="s">
        <v>140</v>
      </c>
      <c r="AB348" s="15">
        <v>102.41860465116279</v>
      </c>
      <c r="AC348" s="19">
        <v>19.933066402680559</v>
      </c>
      <c r="AD348" s="19">
        <v>88.563571846321565</v>
      </c>
      <c r="AE348" s="19">
        <v>57.584414052188279</v>
      </c>
      <c r="AF348" s="19">
        <v>255.85031866715116</v>
      </c>
      <c r="AG348" s="19">
        <v>1514.4370785720989</v>
      </c>
      <c r="AH348" s="17">
        <f t="shared" si="136"/>
        <v>166256.26032255247</v>
      </c>
      <c r="AI348" s="17">
        <f t="shared" si="137"/>
        <v>44391.936073777528</v>
      </c>
      <c r="AJ348" s="17">
        <f t="shared" si="138"/>
        <v>121864.32424877494</v>
      </c>
      <c r="AK348" s="19">
        <f t="shared" si="139"/>
        <v>3.7451905689862581</v>
      </c>
      <c r="AL348" s="17">
        <f t="shared" si="140"/>
        <v>31786.56150435836</v>
      </c>
      <c r="AM348" s="19">
        <f t="shared" si="141"/>
        <v>5.2303946213168269</v>
      </c>
    </row>
    <row r="349" spans="1:39">
      <c r="A349" s="13" t="s">
        <v>143</v>
      </c>
      <c r="B349" s="13" t="s">
        <v>100</v>
      </c>
      <c r="C349" s="13" t="s">
        <v>63</v>
      </c>
      <c r="D349" s="14">
        <v>17.100000000000001</v>
      </c>
      <c r="E349" s="14" t="s">
        <v>3</v>
      </c>
      <c r="F349" s="15">
        <v>2728.1268000000005</v>
      </c>
      <c r="G349" s="15">
        <v>622.86</v>
      </c>
      <c r="H349" s="15" t="s">
        <v>3</v>
      </c>
      <c r="I349" s="15" t="s">
        <v>3</v>
      </c>
      <c r="J349" s="16">
        <v>1835.6588712</v>
      </c>
      <c r="K349" s="16">
        <v>493.12660799999998</v>
      </c>
      <c r="L349" s="16">
        <v>511.54750668838938</v>
      </c>
      <c r="M349" s="17">
        <v>0</v>
      </c>
      <c r="N349" s="16">
        <v>1004.6741146883894</v>
      </c>
      <c r="O349" s="16">
        <v>1342.5322632</v>
      </c>
      <c r="P349" s="16">
        <f t="shared" si="132"/>
        <v>2347.2063778883894</v>
      </c>
      <c r="Q349" s="16">
        <v>5084.7825234706406</v>
      </c>
      <c r="R349" s="16">
        <v>0</v>
      </c>
      <c r="S349" s="16">
        <f t="shared" si="133"/>
        <v>5084.7825234706406</v>
      </c>
      <c r="T349" s="18">
        <v>0.93</v>
      </c>
      <c r="U349" s="19">
        <f t="shared" si="134"/>
        <v>2.2917740194544738</v>
      </c>
      <c r="V349" s="19">
        <f t="shared" si="135"/>
        <v>5.061126238977244</v>
      </c>
      <c r="W349" s="16">
        <v>0.37262100753716199</v>
      </c>
      <c r="X349" s="16">
        <v>2.1790702195155675E-2</v>
      </c>
      <c r="Y349" s="16">
        <v>1.6225407568261911</v>
      </c>
      <c r="AA349" s="13" t="s">
        <v>143</v>
      </c>
      <c r="AB349" s="15">
        <v>3.8406976744186054</v>
      </c>
      <c r="AC349" s="19">
        <v>2.3782703286495352</v>
      </c>
      <c r="AD349" s="19">
        <v>10.355433963293427</v>
      </c>
      <c r="AE349" s="19">
        <v>6.8705587272097679</v>
      </c>
      <c r="AF349" s="19">
        <v>29.915698116181009</v>
      </c>
      <c r="AG349" s="19">
        <v>177.07792077231758</v>
      </c>
      <c r="AH349" s="17">
        <f t="shared" si="136"/>
        <v>19529.112412818056</v>
      </c>
      <c r="AI349" s="17">
        <f t="shared" si="137"/>
        <v>8521.3953239013954</v>
      </c>
      <c r="AJ349" s="17">
        <f t="shared" si="138"/>
        <v>11007.717088916661</v>
      </c>
      <c r="AK349" s="19">
        <f t="shared" si="139"/>
        <v>2.2917740194544733</v>
      </c>
      <c r="AL349" s="17">
        <f t="shared" si="140"/>
        <v>3858.6495358322686</v>
      </c>
      <c r="AM349" s="19">
        <f t="shared" si="141"/>
        <v>5.061126238977244</v>
      </c>
    </row>
    <row r="350" spans="1:39">
      <c r="A350" s="13" t="s">
        <v>146</v>
      </c>
      <c r="B350" s="13" t="s">
        <v>100</v>
      </c>
      <c r="C350" s="13" t="s">
        <v>63</v>
      </c>
      <c r="D350" s="14">
        <v>11.6</v>
      </c>
      <c r="E350" s="14" t="s">
        <v>3</v>
      </c>
      <c r="F350" s="15">
        <v>27.358319999999999</v>
      </c>
      <c r="G350" s="15">
        <v>5.9117519999999999</v>
      </c>
      <c r="H350" s="15" t="s">
        <v>3</v>
      </c>
      <c r="I350" s="15" t="s">
        <v>3</v>
      </c>
      <c r="J350" s="16">
        <v>22.547548800000001</v>
      </c>
      <c r="K350" s="16">
        <v>12.328165199999999</v>
      </c>
      <c r="L350" s="16">
        <v>4.6370380413615795</v>
      </c>
      <c r="M350" s="17">
        <v>0</v>
      </c>
      <c r="N350" s="16">
        <v>16.965203241361579</v>
      </c>
      <c r="O350" s="16">
        <v>10.219383600000002</v>
      </c>
      <c r="P350" s="16">
        <f t="shared" si="132"/>
        <v>27.184586841361579</v>
      </c>
      <c r="Q350" s="16">
        <v>38.052607492652882</v>
      </c>
      <c r="R350" s="16">
        <v>0</v>
      </c>
      <c r="S350" s="16">
        <f t="shared" si="133"/>
        <v>38.052607492652882</v>
      </c>
      <c r="T350" s="18">
        <v>0.93</v>
      </c>
      <c r="U350" s="19">
        <f t="shared" si="134"/>
        <v>1.4860666818453991</v>
      </c>
      <c r="V350" s="19">
        <f t="shared" si="135"/>
        <v>2.2429797598816674</v>
      </c>
      <c r="W350" s="16">
        <v>0.62744594461992709</v>
      </c>
      <c r="X350" s="16">
        <v>5.4090167639648891E-2</v>
      </c>
      <c r="Y350" s="16">
        <v>2.8867136321834725</v>
      </c>
      <c r="AA350" s="13" t="s">
        <v>146</v>
      </c>
      <c r="AB350" s="15">
        <v>60.170930232558142</v>
      </c>
      <c r="AC350" s="19">
        <v>0.3536417950962355</v>
      </c>
      <c r="AD350" s="19">
        <v>1.626933417832404</v>
      </c>
      <c r="AE350" s="19">
        <v>1.0216318525002359</v>
      </c>
      <c r="AF350" s="19">
        <v>4.700029873738055</v>
      </c>
      <c r="AG350" s="19">
        <v>18.872427646855886</v>
      </c>
      <c r="AH350" s="17">
        <f t="shared" si="136"/>
        <v>2289.6607906073359</v>
      </c>
      <c r="AI350" s="17">
        <f t="shared" si="137"/>
        <v>1540.7523892292859</v>
      </c>
      <c r="AJ350" s="17">
        <f t="shared" si="138"/>
        <v>748.90840137805003</v>
      </c>
      <c r="AK350" s="19">
        <f t="shared" si="139"/>
        <v>1.4860666818453991</v>
      </c>
      <c r="AL350" s="17">
        <f t="shared" si="140"/>
        <v>1020.8120606171368</v>
      </c>
      <c r="AM350" s="19">
        <f t="shared" si="141"/>
        <v>2.2429797598816679</v>
      </c>
    </row>
    <row r="351" spans="1:39">
      <c r="A351" s="13" t="s">
        <v>388</v>
      </c>
      <c r="B351" s="13" t="s">
        <v>100</v>
      </c>
      <c r="C351" s="13" t="s">
        <v>63</v>
      </c>
      <c r="D351" s="14">
        <v>11.4</v>
      </c>
      <c r="E351" s="14" t="s">
        <v>3</v>
      </c>
      <c r="F351" s="15">
        <v>1083.5244</v>
      </c>
      <c r="G351" s="15">
        <v>242.4324</v>
      </c>
      <c r="H351" s="15" t="s">
        <v>3</v>
      </c>
      <c r="I351" s="15" t="s">
        <v>3</v>
      </c>
      <c r="J351" s="16">
        <v>368.3494584</v>
      </c>
      <c r="K351" s="16">
        <v>197.25064319999998</v>
      </c>
      <c r="L351" s="16">
        <v>155.34804774821887</v>
      </c>
      <c r="M351" s="17">
        <v>0</v>
      </c>
      <c r="N351" s="16">
        <v>352.59869094821886</v>
      </c>
      <c r="O351" s="16">
        <v>171.09881520000002</v>
      </c>
      <c r="P351" s="16">
        <f t="shared" si="132"/>
        <v>523.69750614821885</v>
      </c>
      <c r="Q351" s="16">
        <v>1495.5662751690154</v>
      </c>
      <c r="R351" s="16">
        <v>0</v>
      </c>
      <c r="S351" s="16">
        <f t="shared" si="133"/>
        <v>1495.5662751690154</v>
      </c>
      <c r="T351" s="18">
        <v>0.93</v>
      </c>
      <c r="U351" s="19">
        <f t="shared" si="134"/>
        <v>3.0036696025744964</v>
      </c>
      <c r="V351" s="19">
        <f t="shared" si="135"/>
        <v>4.241553680040882</v>
      </c>
      <c r="W351" s="16">
        <v>0.32926735484611075</v>
      </c>
      <c r="X351" s="16">
        <v>2.8883101302290423E-2</v>
      </c>
      <c r="Y351" s="16">
        <v>1.4630220714051381</v>
      </c>
      <c r="AA351" s="13" t="s">
        <v>388</v>
      </c>
      <c r="AB351" s="15">
        <v>60.170930232558142</v>
      </c>
      <c r="AC351" s="19">
        <v>14.502338583467067</v>
      </c>
      <c r="AD351" s="19">
        <v>64.434587189447498</v>
      </c>
      <c r="AE351" s="19">
        <v>41.895644796682639</v>
      </c>
      <c r="AF351" s="19">
        <v>186.14436299173718</v>
      </c>
      <c r="AG351" s="19">
        <v>734.55429395970134</v>
      </c>
      <c r="AH351" s="17">
        <f t="shared" si="136"/>
        <v>89989.614001361682</v>
      </c>
      <c r="AI351" s="17">
        <f t="shared" si="137"/>
        <v>29959.891036028079</v>
      </c>
      <c r="AJ351" s="17">
        <f t="shared" si="138"/>
        <v>60029.722965333603</v>
      </c>
      <c r="AK351" s="19">
        <f t="shared" si="139"/>
        <v>3.0036696025744964</v>
      </c>
      <c r="AL351" s="17">
        <f t="shared" si="140"/>
        <v>21216.191233136607</v>
      </c>
      <c r="AM351" s="19">
        <f t="shared" si="141"/>
        <v>4.241553680040882</v>
      </c>
    </row>
    <row r="352" spans="1:39">
      <c r="A352" s="13" t="s">
        <v>389</v>
      </c>
      <c r="B352" s="13" t="s">
        <v>100</v>
      </c>
      <c r="C352" s="13" t="s">
        <v>68</v>
      </c>
      <c r="D352" s="14">
        <v>11.6</v>
      </c>
      <c r="E352" s="14">
        <v>3.8666666666666667</v>
      </c>
      <c r="F352" s="15">
        <v>136.8475</v>
      </c>
      <c r="G352" s="15">
        <v>20.978369999999998</v>
      </c>
      <c r="H352" s="15">
        <v>42.892499999999998</v>
      </c>
      <c r="I352" s="15">
        <v>6.5753099999999991</v>
      </c>
      <c r="J352" s="16">
        <v>8.8661718424549143</v>
      </c>
      <c r="K352" s="16">
        <v>3.6984495599999998</v>
      </c>
      <c r="L352" s="16">
        <v>9.8854788819863906</v>
      </c>
      <c r="M352" s="17">
        <v>0</v>
      </c>
      <c r="N352" s="16">
        <v>13.583928441986391</v>
      </c>
      <c r="O352" s="16">
        <v>5.1677222824549141</v>
      </c>
      <c r="P352" s="16">
        <f t="shared" si="132"/>
        <v>18.751650724441305</v>
      </c>
      <c r="Q352" s="16">
        <v>104.22735842422614</v>
      </c>
      <c r="R352" s="16">
        <v>0</v>
      </c>
      <c r="S352" s="16">
        <f t="shared" si="133"/>
        <v>104.22735842422614</v>
      </c>
      <c r="T352" s="18">
        <v>0.93</v>
      </c>
      <c r="U352" s="19">
        <f t="shared" si="134"/>
        <v>5.7485660444589497</v>
      </c>
      <c r="V352" s="19">
        <f t="shared" si="135"/>
        <v>7.6728436011243355</v>
      </c>
      <c r="W352" s="16">
        <v>0.10043733764477408</v>
      </c>
      <c r="X352" s="16">
        <v>1.5966391068174299E-2</v>
      </c>
      <c r="Y352" s="16">
        <v>0.65135010502078117</v>
      </c>
      <c r="AA352" s="13" t="s">
        <v>389</v>
      </c>
      <c r="AB352" s="15">
        <v>785.20930232558135</v>
      </c>
      <c r="AC352" s="19">
        <v>16.376377113914316</v>
      </c>
      <c r="AD352" s="19">
        <v>106.19790101222998</v>
      </c>
      <c r="AE352" s="19">
        <v>49.129131341742948</v>
      </c>
      <c r="AF352" s="19">
        <v>318.59370303668999</v>
      </c>
      <c r="AG352" s="19">
        <v>668.04291562121205</v>
      </c>
      <c r="AH352" s="17">
        <f t="shared" si="136"/>
        <v>81840.291391524908</v>
      </c>
      <c r="AI352" s="17">
        <f t="shared" si="137"/>
        <v>14236.644540321648</v>
      </c>
      <c r="AJ352" s="17">
        <f t="shared" si="138"/>
        <v>67603.646851203259</v>
      </c>
      <c r="AK352" s="19">
        <f t="shared" si="139"/>
        <v>5.7485660444589488</v>
      </c>
      <c r="AL352" s="17">
        <f t="shared" si="140"/>
        <v>10666.226974772755</v>
      </c>
      <c r="AM352" s="19">
        <f t="shared" si="141"/>
        <v>7.6728436011243355</v>
      </c>
    </row>
    <row r="353" spans="1:39">
      <c r="A353" s="13" t="s">
        <v>151</v>
      </c>
      <c r="B353" s="13" t="s">
        <v>96</v>
      </c>
      <c r="C353" s="13" t="s">
        <v>63</v>
      </c>
      <c r="D353" s="14">
        <v>12</v>
      </c>
      <c r="E353" s="14" t="s">
        <v>3</v>
      </c>
      <c r="F353" s="15">
        <v>949</v>
      </c>
      <c r="G353" s="15">
        <v>108</v>
      </c>
      <c r="H353" s="15" t="s">
        <v>3</v>
      </c>
      <c r="I353" s="15" t="s">
        <v>3</v>
      </c>
      <c r="J353" s="16">
        <v>0</v>
      </c>
      <c r="K353" s="16">
        <v>281.08216656000002</v>
      </c>
      <c r="L353" s="16">
        <v>138.52397621986751</v>
      </c>
      <c r="M353" s="17">
        <v>0</v>
      </c>
      <c r="N353" s="16">
        <v>419.60614277986753</v>
      </c>
      <c r="O353" s="16">
        <v>-281.08216656000002</v>
      </c>
      <c r="P353" s="16">
        <f t="shared" si="132"/>
        <v>138.52397621986751</v>
      </c>
      <c r="Q353" s="16">
        <v>1225.9750600315624</v>
      </c>
      <c r="R353" s="16">
        <v>0</v>
      </c>
      <c r="S353" s="16">
        <f t="shared" si="133"/>
        <v>1225.9750600315624</v>
      </c>
      <c r="T353" s="18">
        <v>0.93</v>
      </c>
      <c r="U353" s="19">
        <f t="shared" si="134"/>
        <v>8.850273385783229</v>
      </c>
      <c r="V353" s="19">
        <f t="shared" si="135"/>
        <v>2.9217281041443894</v>
      </c>
      <c r="W353" s="16">
        <v>0.44738590747006507</v>
      </c>
      <c r="X353" s="16">
        <v>3.7282158955838765E-2</v>
      </c>
      <c r="Y353" s="16">
        <v>3.9082193007822186</v>
      </c>
      <c r="AA353" s="13" t="s">
        <v>151</v>
      </c>
      <c r="AB353" s="15">
        <v>2.5604651162790697</v>
      </c>
      <c r="AC353" s="19">
        <v>0.27491806130232554</v>
      </c>
      <c r="AD353" s="19">
        <v>2.4014785117186048</v>
      </c>
      <c r="AE353" s="19">
        <v>0.79420773265116273</v>
      </c>
      <c r="AF353" s="19">
        <v>6.937604589409303</v>
      </c>
      <c r="AG353" s="19">
        <v>28.817742140623245</v>
      </c>
      <c r="AH353" s="17">
        <f t="shared" si="136"/>
        <v>3139.0663746389537</v>
      </c>
      <c r="AI353" s="17">
        <f t="shared" si="137"/>
        <v>354.68580887924213</v>
      </c>
      <c r="AJ353" s="17">
        <f t="shared" si="138"/>
        <v>2784.3805657597113</v>
      </c>
      <c r="AK353" s="19">
        <f t="shared" si="139"/>
        <v>8.850273385783229</v>
      </c>
      <c r="AL353" s="17">
        <f t="shared" si="140"/>
        <v>1074.3868911642655</v>
      </c>
      <c r="AM353" s="19">
        <f t="shared" si="141"/>
        <v>2.921728104144389</v>
      </c>
    </row>
    <row r="354" spans="1:39">
      <c r="A354" s="13" t="s">
        <v>152</v>
      </c>
      <c r="B354" s="13" t="s">
        <v>103</v>
      </c>
      <c r="C354" s="13" t="s">
        <v>63</v>
      </c>
      <c r="D354" s="14">
        <v>25</v>
      </c>
      <c r="E354" s="14" t="s">
        <v>3</v>
      </c>
      <c r="F354" s="15">
        <v>29037.098999999998</v>
      </c>
      <c r="G354" s="15">
        <v>54081</v>
      </c>
      <c r="H354" s="15" t="s">
        <v>3</v>
      </c>
      <c r="I354" s="15" t="s">
        <v>3</v>
      </c>
      <c r="J354" s="16">
        <v>12210.602580000001</v>
      </c>
      <c r="K354" s="16">
        <v>7396.89912</v>
      </c>
      <c r="L354" s="16">
        <v>17410.843296989118</v>
      </c>
      <c r="M354" s="17">
        <v>0</v>
      </c>
      <c r="N354" s="16">
        <v>24807.742416989116</v>
      </c>
      <c r="O354" s="16">
        <v>4813.7034600000006</v>
      </c>
      <c r="P354" s="16">
        <f t="shared" si="132"/>
        <v>29621.445876989117</v>
      </c>
      <c r="Q354" s="16">
        <v>182667.51792845622</v>
      </c>
      <c r="R354" s="16">
        <v>0</v>
      </c>
      <c r="S354" s="16">
        <f t="shared" si="133"/>
        <v>182667.51792845622</v>
      </c>
      <c r="T354" s="18">
        <v>0.93</v>
      </c>
      <c r="U354" s="19">
        <f t="shared" si="134"/>
        <v>6.3499634805702536</v>
      </c>
      <c r="V354" s="19">
        <f t="shared" si="135"/>
        <v>7.3633269347137285</v>
      </c>
      <c r="W354" s="16">
        <v>0.86445162195085645</v>
      </c>
      <c r="X354" s="16">
        <v>3.4578064878034255E-2</v>
      </c>
      <c r="Y354" s="16">
        <v>0.46142739357895296</v>
      </c>
      <c r="AA354" s="13" t="s">
        <v>152</v>
      </c>
      <c r="AB354" s="15">
        <v>2.5604651162790697</v>
      </c>
      <c r="AC354" s="19">
        <v>137.66521919713955</v>
      </c>
      <c r="AD354" s="19">
        <v>73.479419695622525</v>
      </c>
      <c r="AE354" s="19">
        <v>397.69952212506979</v>
      </c>
      <c r="AF354" s="19">
        <v>212.2738791206873</v>
      </c>
      <c r="AG354" s="19">
        <v>1836.9854923905634</v>
      </c>
      <c r="AH354" s="17">
        <f t="shared" si="136"/>
        <v>467713.80753309373</v>
      </c>
      <c r="AI354" s="17">
        <f t="shared" si="137"/>
        <v>73656.141324940516</v>
      </c>
      <c r="AJ354" s="17">
        <f t="shared" si="138"/>
        <v>394057.66620815324</v>
      </c>
      <c r="AK354" s="19">
        <f t="shared" si="139"/>
        <v>6.3499634805702527</v>
      </c>
      <c r="AL354" s="17">
        <f t="shared" si="140"/>
        <v>63519.359072337247</v>
      </c>
      <c r="AM354" s="19">
        <f t="shared" si="141"/>
        <v>7.3633269347137293</v>
      </c>
    </row>
    <row r="355" spans="1:39">
      <c r="A355" s="13" t="s">
        <v>154</v>
      </c>
      <c r="B355" s="13" t="s">
        <v>133</v>
      </c>
      <c r="C355" s="13" t="s">
        <v>63</v>
      </c>
      <c r="D355" s="14">
        <v>10</v>
      </c>
      <c r="E355" s="14" t="s">
        <v>3</v>
      </c>
      <c r="F355" s="15">
        <v>4925.5010000000002</v>
      </c>
      <c r="G355" s="15">
        <v>1214.6285466000002</v>
      </c>
      <c r="H355" s="15" t="s">
        <v>3</v>
      </c>
      <c r="I355" s="15" t="s">
        <v>3</v>
      </c>
      <c r="J355" s="16">
        <v>1053.0200520000001</v>
      </c>
      <c r="K355" s="16">
        <v>1479.3798239999999</v>
      </c>
      <c r="L355" s="16">
        <v>709.02872683675264</v>
      </c>
      <c r="M355" s="17">
        <v>0</v>
      </c>
      <c r="N355" s="16">
        <v>2188.4085508367525</v>
      </c>
      <c r="O355" s="16">
        <v>-426.35977199999979</v>
      </c>
      <c r="P355" s="16">
        <f t="shared" si="132"/>
        <v>1762.0487788367527</v>
      </c>
      <c r="Q355" s="16">
        <v>6233.4854830388413</v>
      </c>
      <c r="R355" s="16">
        <v>0</v>
      </c>
      <c r="S355" s="16">
        <f t="shared" si="133"/>
        <v>6233.4854830388413</v>
      </c>
      <c r="T355" s="18">
        <v>0.93</v>
      </c>
      <c r="U355" s="19">
        <f t="shared" si="134"/>
        <v>3.6920852281152712</v>
      </c>
      <c r="V355" s="19">
        <f t="shared" si="135"/>
        <v>2.8484103119846735</v>
      </c>
      <c r="W355" s="16">
        <v>0.44955689848625568</v>
      </c>
      <c r="X355" s="16">
        <v>4.4955689848625573E-2</v>
      </c>
      <c r="Y355" s="16">
        <v>1.8123654001924239</v>
      </c>
      <c r="AA355" s="13" t="s">
        <v>154</v>
      </c>
      <c r="AB355" s="15">
        <v>3.8406976744186054</v>
      </c>
      <c r="AC355" s="19">
        <v>4.6378239615796328</v>
      </c>
      <c r="AD355" s="19">
        <v>18.696235212247366</v>
      </c>
      <c r="AE355" s="19">
        <v>13.398158111230051</v>
      </c>
      <c r="AF355" s="19">
        <v>54.011346168714617</v>
      </c>
      <c r="AG355" s="19">
        <v>186.96235212247362</v>
      </c>
      <c r="AH355" s="17">
        <f t="shared" si="136"/>
        <v>23940.933198229413</v>
      </c>
      <c r="AI355" s="17">
        <f t="shared" si="137"/>
        <v>6484.3934305521816</v>
      </c>
      <c r="AJ355" s="17">
        <f t="shared" si="138"/>
        <v>17456.539767677234</v>
      </c>
      <c r="AK355" s="19">
        <f t="shared" si="139"/>
        <v>3.6920852281152707</v>
      </c>
      <c r="AL355" s="17">
        <f t="shared" si="140"/>
        <v>8405.0156318765057</v>
      </c>
      <c r="AM355" s="19">
        <f t="shared" si="141"/>
        <v>2.8484103119846731</v>
      </c>
    </row>
    <row r="356" spans="1:39">
      <c r="A356" s="13" t="s">
        <v>155</v>
      </c>
      <c r="B356" s="13" t="s">
        <v>133</v>
      </c>
      <c r="C356" s="13" t="s">
        <v>63</v>
      </c>
      <c r="D356" s="14">
        <v>10</v>
      </c>
      <c r="E356" s="14" t="s">
        <v>3</v>
      </c>
      <c r="F356" s="15">
        <v>7541.2709999999997</v>
      </c>
      <c r="G356" s="15">
        <v>1859.6774286</v>
      </c>
      <c r="H356" s="15" t="s">
        <v>3</v>
      </c>
      <c r="I356" s="15" t="s">
        <v>3</v>
      </c>
      <c r="J356" s="16">
        <v>1157.0600520000003</v>
      </c>
      <c r="K356" s="16">
        <v>1725.9431279999999</v>
      </c>
      <c r="L356" s="16">
        <v>1035.0924616950356</v>
      </c>
      <c r="M356" s="17">
        <v>0</v>
      </c>
      <c r="N356" s="16">
        <v>2761.0355896950355</v>
      </c>
      <c r="O356" s="16">
        <v>-568.88307599999962</v>
      </c>
      <c r="P356" s="16">
        <f t="shared" si="132"/>
        <v>2192.1525136950359</v>
      </c>
      <c r="Q356" s="16">
        <v>9543.882602432077</v>
      </c>
      <c r="R356" s="16">
        <v>0</v>
      </c>
      <c r="S356" s="16">
        <f t="shared" si="133"/>
        <v>9543.882602432077</v>
      </c>
      <c r="T356" s="18">
        <v>0.93</v>
      </c>
      <c r="U356" s="19">
        <f t="shared" si="134"/>
        <v>4.5206854251414601</v>
      </c>
      <c r="V356" s="19">
        <f t="shared" si="135"/>
        <v>3.4566315037924689</v>
      </c>
      <c r="W356" s="16">
        <v>0.37045386644979739</v>
      </c>
      <c r="X356" s="16">
        <v>3.7045386644979743E-2</v>
      </c>
      <c r="Y356" s="16">
        <v>1.4934656151019881</v>
      </c>
      <c r="AA356" s="13" t="s">
        <v>155</v>
      </c>
      <c r="AB356" s="15">
        <v>3.8406976744186054</v>
      </c>
      <c r="AC356" s="19">
        <v>7.1008182405334184</v>
      </c>
      <c r="AD356" s="19">
        <v>28.625184811717613</v>
      </c>
      <c r="AE356" s="19">
        <v>20.513474917096541</v>
      </c>
      <c r="AF356" s="19">
        <v>82.694978344961982</v>
      </c>
      <c r="AG356" s="19">
        <v>286.25184811717611</v>
      </c>
      <c r="AH356" s="17">
        <f t="shared" si="136"/>
        <v>36655.167716085067</v>
      </c>
      <c r="AI356" s="17">
        <f t="shared" si="137"/>
        <v>8108.3208117578897</v>
      </c>
      <c r="AJ356" s="17">
        <f t="shared" si="138"/>
        <v>28546.846904327176</v>
      </c>
      <c r="AK356" s="19">
        <f t="shared" si="139"/>
        <v>4.5206854251414601</v>
      </c>
      <c r="AL356" s="17">
        <f t="shared" si="140"/>
        <v>10604.302968328726</v>
      </c>
      <c r="AM356" s="19">
        <f t="shared" si="141"/>
        <v>3.4566315037924689</v>
      </c>
    </row>
    <row r="357" spans="1:39">
      <c r="A357" s="13" t="s">
        <v>156</v>
      </c>
      <c r="B357" s="13" t="s">
        <v>98</v>
      </c>
      <c r="C357" s="13" t="s">
        <v>63</v>
      </c>
      <c r="D357" s="14">
        <v>15</v>
      </c>
      <c r="E357" s="14" t="s">
        <v>3</v>
      </c>
      <c r="F357" s="15">
        <v>9800.8510000000006</v>
      </c>
      <c r="G357" s="15">
        <v>2819</v>
      </c>
      <c r="H357" s="15" t="s">
        <v>3</v>
      </c>
      <c r="I357" s="15" t="s">
        <v>3</v>
      </c>
      <c r="J357" s="16">
        <v>4812.6198960000011</v>
      </c>
      <c r="K357" s="16">
        <v>3082.0412999999999</v>
      </c>
      <c r="L357" s="16">
        <v>1911.5788169549721</v>
      </c>
      <c r="M357" s="17">
        <v>0</v>
      </c>
      <c r="N357" s="16">
        <v>4993.6201169549722</v>
      </c>
      <c r="O357" s="16">
        <v>1730.5785960000012</v>
      </c>
      <c r="P357" s="16">
        <f t="shared" si="132"/>
        <v>6724.1987129549734</v>
      </c>
      <c r="Q357" s="16">
        <v>17733.180131291731</v>
      </c>
      <c r="R357" s="16">
        <v>0</v>
      </c>
      <c r="S357" s="16">
        <f t="shared" si="133"/>
        <v>17733.180131291731</v>
      </c>
      <c r="T357" s="18">
        <v>0.93</v>
      </c>
      <c r="U357" s="19">
        <f t="shared" si="134"/>
        <v>2.7763119937281209</v>
      </c>
      <c r="V357" s="19">
        <f t="shared" si="135"/>
        <v>3.5511672325817876</v>
      </c>
      <c r="W357" s="16">
        <v>0.51553527759160456</v>
      </c>
      <c r="X357" s="16">
        <v>3.4369018506106984E-2</v>
      </c>
      <c r="Y357" s="16">
        <v>1.7818915498180077</v>
      </c>
      <c r="AA357" s="13" t="s">
        <v>156</v>
      </c>
      <c r="AB357" s="15">
        <v>2.5604651162790697</v>
      </c>
      <c r="AC357" s="19">
        <v>7.175870507511628</v>
      </c>
      <c r="AD357" s="19">
        <v>24.801404713441304</v>
      </c>
      <c r="AE357" s="19">
        <v>20.73029257725581</v>
      </c>
      <c r="AF357" s="19">
        <v>71.648502505497106</v>
      </c>
      <c r="AG357" s="19">
        <v>372.02107070161952</v>
      </c>
      <c r="AH357" s="17">
        <f t="shared" si="136"/>
        <v>45405.189126865567</v>
      </c>
      <c r="AI357" s="17">
        <f t="shared" si="137"/>
        <v>16354.498064136525</v>
      </c>
      <c r="AJ357" s="17">
        <f t="shared" si="138"/>
        <v>29050.691062729042</v>
      </c>
      <c r="AK357" s="19">
        <f t="shared" si="139"/>
        <v>2.7763119937281209</v>
      </c>
      <c r="AL357" s="17">
        <f t="shared" si="140"/>
        <v>12785.990113412614</v>
      </c>
      <c r="AM357" s="19">
        <f t="shared" si="141"/>
        <v>3.5511672325817876</v>
      </c>
    </row>
    <row r="358" spans="1:39">
      <c r="A358" s="13" t="s">
        <v>157</v>
      </c>
      <c r="B358" s="13" t="s">
        <v>100</v>
      </c>
      <c r="C358" s="13" t="s">
        <v>63</v>
      </c>
      <c r="D358" s="14">
        <v>22.3</v>
      </c>
      <c r="E358" s="14" t="s">
        <v>3</v>
      </c>
      <c r="F358" s="15">
        <v>255.3125</v>
      </c>
      <c r="G358" s="15">
        <v>39.138749999999995</v>
      </c>
      <c r="H358" s="15" t="s">
        <v>3</v>
      </c>
      <c r="I358" s="15" t="s">
        <v>3</v>
      </c>
      <c r="J358" s="16">
        <v>179.59384800000001</v>
      </c>
      <c r="K358" s="16">
        <v>160.26614759999998</v>
      </c>
      <c r="L358" s="16">
        <v>62.07595376085915</v>
      </c>
      <c r="M358" s="17">
        <v>0</v>
      </c>
      <c r="N358" s="16">
        <v>222.34210136085915</v>
      </c>
      <c r="O358" s="16">
        <v>19.327700400000026</v>
      </c>
      <c r="P358" s="16">
        <f t="shared" si="132"/>
        <v>241.66980176085917</v>
      </c>
      <c r="Q358" s="16">
        <v>514.29060614203161</v>
      </c>
      <c r="R358" s="16">
        <v>0</v>
      </c>
      <c r="S358" s="16">
        <f t="shared" si="133"/>
        <v>514.29060614203161</v>
      </c>
      <c r="T358" s="18">
        <v>0.93</v>
      </c>
      <c r="U358" s="19">
        <f t="shared" si="134"/>
        <v>2.2448475518665894</v>
      </c>
      <c r="V358" s="19">
        <f t="shared" si="135"/>
        <v>2.3130599332932578</v>
      </c>
      <c r="W358" s="16">
        <v>0.88116310079864579</v>
      </c>
      <c r="X358" s="16">
        <v>3.9514040394558095E-2</v>
      </c>
      <c r="Y358" s="16">
        <v>5.7144652746129276</v>
      </c>
      <c r="AA358" s="13" t="s">
        <v>157</v>
      </c>
      <c r="AB358" s="15">
        <v>3943.1162790697672</v>
      </c>
      <c r="AC358" s="19">
        <v>153.42890628302263</v>
      </c>
      <c r="AD358" s="19">
        <v>994.95924455812496</v>
      </c>
      <c r="AE358" s="19">
        <v>443.23906259539871</v>
      </c>
      <c r="AF358" s="19">
        <v>2874.3267065012501</v>
      </c>
      <c r="AG358" s="19">
        <v>22187.591153646194</v>
      </c>
      <c r="AH358" s="17">
        <f t="shared" si="136"/>
        <v>2027907.6612513028</v>
      </c>
      <c r="AI358" s="17">
        <f t="shared" si="137"/>
        <v>903360.96968593658</v>
      </c>
      <c r="AJ358" s="17">
        <f t="shared" si="138"/>
        <v>1124546.6915653662</v>
      </c>
      <c r="AK358" s="19">
        <f t="shared" si="139"/>
        <v>2.2448475518665894</v>
      </c>
      <c r="AL358" s="17">
        <f t="shared" si="140"/>
        <v>876720.7593985839</v>
      </c>
      <c r="AM358" s="19">
        <f t="shared" si="141"/>
        <v>2.3130599332932578</v>
      </c>
    </row>
    <row r="359" spans="1:39">
      <c r="A359" s="13" t="s">
        <v>159</v>
      </c>
      <c r="B359" s="13" t="s">
        <v>100</v>
      </c>
      <c r="C359" s="13" t="s">
        <v>63</v>
      </c>
      <c r="D359" s="14">
        <v>22.3</v>
      </c>
      <c r="E359" s="14" t="s">
        <v>3</v>
      </c>
      <c r="F359" s="15">
        <v>595.71554999999978</v>
      </c>
      <c r="G359" s="15">
        <v>91.321662599999982</v>
      </c>
      <c r="H359" s="15" t="s">
        <v>3</v>
      </c>
      <c r="I359" s="15" t="s">
        <v>3</v>
      </c>
      <c r="J359" s="16">
        <v>357.00285600000007</v>
      </c>
      <c r="K359" s="16">
        <v>431.48578199999997</v>
      </c>
      <c r="L359" s="16">
        <v>150.22839543857086</v>
      </c>
      <c r="M359" s="17">
        <v>0</v>
      </c>
      <c r="N359" s="16">
        <v>581.7141774385708</v>
      </c>
      <c r="O359" s="16">
        <v>-74.482925999999907</v>
      </c>
      <c r="P359" s="16">
        <f t="shared" si="132"/>
        <v>507.23125143857089</v>
      </c>
      <c r="Q359" s="16">
        <v>1199.9839854990794</v>
      </c>
      <c r="R359" s="16">
        <v>0</v>
      </c>
      <c r="S359" s="16">
        <f t="shared" si="133"/>
        <v>1199.9839854990794</v>
      </c>
      <c r="T359" s="18">
        <v>0.93</v>
      </c>
      <c r="U359" s="19">
        <f t="shared" si="134"/>
        <v>2.488348890498528</v>
      </c>
      <c r="V359" s="19">
        <f t="shared" si="135"/>
        <v>2.0628412234731859</v>
      </c>
      <c r="W359" s="16">
        <v>0.98804650593618026</v>
      </c>
      <c r="X359" s="16">
        <v>4.4307018203416156E-2</v>
      </c>
      <c r="Y359" s="16">
        <v>6.4076190239440551</v>
      </c>
      <c r="AA359" s="13" t="s">
        <v>159</v>
      </c>
      <c r="AB359" s="15">
        <v>117.78139534883722</v>
      </c>
      <c r="AC359" s="19">
        <v>10.693285408308022</v>
      </c>
      <c r="AD359" s="19">
        <v>69.344059274388798</v>
      </c>
      <c r="AE359" s="19">
        <v>30.89171340177873</v>
      </c>
      <c r="AF359" s="19">
        <v>200.32728234823426</v>
      </c>
      <c r="AG359" s="19">
        <v>1546.3725218188697</v>
      </c>
      <c r="AH359" s="17">
        <f t="shared" si="136"/>
        <v>141335.78820834041</v>
      </c>
      <c r="AI359" s="17">
        <f t="shared" si="137"/>
        <v>56799.023942347776</v>
      </c>
      <c r="AJ359" s="17">
        <f t="shared" si="138"/>
        <v>84536.764265992635</v>
      </c>
      <c r="AK359" s="19">
        <f t="shared" si="139"/>
        <v>2.488348890498528</v>
      </c>
      <c r="AL359" s="17">
        <f t="shared" si="140"/>
        <v>68515.107512915958</v>
      </c>
      <c r="AM359" s="19">
        <f t="shared" si="141"/>
        <v>2.0628412234731859</v>
      </c>
    </row>
    <row r="360" spans="1:39">
      <c r="A360" s="13" t="s">
        <v>165</v>
      </c>
      <c r="B360" s="13" t="s">
        <v>98</v>
      </c>
      <c r="C360" s="13" t="s">
        <v>63</v>
      </c>
      <c r="D360" s="14">
        <v>15</v>
      </c>
      <c r="E360" s="14" t="s">
        <v>3</v>
      </c>
      <c r="F360" s="15">
        <v>16086.432000000001</v>
      </c>
      <c r="G360" s="15">
        <v>4615</v>
      </c>
      <c r="H360" s="15" t="s">
        <v>3</v>
      </c>
      <c r="I360" s="15" t="s">
        <v>3</v>
      </c>
      <c r="J360" s="16">
        <v>4605.0600960000002</v>
      </c>
      <c r="K360" s="16">
        <v>4931.2660799999994</v>
      </c>
      <c r="L360" s="16">
        <v>3123.7770606096083</v>
      </c>
      <c r="M360" s="17">
        <v>0</v>
      </c>
      <c r="N360" s="16">
        <v>8055.0431406096077</v>
      </c>
      <c r="O360" s="16">
        <v>-326.20598399999926</v>
      </c>
      <c r="P360" s="16">
        <f t="shared" si="132"/>
        <v>7728.8371566096084</v>
      </c>
      <c r="Q360" s="16">
        <v>29086.036391474805</v>
      </c>
      <c r="R360" s="16">
        <v>0</v>
      </c>
      <c r="S360" s="16">
        <f t="shared" si="133"/>
        <v>29086.036391474805</v>
      </c>
      <c r="T360" s="18">
        <v>0.93</v>
      </c>
      <c r="U360" s="19">
        <f t="shared" si="134"/>
        <v>3.9271050224868636</v>
      </c>
      <c r="V360" s="19">
        <f t="shared" si="135"/>
        <v>3.6109100700947416</v>
      </c>
      <c r="W360" s="16">
        <v>0.50665789930441185</v>
      </c>
      <c r="X360" s="16">
        <v>3.3777193286960799E-2</v>
      </c>
      <c r="Y360" s="16">
        <v>1.7557270839688925</v>
      </c>
      <c r="AA360" s="13" t="s">
        <v>165</v>
      </c>
      <c r="AB360" s="15">
        <v>2.5604651162790697</v>
      </c>
      <c r="AC360" s="19">
        <v>11.747656045465117</v>
      </c>
      <c r="AD360" s="19">
        <v>40.707292706240821</v>
      </c>
      <c r="AE360" s="19">
        <v>33.937673020232559</v>
      </c>
      <c r="AF360" s="19">
        <v>117.59884559580681</v>
      </c>
      <c r="AG360" s="19">
        <v>610.60939059361215</v>
      </c>
      <c r="AH360" s="17">
        <f t="shared" si="136"/>
        <v>74473.781551194785</v>
      </c>
      <c r="AI360" s="17">
        <f t="shared" si="137"/>
        <v>18964.041227508045</v>
      </c>
      <c r="AJ360" s="17">
        <f t="shared" si="138"/>
        <v>55509.740323686739</v>
      </c>
      <c r="AK360" s="19">
        <f t="shared" si="139"/>
        <v>3.9271050224868631</v>
      </c>
      <c r="AL360" s="17">
        <f t="shared" si="140"/>
        <v>20624.656971653902</v>
      </c>
      <c r="AM360" s="19">
        <f t="shared" si="141"/>
        <v>3.6109100700947412</v>
      </c>
    </row>
    <row r="361" spans="1:39">
      <c r="A361" s="13" t="s">
        <v>166</v>
      </c>
      <c r="B361" s="13" t="s">
        <v>100</v>
      </c>
      <c r="C361" s="13" t="s">
        <v>63</v>
      </c>
      <c r="D361" s="14">
        <v>9.5</v>
      </c>
      <c r="E361" s="14" t="s">
        <v>3</v>
      </c>
      <c r="F361" s="15">
        <v>2112.6</v>
      </c>
      <c r="G361" s="15">
        <v>379.99999999999994</v>
      </c>
      <c r="H361" s="15" t="s">
        <v>3</v>
      </c>
      <c r="I361" s="15" t="s">
        <v>3</v>
      </c>
      <c r="J361" s="16">
        <v>1352.52</v>
      </c>
      <c r="K361" s="16">
        <v>500.85541925999996</v>
      </c>
      <c r="L361" s="16">
        <v>266.2660189082564</v>
      </c>
      <c r="M361" s="17">
        <v>0</v>
      </c>
      <c r="N361" s="16">
        <v>767.12143816825642</v>
      </c>
      <c r="O361" s="16">
        <v>851.66458074000002</v>
      </c>
      <c r="P361" s="16">
        <f t="shared" si="132"/>
        <v>1618.7860189082564</v>
      </c>
      <c r="Q361" s="16">
        <v>2396.8685804385677</v>
      </c>
      <c r="R361" s="16">
        <v>0</v>
      </c>
      <c r="S361" s="16">
        <f t="shared" si="133"/>
        <v>2396.8685804385677</v>
      </c>
      <c r="T361" s="18">
        <v>0.93</v>
      </c>
      <c r="U361" s="19">
        <f t="shared" si="134"/>
        <v>1.5726352951931908</v>
      </c>
      <c r="V361" s="19">
        <f t="shared" si="135"/>
        <v>3.1244969325350169</v>
      </c>
      <c r="W361" s="16">
        <v>0.36741215447526276</v>
      </c>
      <c r="X361" s="16">
        <v>3.8674963628975018E-2</v>
      </c>
      <c r="Y361" s="16">
        <v>2.0306794154114427</v>
      </c>
      <c r="AA361" s="13" t="s">
        <v>166</v>
      </c>
      <c r="AB361" s="15">
        <v>47.416020671834623</v>
      </c>
      <c r="AC361" s="19">
        <v>17.913042403100771</v>
      </c>
      <c r="AD361" s="19">
        <v>99.000185455581388</v>
      </c>
      <c r="AE361" s="19">
        <v>53.739127209302318</v>
      </c>
      <c r="AF361" s="19">
        <v>297.00055636674415</v>
      </c>
      <c r="AG361" s="19">
        <v>940.50176182802329</v>
      </c>
      <c r="AH361" s="17">
        <f t="shared" si="136"/>
        <v>113649.97015774604</v>
      </c>
      <c r="AI361" s="17">
        <f t="shared" si="137"/>
        <v>72267.213196295881</v>
      </c>
      <c r="AJ361" s="17">
        <f t="shared" si="138"/>
        <v>41382.756961450155</v>
      </c>
      <c r="AK361" s="19">
        <f t="shared" si="139"/>
        <v>1.572635295193191</v>
      </c>
      <c r="AL361" s="17">
        <f t="shared" si="140"/>
        <v>36373.845969993548</v>
      </c>
      <c r="AM361" s="19">
        <f t="shared" si="141"/>
        <v>3.1244969325350169</v>
      </c>
    </row>
    <row r="362" spans="1:39">
      <c r="A362" s="13" t="s">
        <v>176</v>
      </c>
      <c r="B362" s="13" t="s">
        <v>100</v>
      </c>
      <c r="C362" s="13" t="s">
        <v>63</v>
      </c>
      <c r="D362" s="14">
        <v>11.4</v>
      </c>
      <c r="E362" s="14" t="s">
        <v>3</v>
      </c>
      <c r="F362" s="15">
        <v>172.73048399999999</v>
      </c>
      <c r="G362" s="15">
        <v>37.324652400000005</v>
      </c>
      <c r="H362" s="15" t="s">
        <v>3</v>
      </c>
      <c r="I362" s="15" t="s">
        <v>3</v>
      </c>
      <c r="J362" s="16">
        <v>103.77990000000001</v>
      </c>
      <c r="K362" s="16">
        <v>147.93798239999998</v>
      </c>
      <c r="L362" s="16">
        <v>35.514729641187571</v>
      </c>
      <c r="M362" s="17">
        <v>0</v>
      </c>
      <c r="N362" s="16">
        <v>183.45271204118757</v>
      </c>
      <c r="O362" s="16">
        <v>-44.158082399999969</v>
      </c>
      <c r="P362" s="16">
        <f t="shared" si="132"/>
        <v>139.29462964118761</v>
      </c>
      <c r="Q362" s="16">
        <v>236.68887699895754</v>
      </c>
      <c r="R362" s="16">
        <v>0</v>
      </c>
      <c r="S362" s="16">
        <f t="shared" si="133"/>
        <v>236.68887699895754</v>
      </c>
      <c r="T362" s="18">
        <v>0.93</v>
      </c>
      <c r="U362" s="19">
        <f t="shared" si="134"/>
        <v>1.7926896259386553</v>
      </c>
      <c r="V362" s="19">
        <f t="shared" si="135"/>
        <v>1.2901901223777916</v>
      </c>
      <c r="W362" s="16">
        <v>1.0746370792822624</v>
      </c>
      <c r="X362" s="16">
        <v>9.4266410463356334E-2</v>
      </c>
      <c r="Y362" s="16">
        <v>4.9441223311962981</v>
      </c>
      <c r="AA362" s="13" t="s">
        <v>176</v>
      </c>
      <c r="AB362" s="15">
        <v>120.34186046511628</v>
      </c>
      <c r="AC362" s="19">
        <v>4.4655313944424648</v>
      </c>
      <c r="AD362" s="19">
        <v>20.54373197608372</v>
      </c>
      <c r="AE362" s="19">
        <v>12.900424028389343</v>
      </c>
      <c r="AF362" s="19">
        <v>59.34855904201963</v>
      </c>
      <c r="AG362" s="19">
        <v>234.19854452735439</v>
      </c>
      <c r="AH362" s="17">
        <f t="shared" si="136"/>
        <v>28483.579809453619</v>
      </c>
      <c r="AI362" s="17">
        <f t="shared" si="137"/>
        <v>15888.740246677988</v>
      </c>
      <c r="AJ362" s="17">
        <f t="shared" si="138"/>
        <v>12594.839562775631</v>
      </c>
      <c r="AK362" s="19">
        <f t="shared" si="139"/>
        <v>1.7926896259386553</v>
      </c>
      <c r="AL362" s="17">
        <f t="shared" si="140"/>
        <v>22077.040674407752</v>
      </c>
      <c r="AM362" s="19">
        <f t="shared" si="141"/>
        <v>1.2901901223777916</v>
      </c>
    </row>
    <row r="363" spans="1:39">
      <c r="A363" s="13" t="s">
        <v>177</v>
      </c>
      <c r="B363" s="13" t="s">
        <v>100</v>
      </c>
      <c r="C363" s="13" t="s">
        <v>63</v>
      </c>
      <c r="D363" s="14">
        <v>11.4</v>
      </c>
      <c r="E363" s="14" t="s">
        <v>3</v>
      </c>
      <c r="F363" s="15">
        <v>69.100484000000009</v>
      </c>
      <c r="G363" s="15">
        <v>14.931652400000001</v>
      </c>
      <c r="H363" s="15" t="s">
        <v>3</v>
      </c>
      <c r="I363" s="15" t="s">
        <v>3</v>
      </c>
      <c r="J363" s="16">
        <v>104.87232</v>
      </c>
      <c r="K363" s="16">
        <v>49.312660799999996</v>
      </c>
      <c r="L363" s="16">
        <v>4.6174403066687999</v>
      </c>
      <c r="M363" s="17">
        <v>0</v>
      </c>
      <c r="N363" s="16">
        <v>53.930101106668793</v>
      </c>
      <c r="O363" s="16">
        <v>55.559659200000006</v>
      </c>
      <c r="P363" s="16">
        <f t="shared" si="132"/>
        <v>109.4897603066688</v>
      </c>
      <c r="Q363" s="16">
        <v>94.686910956866384</v>
      </c>
      <c r="R363" s="16">
        <v>0</v>
      </c>
      <c r="S363" s="16">
        <f t="shared" si="133"/>
        <v>94.686910956866384</v>
      </c>
      <c r="T363" s="18">
        <v>0.93</v>
      </c>
      <c r="U363" s="19">
        <f t="shared" si="134"/>
        <v>0.92695171742061655</v>
      </c>
      <c r="V363" s="19">
        <f t="shared" si="135"/>
        <v>1.7557339781281767</v>
      </c>
      <c r="W363" s="16">
        <v>0.78969033014275591</v>
      </c>
      <c r="X363" s="16">
        <v>6.9271081591469816E-2</v>
      </c>
      <c r="Y363" s="16">
        <v>3.6331573433109456</v>
      </c>
      <c r="AA363" s="13" t="s">
        <v>177</v>
      </c>
      <c r="AB363" s="15">
        <v>39.687209302325584</v>
      </c>
      <c r="AC363" s="19">
        <v>0.58914078159858674</v>
      </c>
      <c r="AD363" s="19">
        <v>2.7103493950137061</v>
      </c>
      <c r="AE363" s="19">
        <v>1.7019622579514728</v>
      </c>
      <c r="AF363" s="19">
        <v>7.8298982522618177</v>
      </c>
      <c r="AG363" s="19">
        <v>30.89798310315625</v>
      </c>
      <c r="AH363" s="17">
        <f t="shared" si="136"/>
        <v>3757.8592533358219</v>
      </c>
      <c r="AI363" s="17">
        <f t="shared" si="137"/>
        <v>4053.9967537819921</v>
      </c>
      <c r="AJ363" s="17">
        <f t="shared" si="138"/>
        <v>-296.13750044617018</v>
      </c>
      <c r="AK363" s="19">
        <f t="shared" si="139"/>
        <v>0.92695171742061655</v>
      </c>
      <c r="AL363" s="17">
        <f t="shared" si="140"/>
        <v>2140.335210315945</v>
      </c>
      <c r="AM363" s="19">
        <f t="shared" si="141"/>
        <v>1.7557339781281767</v>
      </c>
    </row>
    <row r="364" spans="1:39">
      <c r="A364" s="13" t="s">
        <v>178</v>
      </c>
      <c r="B364" s="13" t="s">
        <v>100</v>
      </c>
      <c r="C364" s="13" t="s">
        <v>68</v>
      </c>
      <c r="D364" s="14">
        <v>20.9</v>
      </c>
      <c r="E364" s="14">
        <v>6.9666666666666659</v>
      </c>
      <c r="F364" s="15">
        <v>179.90168</v>
      </c>
      <c r="G364" s="15">
        <v>38.874247999999994</v>
      </c>
      <c r="H364" s="15">
        <v>179.90168</v>
      </c>
      <c r="I364" s="15">
        <v>38.874247999999994</v>
      </c>
      <c r="J364" s="16">
        <v>144.43381630483583</v>
      </c>
      <c r="K364" s="16">
        <v>36.984495599999995</v>
      </c>
      <c r="L364" s="16">
        <v>37.680600858470662</v>
      </c>
      <c r="M364" s="17">
        <v>0</v>
      </c>
      <c r="N364" s="16">
        <v>74.665096458470657</v>
      </c>
      <c r="O364" s="16">
        <v>107.44932070483583</v>
      </c>
      <c r="P364" s="16">
        <f t="shared" si="132"/>
        <v>182.11441716330648</v>
      </c>
      <c r="Q364" s="16">
        <v>373.86915903410221</v>
      </c>
      <c r="R364" s="16">
        <v>0</v>
      </c>
      <c r="S364" s="16">
        <f t="shared" si="133"/>
        <v>373.86915903410221</v>
      </c>
      <c r="T364" s="18">
        <v>0.93</v>
      </c>
      <c r="U364" s="19">
        <f t="shared" si="134"/>
        <v>2.1736067202275322</v>
      </c>
      <c r="V364" s="19">
        <f t="shared" si="135"/>
        <v>5.0072815380617817</v>
      </c>
      <c r="W364" s="16">
        <v>0.41994178157746753</v>
      </c>
      <c r="X364" s="16">
        <v>2.0092908209448208E-2</v>
      </c>
      <c r="Y364" s="16">
        <v>1.9320415981609484</v>
      </c>
      <c r="AA364" s="13" t="s">
        <v>178</v>
      </c>
      <c r="AB364" s="15">
        <v>140.82558139534885</v>
      </c>
      <c r="AC364" s="19">
        <v>5.4425723075094385</v>
      </c>
      <c r="AD364" s="19">
        <v>25.038620685789478</v>
      </c>
      <c r="AE364" s="19">
        <v>15.722986666138377</v>
      </c>
      <c r="AF364" s="19">
        <v>72.333793092280715</v>
      </c>
      <c r="AG364" s="19">
        <v>523.30717233300015</v>
      </c>
      <c r="AH364" s="17">
        <f t="shared" si="136"/>
        <v>52650.341686767584</v>
      </c>
      <c r="AI364" s="17">
        <f t="shared" si="137"/>
        <v>24222.570346698307</v>
      </c>
      <c r="AJ364" s="17">
        <f t="shared" si="138"/>
        <v>28427.771340069277</v>
      </c>
      <c r="AK364" s="19">
        <f t="shared" si="139"/>
        <v>2.1736067202275322</v>
      </c>
      <c r="AL364" s="17">
        <f t="shared" si="140"/>
        <v>10514.755618703932</v>
      </c>
      <c r="AM364" s="19">
        <f t="shared" si="141"/>
        <v>5.0072815380617817</v>
      </c>
    </row>
    <row r="365" spans="1:39">
      <c r="A365" s="13" t="s">
        <v>180</v>
      </c>
      <c r="B365" s="13" t="s">
        <v>100</v>
      </c>
      <c r="C365" s="13" t="s">
        <v>68</v>
      </c>
      <c r="D365" s="14">
        <v>20.9</v>
      </c>
      <c r="E365" s="14">
        <v>6.9666666666666659</v>
      </c>
      <c r="F365" s="15">
        <v>230.02634999999998</v>
      </c>
      <c r="G365" s="15">
        <v>35.262448200000001</v>
      </c>
      <c r="H365" s="15">
        <v>230.02634999999998</v>
      </c>
      <c r="I365" s="15">
        <v>35.262448200000001</v>
      </c>
      <c r="J365" s="16">
        <v>338.45657620766536</v>
      </c>
      <c r="K365" s="16">
        <v>18.966407999999998</v>
      </c>
      <c r="L365" s="16">
        <v>42.667850505049763</v>
      </c>
      <c r="M365" s="17">
        <v>0</v>
      </c>
      <c r="N365" s="16">
        <v>61.634258505049758</v>
      </c>
      <c r="O365" s="16">
        <v>319.49016820766536</v>
      </c>
      <c r="P365" s="16">
        <f t="shared" si="132"/>
        <v>381.12442671271515</v>
      </c>
      <c r="Q365" s="16">
        <v>446.79522192459831</v>
      </c>
      <c r="R365" s="16">
        <v>0</v>
      </c>
      <c r="S365" s="16">
        <f t="shared" si="133"/>
        <v>446.79522192459831</v>
      </c>
      <c r="T365" s="18">
        <v>0.93</v>
      </c>
      <c r="U365" s="19">
        <f t="shared" si="134"/>
        <v>1.2500129785408753</v>
      </c>
      <c r="V365" s="19">
        <f t="shared" si="135"/>
        <v>7.2491376186182546</v>
      </c>
      <c r="W365" s="16">
        <v>0.27111357400450709</v>
      </c>
      <c r="X365" s="16">
        <v>1.2971941339928567E-2</v>
      </c>
      <c r="Y365" s="16">
        <v>1.7582092381317045</v>
      </c>
      <c r="AA365" s="13" t="s">
        <v>180</v>
      </c>
      <c r="AB365" s="15">
        <v>4267.4418604651164</v>
      </c>
      <c r="AC365" s="19">
        <v>149.60314654193954</v>
      </c>
      <c r="AD365" s="19">
        <v>970.14987118732483</v>
      </c>
      <c r="AE365" s="19">
        <v>448.80943962581858</v>
      </c>
      <c r="AF365" s="19">
        <v>2910.4496135619747</v>
      </c>
      <c r="AG365" s="19">
        <v>20276.132307815093</v>
      </c>
      <c r="AH365" s="17">
        <f t="shared" si="136"/>
        <v>1906672.6330968323</v>
      </c>
      <c r="AI365" s="17">
        <f t="shared" si="137"/>
        <v>1525322.2693115298</v>
      </c>
      <c r="AJ365" s="17">
        <f t="shared" si="138"/>
        <v>381350.3637853025</v>
      </c>
      <c r="AK365" s="19">
        <f t="shared" si="139"/>
        <v>1.2500129785408751</v>
      </c>
      <c r="AL365" s="17">
        <f t="shared" si="140"/>
        <v>263020.61478317744</v>
      </c>
      <c r="AM365" s="19">
        <f t="shared" si="141"/>
        <v>7.2491376186182546</v>
      </c>
    </row>
    <row r="366" spans="1:39">
      <c r="A366" s="13" t="s">
        <v>390</v>
      </c>
      <c r="B366" s="13" t="s">
        <v>100</v>
      </c>
      <c r="C366" s="13" t="s">
        <v>68</v>
      </c>
      <c r="D366" s="14">
        <v>11.6</v>
      </c>
      <c r="E366" s="14">
        <v>1</v>
      </c>
      <c r="F366" s="15">
        <v>243.18644839999999</v>
      </c>
      <c r="G366" s="15">
        <v>52.549205239999999</v>
      </c>
      <c r="H366" s="15">
        <v>243.18644839999999</v>
      </c>
      <c r="I366" s="15">
        <v>52.549205239999999</v>
      </c>
      <c r="J366" s="16">
        <v>12.096825415749832</v>
      </c>
      <c r="K366" s="16">
        <v>44.381394720000003</v>
      </c>
      <c r="L366" s="16">
        <v>35.11300963277845</v>
      </c>
      <c r="M366" s="17">
        <v>0</v>
      </c>
      <c r="N366" s="16">
        <v>79.494404352778446</v>
      </c>
      <c r="O366" s="16">
        <v>-32.284569304250169</v>
      </c>
      <c r="P366" s="16">
        <f t="shared" si="132"/>
        <v>47.209835048528277</v>
      </c>
      <c r="Q366" s="16">
        <v>338.24732178355544</v>
      </c>
      <c r="R366" s="16">
        <v>0</v>
      </c>
      <c r="S366" s="16">
        <f t="shared" si="133"/>
        <v>338.24732178355544</v>
      </c>
      <c r="T366" s="18">
        <v>0.93</v>
      </c>
      <c r="U366" s="19">
        <f t="shared" si="134"/>
        <v>7.2956215941051257</v>
      </c>
      <c r="V366" s="19">
        <f t="shared" si="135"/>
        <v>4.2549827819639887</v>
      </c>
      <c r="W366" s="16">
        <v>0.33075305502240704</v>
      </c>
      <c r="X366" s="16">
        <v>2.851319439848337E-2</v>
      </c>
      <c r="Y366" s="16">
        <v>1.5217077439202713</v>
      </c>
      <c r="AA366" s="13" t="s">
        <v>390</v>
      </c>
      <c r="AB366" s="15">
        <v>30.725581395348843</v>
      </c>
      <c r="AC366" s="19">
        <v>1.6051917363954236</v>
      </c>
      <c r="AD366" s="19">
        <v>7.3847042803848089</v>
      </c>
      <c r="AE366" s="19">
        <v>4.6372205718090003</v>
      </c>
      <c r="AF366" s="19">
        <v>21.33359014333389</v>
      </c>
      <c r="AG366" s="19">
        <v>85.662569652463773</v>
      </c>
      <c r="AH366" s="17">
        <f t="shared" si="136"/>
        <v>10392.845617219384</v>
      </c>
      <c r="AI366" s="17">
        <f t="shared" si="137"/>
        <v>1424.5318898689623</v>
      </c>
      <c r="AJ366" s="17">
        <f t="shared" si="138"/>
        <v>8968.3137273504217</v>
      </c>
      <c r="AK366" s="19">
        <f t="shared" si="139"/>
        <v>7.2956215941051239</v>
      </c>
      <c r="AL366" s="17">
        <f t="shared" si="140"/>
        <v>2442.5117914160674</v>
      </c>
      <c r="AM366" s="19">
        <f t="shared" si="141"/>
        <v>4.2549827819639887</v>
      </c>
    </row>
    <row r="367" spans="1:39">
      <c r="A367" s="13" t="s">
        <v>181</v>
      </c>
      <c r="B367" s="13" t="s">
        <v>100</v>
      </c>
      <c r="C367" s="13" t="s">
        <v>63</v>
      </c>
      <c r="D367" s="14">
        <v>11.6</v>
      </c>
      <c r="E367" s="14" t="s">
        <v>3</v>
      </c>
      <c r="F367" s="15">
        <v>468.57340799999997</v>
      </c>
      <c r="G367" s="15">
        <v>101.2521888</v>
      </c>
      <c r="H367" s="15" t="s">
        <v>3</v>
      </c>
      <c r="I367" s="15" t="s">
        <v>3</v>
      </c>
      <c r="J367" s="16">
        <v>226.78639200000001</v>
      </c>
      <c r="K367" s="16">
        <v>123.28165199999999</v>
      </c>
      <c r="L367" s="16">
        <v>71.192376089255717</v>
      </c>
      <c r="M367" s="17">
        <v>0</v>
      </c>
      <c r="N367" s="16">
        <v>194.47402808925571</v>
      </c>
      <c r="O367" s="16">
        <v>103.50474000000001</v>
      </c>
      <c r="P367" s="16">
        <f t="shared" si="132"/>
        <v>297.97876808925571</v>
      </c>
      <c r="Q367" s="16">
        <v>651.73738651052736</v>
      </c>
      <c r="R367" s="16">
        <v>0</v>
      </c>
      <c r="S367" s="16">
        <f t="shared" si="133"/>
        <v>651.73738651052736</v>
      </c>
      <c r="T367" s="18">
        <v>0.93</v>
      </c>
      <c r="U367" s="19">
        <f t="shared" si="134"/>
        <v>2.310275756060812</v>
      </c>
      <c r="V367" s="19">
        <f t="shared" si="135"/>
        <v>3.3512823944357559</v>
      </c>
      <c r="W367" s="16">
        <v>0.41994328992954955</v>
      </c>
      <c r="X367" s="16">
        <v>3.6202007752547373E-2</v>
      </c>
      <c r="Y367" s="16">
        <v>1.9320485376918428</v>
      </c>
      <c r="AA367" s="13" t="s">
        <v>181</v>
      </c>
      <c r="AB367" s="15">
        <v>101.13837209302326</v>
      </c>
      <c r="AC367" s="19">
        <v>10.180779538673754</v>
      </c>
      <c r="AD367" s="19">
        <v>46.836801194681563</v>
      </c>
      <c r="AE367" s="19">
        <v>29.411140889501954</v>
      </c>
      <c r="AF367" s="19">
        <v>135.30631456241341</v>
      </c>
      <c r="AG367" s="19">
        <v>543.30689385830613</v>
      </c>
      <c r="AH367" s="17">
        <f t="shared" si="136"/>
        <v>65915.658303836244</v>
      </c>
      <c r="AI367" s="17">
        <f t="shared" si="137"/>
        <v>28531.511067850715</v>
      </c>
      <c r="AJ367" s="17">
        <f t="shared" si="138"/>
        <v>37384.147235985525</v>
      </c>
      <c r="AK367" s="19">
        <f t="shared" si="139"/>
        <v>2.310275756060812</v>
      </c>
      <c r="AL367" s="17">
        <f t="shared" si="140"/>
        <v>19668.786615320201</v>
      </c>
      <c r="AM367" s="19">
        <f t="shared" si="141"/>
        <v>3.3512823944357564</v>
      </c>
    </row>
    <row r="368" spans="1:39">
      <c r="A368" s="13" t="s">
        <v>182</v>
      </c>
      <c r="B368" s="13" t="s">
        <v>100</v>
      </c>
      <c r="C368" s="13" t="s">
        <v>63</v>
      </c>
      <c r="D368" s="14">
        <v>11.6</v>
      </c>
      <c r="E368" s="14" t="s">
        <v>3</v>
      </c>
      <c r="F368" s="15">
        <v>50.198371999999999</v>
      </c>
      <c r="G368" s="15">
        <v>10.8471692</v>
      </c>
      <c r="H368" s="15" t="s">
        <v>3</v>
      </c>
      <c r="I368" s="15" t="s">
        <v>3</v>
      </c>
      <c r="J368" s="16">
        <v>13.10904</v>
      </c>
      <c r="K368" s="16">
        <v>24.656330399999998</v>
      </c>
      <c r="L368" s="16">
        <v>8.6989065400690855</v>
      </c>
      <c r="M368" s="17">
        <v>0</v>
      </c>
      <c r="N368" s="16">
        <v>33.355236940069084</v>
      </c>
      <c r="O368" s="16">
        <v>-11.547290399999998</v>
      </c>
      <c r="P368" s="16">
        <f t="shared" si="132"/>
        <v>21.807946540069086</v>
      </c>
      <c r="Q368" s="16">
        <v>69.820769202428238</v>
      </c>
      <c r="R368" s="16">
        <v>0</v>
      </c>
      <c r="S368" s="16">
        <f t="shared" si="133"/>
        <v>69.820769202428238</v>
      </c>
      <c r="T368" s="18">
        <v>0.93</v>
      </c>
      <c r="U368" s="19">
        <f t="shared" si="134"/>
        <v>3.3422556535619239</v>
      </c>
      <c r="V368" s="19">
        <f t="shared" si="135"/>
        <v>2.093247585915174</v>
      </c>
      <c r="W368" s="16">
        <v>0.67232780473363507</v>
      </c>
      <c r="X368" s="16">
        <v>5.7959293511520252E-2</v>
      </c>
      <c r="Y368" s="16">
        <v>3.0932032565709151</v>
      </c>
      <c r="AA368" s="13" t="s">
        <v>182</v>
      </c>
      <c r="AB368" s="15">
        <v>200.99651162790698</v>
      </c>
      <c r="AC368" s="19">
        <v>2.1675323525551891</v>
      </c>
      <c r="AD368" s="19">
        <v>9.9717591854358965</v>
      </c>
      <c r="AE368" s="19">
        <v>6.2617601296038794</v>
      </c>
      <c r="AF368" s="19">
        <v>28.807304313481474</v>
      </c>
      <c r="AG368" s="19">
        <v>115.67240655105641</v>
      </c>
      <c r="AH368" s="17">
        <f t="shared" si="136"/>
        <v>14033.731048865277</v>
      </c>
      <c r="AI368" s="17">
        <f t="shared" si="137"/>
        <v>4198.8801885664207</v>
      </c>
      <c r="AJ368" s="17">
        <f t="shared" si="138"/>
        <v>9834.850860298855</v>
      </c>
      <c r="AK368" s="19">
        <f t="shared" si="139"/>
        <v>3.3422556535619239</v>
      </c>
      <c r="AL368" s="17">
        <f t="shared" si="140"/>
        <v>6704.286269476188</v>
      </c>
      <c r="AM368" s="19">
        <f t="shared" si="141"/>
        <v>2.0932475859151736</v>
      </c>
    </row>
    <row r="369" spans="1:39">
      <c r="A369" s="13" t="s">
        <v>183</v>
      </c>
      <c r="B369" s="13" t="s">
        <v>100</v>
      </c>
      <c r="C369" s="13" t="s">
        <v>63</v>
      </c>
      <c r="D369" s="14">
        <v>11.6</v>
      </c>
      <c r="E369" s="14" t="s">
        <v>3</v>
      </c>
      <c r="F369" s="15">
        <v>96.251543999999996</v>
      </c>
      <c r="G369" s="15">
        <v>20.798618399999995</v>
      </c>
      <c r="H369" s="15" t="s">
        <v>3</v>
      </c>
      <c r="I369" s="15" t="s">
        <v>3</v>
      </c>
      <c r="J369" s="16">
        <v>68.167007999999996</v>
      </c>
      <c r="K369" s="16">
        <v>36.984495599999995</v>
      </c>
      <c r="L369" s="16">
        <v>15.715774523971822</v>
      </c>
      <c r="M369" s="17">
        <v>0</v>
      </c>
      <c r="N369" s="16">
        <v>52.700270123971819</v>
      </c>
      <c r="O369" s="16">
        <v>31.1825124</v>
      </c>
      <c r="P369" s="16">
        <f t="shared" si="132"/>
        <v>83.882782523971827</v>
      </c>
      <c r="Q369" s="16">
        <v>133.87599181506056</v>
      </c>
      <c r="R369" s="16">
        <v>0</v>
      </c>
      <c r="S369" s="16">
        <f t="shared" si="133"/>
        <v>133.87599181506056</v>
      </c>
      <c r="T369" s="18">
        <v>0.93</v>
      </c>
      <c r="U369" s="19">
        <f t="shared" si="134"/>
        <v>1.6922531151008429</v>
      </c>
      <c r="V369" s="19">
        <f t="shared" si="135"/>
        <v>2.5403283797242677</v>
      </c>
      <c r="W369" s="16">
        <v>0.55400261062118517</v>
      </c>
      <c r="X369" s="16">
        <v>4.7758845743205616E-2</v>
      </c>
      <c r="Y369" s="16">
        <v>2.5488201845246534</v>
      </c>
      <c r="AA369" s="13" t="s">
        <v>183</v>
      </c>
      <c r="AB369" s="15">
        <v>261.16744186046515</v>
      </c>
      <c r="AC369" s="19">
        <v>5.400253856722939</v>
      </c>
      <c r="AD369" s="19">
        <v>24.843934133662021</v>
      </c>
      <c r="AE369" s="19">
        <v>15.600733363866267</v>
      </c>
      <c r="AF369" s="19">
        <v>71.771365275023598</v>
      </c>
      <c r="AG369" s="19">
        <v>288.18963595047944</v>
      </c>
      <c r="AH369" s="17">
        <f t="shared" si="136"/>
        <v>34964.050308871934</v>
      </c>
      <c r="AI369" s="17">
        <f t="shared" si="137"/>
        <v>20661.241511018521</v>
      </c>
      <c r="AJ369" s="17">
        <f t="shared" si="138"/>
        <v>14302.808797853413</v>
      </c>
      <c r="AK369" s="19">
        <f t="shared" si="139"/>
        <v>1.6922531151008426</v>
      </c>
      <c r="AL369" s="17">
        <f t="shared" si="140"/>
        <v>13763.594733633219</v>
      </c>
      <c r="AM369" s="19">
        <f t="shared" si="141"/>
        <v>2.5403283797242673</v>
      </c>
    </row>
    <row r="370" spans="1:39">
      <c r="A370" s="13" t="s">
        <v>184</v>
      </c>
      <c r="B370" s="13" t="s">
        <v>100</v>
      </c>
      <c r="C370" s="13" t="s">
        <v>63</v>
      </c>
      <c r="D370" s="14">
        <v>11.6</v>
      </c>
      <c r="E370" s="14" t="s">
        <v>3</v>
      </c>
      <c r="F370" s="15">
        <v>175.92228800000001</v>
      </c>
      <c r="G370" s="15">
        <v>38.014356799999995</v>
      </c>
      <c r="H370" s="15" t="s">
        <v>3</v>
      </c>
      <c r="I370" s="15" t="s">
        <v>3</v>
      </c>
      <c r="J370" s="16">
        <v>226.78639200000001</v>
      </c>
      <c r="K370" s="16">
        <v>73.968991199999991</v>
      </c>
      <c r="L370" s="16">
        <v>29.320835129947049</v>
      </c>
      <c r="M370" s="17">
        <v>0</v>
      </c>
      <c r="N370" s="16">
        <v>103.28982632994703</v>
      </c>
      <c r="O370" s="16">
        <v>152.81740080000003</v>
      </c>
      <c r="P370" s="16">
        <f t="shared" si="132"/>
        <v>256.10722712994709</v>
      </c>
      <c r="Q370" s="16">
        <v>244.68979727093759</v>
      </c>
      <c r="R370" s="16">
        <v>0</v>
      </c>
      <c r="S370" s="16">
        <f t="shared" si="133"/>
        <v>244.68979727093759</v>
      </c>
      <c r="T370" s="18">
        <v>0.93</v>
      </c>
      <c r="U370" s="19">
        <f t="shared" si="134"/>
        <v>1.0185554557542777</v>
      </c>
      <c r="V370" s="19">
        <f t="shared" si="135"/>
        <v>2.3689631976851739</v>
      </c>
      <c r="W370" s="16">
        <v>0.59407784619766013</v>
      </c>
      <c r="X370" s="16">
        <v>5.1213607430832767E-2</v>
      </c>
      <c r="Y370" s="16">
        <v>2.7331957946366141</v>
      </c>
      <c r="AA370" s="13" t="s">
        <v>184</v>
      </c>
      <c r="AB370" s="15">
        <v>200.99651162790698</v>
      </c>
      <c r="AC370" s="19">
        <v>7.5962075179555919</v>
      </c>
      <c r="AD370" s="19">
        <v>34.946445898422745</v>
      </c>
      <c r="AE370" s="19">
        <v>21.944599496316151</v>
      </c>
      <c r="AF370" s="19">
        <v>100.95639926211015</v>
      </c>
      <c r="AG370" s="19">
        <v>405.37877242170384</v>
      </c>
      <c r="AH370" s="17">
        <f t="shared" si="136"/>
        <v>49181.795682398209</v>
      </c>
      <c r="AI370" s="17">
        <f t="shared" si="137"/>
        <v>48285.830098447885</v>
      </c>
      <c r="AJ370" s="17">
        <f t="shared" si="138"/>
        <v>895.9655839503248</v>
      </c>
      <c r="AK370" s="19">
        <f t="shared" si="139"/>
        <v>1.0185554557542777</v>
      </c>
      <c r="AL370" s="17">
        <f t="shared" si="140"/>
        <v>20760.894778971691</v>
      </c>
      <c r="AM370" s="19">
        <f t="shared" si="141"/>
        <v>2.3689631976851739</v>
      </c>
    </row>
    <row r="371" spans="1:39">
      <c r="A371" s="13" t="s">
        <v>185</v>
      </c>
      <c r="B371" s="13" t="s">
        <v>100</v>
      </c>
      <c r="C371" s="13" t="s">
        <v>63</v>
      </c>
      <c r="D371" s="14">
        <v>11.6</v>
      </c>
      <c r="E371" s="14" t="s">
        <v>3</v>
      </c>
      <c r="F371" s="15">
        <v>37.306799999999996</v>
      </c>
      <c r="G371" s="15">
        <v>8.0614800000000013</v>
      </c>
      <c r="H371" s="15" t="s">
        <v>3</v>
      </c>
      <c r="I371" s="15" t="s">
        <v>3</v>
      </c>
      <c r="J371" s="16">
        <v>13.200803280000001</v>
      </c>
      <c r="K371" s="16">
        <v>6.1640825999999995</v>
      </c>
      <c r="L371" s="16">
        <v>5.3262863538259353</v>
      </c>
      <c r="M371" s="17">
        <v>0</v>
      </c>
      <c r="N371" s="16">
        <v>11.490368953825936</v>
      </c>
      <c r="O371" s="16">
        <v>7.0367206800000011</v>
      </c>
      <c r="P371" s="16">
        <f t="shared" si="132"/>
        <v>18.527089633825938</v>
      </c>
      <c r="Q371" s="16">
        <v>51.88991930816303</v>
      </c>
      <c r="R371" s="16">
        <v>0</v>
      </c>
      <c r="S371" s="16">
        <f t="shared" si="133"/>
        <v>51.88991930816303</v>
      </c>
      <c r="T371" s="18">
        <v>0.93</v>
      </c>
      <c r="U371" s="19">
        <f t="shared" si="134"/>
        <v>2.9477828120070422</v>
      </c>
      <c r="V371" s="19">
        <f t="shared" si="135"/>
        <v>4.5159489235448182</v>
      </c>
      <c r="W371" s="16">
        <v>0.31163960842533728</v>
      </c>
      <c r="X371" s="16">
        <v>2.6865483484942863E-2</v>
      </c>
      <c r="Y371" s="16">
        <v>1.4337718072505483</v>
      </c>
      <c r="AA371" s="13" t="s">
        <v>185</v>
      </c>
      <c r="AB371" s="15">
        <v>403.27325581395348</v>
      </c>
      <c r="AC371" s="19">
        <v>3.2320260770400631</v>
      </c>
      <c r="AD371" s="19">
        <v>14.868975627191698</v>
      </c>
      <c r="AE371" s="19">
        <v>9.3369642225601819</v>
      </c>
      <c r="AF371" s="19">
        <v>42.954818478553797</v>
      </c>
      <c r="AG371" s="19">
        <v>172.48011727542371</v>
      </c>
      <c r="AH371" s="17">
        <f t="shared" si="136"/>
        <v>20925.816703326233</v>
      </c>
      <c r="AI371" s="17">
        <f t="shared" si="137"/>
        <v>7098.8325931239742</v>
      </c>
      <c r="AJ371" s="17">
        <f t="shared" si="138"/>
        <v>13826.984110202258</v>
      </c>
      <c r="AK371" s="19">
        <f t="shared" si="139"/>
        <v>2.9477828120070422</v>
      </c>
      <c r="AL371" s="17">
        <f t="shared" si="140"/>
        <v>4633.7584985129561</v>
      </c>
      <c r="AM371" s="19">
        <f t="shared" si="141"/>
        <v>4.5159489235448174</v>
      </c>
    </row>
    <row r="372" spans="1:39">
      <c r="A372" s="13" t="s">
        <v>186</v>
      </c>
      <c r="B372" s="13" t="s">
        <v>100</v>
      </c>
      <c r="C372" s="13" t="s">
        <v>63</v>
      </c>
      <c r="D372" s="14">
        <v>11.6</v>
      </c>
      <c r="E372" s="14" t="s">
        <v>3</v>
      </c>
      <c r="F372" s="15">
        <v>49.6736</v>
      </c>
      <c r="G372" s="15">
        <v>7.6148351999999999</v>
      </c>
      <c r="H372" s="15" t="s">
        <v>3</v>
      </c>
      <c r="I372" s="15" t="s">
        <v>3</v>
      </c>
      <c r="J372" s="16">
        <v>9.0059104799999989</v>
      </c>
      <c r="K372" s="16">
        <v>9.8625321600000007</v>
      </c>
      <c r="L372" s="16">
        <v>6.8678644350604028</v>
      </c>
      <c r="M372" s="17">
        <v>0</v>
      </c>
      <c r="N372" s="16">
        <v>16.730396595060405</v>
      </c>
      <c r="O372" s="16">
        <v>-0.85662168000000172</v>
      </c>
      <c r="P372" s="16">
        <f t="shared" si="132"/>
        <v>15.873774915060404</v>
      </c>
      <c r="Q372" s="16">
        <v>64.94973788306298</v>
      </c>
      <c r="R372" s="16">
        <v>0</v>
      </c>
      <c r="S372" s="16">
        <f t="shared" si="133"/>
        <v>64.94973788306298</v>
      </c>
      <c r="T372" s="18">
        <v>0.93</v>
      </c>
      <c r="U372" s="19">
        <f t="shared" si="134"/>
        <v>4.2608540931285876</v>
      </c>
      <c r="V372" s="19">
        <f t="shared" si="135"/>
        <v>3.882139763634723</v>
      </c>
      <c r="W372" s="16">
        <v>0.34079033946401766</v>
      </c>
      <c r="X372" s="16">
        <v>2.9378477540001516E-2</v>
      </c>
      <c r="Y372" s="16">
        <v>2.2100727538699871</v>
      </c>
      <c r="AA372" s="13" t="s">
        <v>186</v>
      </c>
      <c r="AB372" s="15">
        <v>100370.23255813954</v>
      </c>
      <c r="AC372" s="19">
        <v>759.84689470899741</v>
      </c>
      <c r="AD372" s="19">
        <v>4927.4723430858239</v>
      </c>
      <c r="AE372" s="19">
        <v>2195.1132513815478</v>
      </c>
      <c r="AF372" s="19">
        <v>14234.920102247939</v>
      </c>
      <c r="AG372" s="19">
        <v>57158.679179795581</v>
      </c>
      <c r="AH372" s="17">
        <f t="shared" si="136"/>
        <v>6519020.2959132371</v>
      </c>
      <c r="AI372" s="17">
        <f t="shared" si="137"/>
        <v>1529979.7067508972</v>
      </c>
      <c r="AJ372" s="17">
        <f t="shared" si="138"/>
        <v>4989040.5891623404</v>
      </c>
      <c r="AK372" s="19">
        <f t="shared" si="139"/>
        <v>4.2608540931285876</v>
      </c>
      <c r="AL372" s="17">
        <f t="shared" si="140"/>
        <v>1679233.7970361188</v>
      </c>
      <c r="AM372" s="19">
        <f t="shared" si="141"/>
        <v>3.8821397636347235</v>
      </c>
    </row>
    <row r="373" spans="1:39">
      <c r="A373" s="13" t="s">
        <v>187</v>
      </c>
      <c r="B373" s="13" t="s">
        <v>100</v>
      </c>
      <c r="C373" s="13" t="s">
        <v>63</v>
      </c>
      <c r="D373" s="14">
        <v>11.6</v>
      </c>
      <c r="E373" s="14" t="s">
        <v>3</v>
      </c>
      <c r="F373" s="15">
        <v>468.57340799999997</v>
      </c>
      <c r="G373" s="15">
        <v>101.25218880000001</v>
      </c>
      <c r="H373" s="15" t="s">
        <v>3</v>
      </c>
      <c r="I373" s="15" t="s">
        <v>3</v>
      </c>
      <c r="J373" s="16">
        <v>173.03932800000001</v>
      </c>
      <c r="K373" s="16">
        <v>123.28165199999999</v>
      </c>
      <c r="L373" s="16">
        <v>71.192376089255731</v>
      </c>
      <c r="M373" s="17">
        <v>0</v>
      </c>
      <c r="N373" s="16">
        <v>194.47402808925574</v>
      </c>
      <c r="O373" s="16">
        <v>49.757676000000018</v>
      </c>
      <c r="P373" s="16">
        <f t="shared" si="132"/>
        <v>244.23170408925574</v>
      </c>
      <c r="Q373" s="16">
        <v>651.73738651052747</v>
      </c>
      <c r="R373" s="16">
        <v>0</v>
      </c>
      <c r="S373" s="16">
        <f t="shared" si="133"/>
        <v>651.73738651052747</v>
      </c>
      <c r="T373" s="18">
        <v>0.93</v>
      </c>
      <c r="U373" s="19">
        <f t="shared" si="134"/>
        <v>2.807773270298842</v>
      </c>
      <c r="V373" s="19">
        <f t="shared" si="135"/>
        <v>3.3512823944357559</v>
      </c>
      <c r="W373" s="16">
        <v>0.4199432899295496</v>
      </c>
      <c r="X373" s="16">
        <v>3.620200775254738E-2</v>
      </c>
      <c r="Y373" s="16">
        <v>1.9320485376918428</v>
      </c>
      <c r="AA373" s="13" t="s">
        <v>187</v>
      </c>
      <c r="AB373" s="15">
        <v>46.088372093023253</v>
      </c>
      <c r="AC373" s="19">
        <v>4.6393425745855081</v>
      </c>
      <c r="AD373" s="19">
        <v>21.343352443146024</v>
      </c>
      <c r="AE373" s="19">
        <v>13.402545215469246</v>
      </c>
      <c r="AF373" s="19">
        <v>61.658573724644071</v>
      </c>
      <c r="AG373" s="19">
        <v>247.58288834049392</v>
      </c>
      <c r="AH373" s="17">
        <f t="shared" si="136"/>
        <v>30037.515176431705</v>
      </c>
      <c r="AI373" s="17">
        <f t="shared" si="137"/>
        <v>10697.98458948742</v>
      </c>
      <c r="AJ373" s="17">
        <f t="shared" si="138"/>
        <v>19339.530586944285</v>
      </c>
      <c r="AK373" s="19">
        <f t="shared" si="139"/>
        <v>2.8077732702988416</v>
      </c>
      <c r="AL373" s="17">
        <f t="shared" si="140"/>
        <v>8962.9913690066751</v>
      </c>
      <c r="AM373" s="19">
        <f t="shared" si="141"/>
        <v>3.3512823944357559</v>
      </c>
    </row>
    <row r="374" spans="1:39">
      <c r="A374" s="13" t="s">
        <v>191</v>
      </c>
      <c r="B374" s="13" t="s">
        <v>96</v>
      </c>
      <c r="C374" s="13" t="s">
        <v>63</v>
      </c>
      <c r="D374" s="14">
        <v>20</v>
      </c>
      <c r="E374" s="14" t="s">
        <v>3</v>
      </c>
      <c r="F374" s="15">
        <v>27407.597102386215</v>
      </c>
      <c r="G374" s="15">
        <v>2837</v>
      </c>
      <c r="H374" s="15" t="s">
        <v>3</v>
      </c>
      <c r="I374" s="15" t="s">
        <v>3</v>
      </c>
      <c r="J374" s="16">
        <v>1271.5768800000001</v>
      </c>
      <c r="K374" s="16">
        <v>3698.44956</v>
      </c>
      <c r="L374" s="16">
        <v>4837.1638670445072</v>
      </c>
      <c r="M374" s="17">
        <v>0</v>
      </c>
      <c r="N374" s="16">
        <v>8535.6134270445073</v>
      </c>
      <c r="O374" s="16">
        <v>-2426.8726799999999</v>
      </c>
      <c r="P374" s="16">
        <f t="shared" si="132"/>
        <v>6108.7407470445069</v>
      </c>
      <c r="Q374" s="16">
        <v>49068.210288717346</v>
      </c>
      <c r="R374" s="16">
        <v>0</v>
      </c>
      <c r="S374" s="16">
        <f t="shared" si="133"/>
        <v>49068.210288717346</v>
      </c>
      <c r="T374" s="18">
        <v>0.93</v>
      </c>
      <c r="U374" s="19">
        <f t="shared" si="134"/>
        <v>8.1512305883976346</v>
      </c>
      <c r="V374" s="19">
        <f t="shared" si="135"/>
        <v>5.7486448640291137</v>
      </c>
      <c r="W374" s="16">
        <v>0.31511599733726736</v>
      </c>
      <c r="X374" s="16">
        <v>1.5755799866863363E-2</v>
      </c>
      <c r="Y374" s="16">
        <v>3.0264691086677717</v>
      </c>
      <c r="AA374" s="13" t="s">
        <v>191</v>
      </c>
      <c r="AB374" s="15">
        <v>2.5604651162790697</v>
      </c>
      <c r="AC374" s="19">
        <v>7.2216901843953503</v>
      </c>
      <c r="AD374" s="19">
        <v>69.355906743120741</v>
      </c>
      <c r="AE374" s="19">
        <v>20.862660532697678</v>
      </c>
      <c r="AF374" s="19">
        <v>200.3615083690155</v>
      </c>
      <c r="AG374" s="19">
        <v>1387.1181348624154</v>
      </c>
      <c r="AH374" s="17">
        <f t="shared" si="136"/>
        <v>125637.44076250651</v>
      </c>
      <c r="AI374" s="17">
        <f t="shared" si="137"/>
        <v>15413.309610126518</v>
      </c>
      <c r="AJ374" s="17">
        <f t="shared" si="138"/>
        <v>110224.13115238</v>
      </c>
      <c r="AK374" s="19">
        <f t="shared" si="139"/>
        <v>8.1512305883976346</v>
      </c>
      <c r="AL374" s="17">
        <f t="shared" si="140"/>
        <v>21855.140425990703</v>
      </c>
      <c r="AM374" s="19">
        <f t="shared" si="141"/>
        <v>5.7486448640291137</v>
      </c>
    </row>
    <row r="375" spans="1:39">
      <c r="A375" s="13" t="s">
        <v>192</v>
      </c>
      <c r="B375" s="13" t="s">
        <v>96</v>
      </c>
      <c r="C375" s="13" t="s">
        <v>63</v>
      </c>
      <c r="D375" s="14">
        <v>20</v>
      </c>
      <c r="E375" s="14" t="s">
        <v>3</v>
      </c>
      <c r="F375" s="15">
        <v>18811.202929884093</v>
      </c>
      <c r="G375" s="15">
        <v>1947</v>
      </c>
      <c r="H375" s="15" t="s">
        <v>3</v>
      </c>
      <c r="I375" s="15" t="s">
        <v>3</v>
      </c>
      <c r="J375" s="16">
        <v>1271.5768800000001</v>
      </c>
      <c r="K375" s="16">
        <v>2712.196344</v>
      </c>
      <c r="L375" s="16">
        <v>3336.9910157183103</v>
      </c>
      <c r="M375" s="17">
        <v>0</v>
      </c>
      <c r="N375" s="16">
        <v>6049.1873597183103</v>
      </c>
      <c r="O375" s="16">
        <v>-1440.6194639999999</v>
      </c>
      <c r="P375" s="16">
        <f t="shared" si="132"/>
        <v>4608.56789571831</v>
      </c>
      <c r="Q375" s="16">
        <v>33685.973873659554</v>
      </c>
      <c r="R375" s="16">
        <v>0</v>
      </c>
      <c r="S375" s="16">
        <f t="shared" si="133"/>
        <v>33685.973873659554</v>
      </c>
      <c r="T375" s="18">
        <v>0.93</v>
      </c>
      <c r="U375" s="19">
        <f t="shared" si="134"/>
        <v>7.4533787363985162</v>
      </c>
      <c r="V375" s="19">
        <f t="shared" si="135"/>
        <v>5.5686775546043252</v>
      </c>
      <c r="W375" s="16">
        <v>0.32537721858846963</v>
      </c>
      <c r="X375" s="16">
        <v>1.6268860929423489E-2</v>
      </c>
      <c r="Y375" s="16">
        <v>3.1253015529910804</v>
      </c>
      <c r="AA375" s="13" t="s">
        <v>192</v>
      </c>
      <c r="AB375" s="15">
        <v>2.5604651162790697</v>
      </c>
      <c r="AC375" s="19">
        <v>4.9561617162558145</v>
      </c>
      <c r="AD375" s="19">
        <v>47.602423198835311</v>
      </c>
      <c r="AE375" s="19">
        <v>14.31780051362791</v>
      </c>
      <c r="AF375" s="19">
        <v>137.51811146330201</v>
      </c>
      <c r="AG375" s="19">
        <v>952.04846397670565</v>
      </c>
      <c r="AH375" s="17">
        <f t="shared" si="136"/>
        <v>86251.761011393406</v>
      </c>
      <c r="AI375" s="17">
        <f t="shared" si="137"/>
        <v>11572.169355916883</v>
      </c>
      <c r="AJ375" s="17">
        <f t="shared" si="138"/>
        <v>74679.591655476528</v>
      </c>
      <c r="AK375" s="19">
        <f t="shared" si="139"/>
        <v>7.4533787363985153</v>
      </c>
      <c r="AL375" s="17">
        <f t="shared" si="140"/>
        <v>15488.733216395021</v>
      </c>
      <c r="AM375" s="19">
        <f t="shared" si="141"/>
        <v>5.5686775546043252</v>
      </c>
    </row>
    <row r="376" spans="1:39">
      <c r="A376" s="13" t="s">
        <v>195</v>
      </c>
      <c r="B376" s="13" t="s">
        <v>100</v>
      </c>
      <c r="C376" s="13" t="s">
        <v>63</v>
      </c>
      <c r="D376" s="14">
        <v>10</v>
      </c>
      <c r="E376" s="14" t="s">
        <v>3</v>
      </c>
      <c r="F376" s="15">
        <v>187.74961919999998</v>
      </c>
      <c r="G376" s="15">
        <v>43.982399999999998</v>
      </c>
      <c r="H376" s="15" t="s">
        <v>3</v>
      </c>
      <c r="I376" s="15" t="s">
        <v>3</v>
      </c>
      <c r="J376" s="16">
        <v>120.38468400000001</v>
      </c>
      <c r="K376" s="16">
        <v>98.625321599999992</v>
      </c>
      <c r="L376" s="16">
        <v>30.737582858315932</v>
      </c>
      <c r="M376" s="17">
        <v>0</v>
      </c>
      <c r="N376" s="16">
        <v>129.36290445831594</v>
      </c>
      <c r="O376" s="16">
        <v>21.759362400000015</v>
      </c>
      <c r="P376" s="16">
        <f t="shared" si="132"/>
        <v>151.12226685831595</v>
      </c>
      <c r="Q376" s="16">
        <v>234.94388423345077</v>
      </c>
      <c r="R376" s="16">
        <v>0</v>
      </c>
      <c r="S376" s="16">
        <f t="shared" si="133"/>
        <v>234.94388423345077</v>
      </c>
      <c r="T376" s="18">
        <v>0.93</v>
      </c>
      <c r="U376" s="19">
        <f t="shared" si="134"/>
        <v>1.6464720285583609</v>
      </c>
      <c r="V376" s="19">
        <f t="shared" si="135"/>
        <v>1.8161611724569446</v>
      </c>
      <c r="W376" s="16">
        <v>0.69716787648351741</v>
      </c>
      <c r="X376" s="16">
        <v>6.9716787648351736E-2</v>
      </c>
      <c r="Y376" s="16">
        <v>2.9586369523555893</v>
      </c>
      <c r="AA376" s="13" t="s">
        <v>195</v>
      </c>
      <c r="AB376" s="15">
        <v>10.241860465116279</v>
      </c>
      <c r="AC376" s="19">
        <v>0.44783541257123727</v>
      </c>
      <c r="AD376" s="19">
        <v>1.9004285609785065</v>
      </c>
      <c r="AE376" s="19">
        <v>1.2937467474280189</v>
      </c>
      <c r="AF376" s="19">
        <v>5.4901269539379083</v>
      </c>
      <c r="AG376" s="19">
        <v>19.004285609785065</v>
      </c>
      <c r="AH376" s="17">
        <f t="shared" si="136"/>
        <v>2406.2624794514354</v>
      </c>
      <c r="AI376" s="17">
        <f t="shared" si="137"/>
        <v>1461.4657508383798</v>
      </c>
      <c r="AJ376" s="17">
        <f t="shared" si="138"/>
        <v>944.79672861305562</v>
      </c>
      <c r="AK376" s="19">
        <f t="shared" si="139"/>
        <v>1.6464720285583609</v>
      </c>
      <c r="AL376" s="17">
        <f t="shared" si="140"/>
        <v>1324.9168168242404</v>
      </c>
      <c r="AM376" s="19">
        <f t="shared" si="141"/>
        <v>1.8161611724569446</v>
      </c>
    </row>
    <row r="377" spans="1:39">
      <c r="A377" s="13" t="s">
        <v>196</v>
      </c>
      <c r="B377" s="13" t="s">
        <v>100</v>
      </c>
      <c r="C377" s="13" t="s">
        <v>63</v>
      </c>
      <c r="D377" s="14">
        <v>10</v>
      </c>
      <c r="E377" s="14" t="s">
        <v>3</v>
      </c>
      <c r="F377" s="15">
        <v>109.23614207999999</v>
      </c>
      <c r="G377" s="15">
        <v>25.589759999999998</v>
      </c>
      <c r="H377" s="15" t="s">
        <v>3</v>
      </c>
      <c r="I377" s="15" t="s">
        <v>3</v>
      </c>
      <c r="J377" s="16">
        <v>77.336781479999999</v>
      </c>
      <c r="K377" s="16">
        <v>49.312660799999996</v>
      </c>
      <c r="L377" s="16">
        <v>17.128103431019827</v>
      </c>
      <c r="M377" s="17">
        <v>0</v>
      </c>
      <c r="N377" s="16">
        <v>66.440764231019827</v>
      </c>
      <c r="O377" s="16">
        <v>28.024120680000003</v>
      </c>
      <c r="P377" s="16">
        <f t="shared" si="132"/>
        <v>94.464884911019823</v>
      </c>
      <c r="Q377" s="16">
        <v>136.69462355400773</v>
      </c>
      <c r="R377" s="16">
        <v>0</v>
      </c>
      <c r="S377" s="16">
        <f t="shared" si="133"/>
        <v>136.69462355400773</v>
      </c>
      <c r="T377" s="18">
        <v>0.93</v>
      </c>
      <c r="U377" s="19">
        <f t="shared" si="134"/>
        <v>1.5350096841429541</v>
      </c>
      <c r="V377" s="19">
        <f t="shared" si="135"/>
        <v>2.0573908975325699</v>
      </c>
      <c r="W377" s="16">
        <v>0.6154247253023919</v>
      </c>
      <c r="X377" s="16">
        <v>6.1542472530239187E-2</v>
      </c>
      <c r="Y377" s="16">
        <v>2.6117358459730937</v>
      </c>
      <c r="AA377" s="13" t="s">
        <v>196</v>
      </c>
      <c r="AB377" s="15">
        <v>200.99651162790698</v>
      </c>
      <c r="AC377" s="19">
        <v>5.1134661653588536</v>
      </c>
      <c r="AD377" s="19">
        <v>21.699438841718223</v>
      </c>
      <c r="AE377" s="19">
        <v>14.772235588814466</v>
      </c>
      <c r="AF377" s="19">
        <v>62.687267764963757</v>
      </c>
      <c r="AG377" s="19">
        <v>216.99438841718225</v>
      </c>
      <c r="AH377" s="17">
        <f t="shared" si="136"/>
        <v>27475.142492645482</v>
      </c>
      <c r="AI377" s="17">
        <f t="shared" si="137"/>
        <v>17899.002707586013</v>
      </c>
      <c r="AJ377" s="17">
        <f t="shared" si="138"/>
        <v>9576.1397850594694</v>
      </c>
      <c r="AK377" s="19">
        <f t="shared" si="139"/>
        <v>1.5350096841429539</v>
      </c>
      <c r="AL377" s="17">
        <f t="shared" si="140"/>
        <v>13354.361840327203</v>
      </c>
      <c r="AM377" s="19">
        <f t="shared" si="141"/>
        <v>2.0573908975325694</v>
      </c>
    </row>
    <row r="378" spans="1:39">
      <c r="A378" s="13" t="s">
        <v>198</v>
      </c>
      <c r="B378" s="13" t="s">
        <v>120</v>
      </c>
      <c r="C378" s="13" t="s">
        <v>68</v>
      </c>
      <c r="D378" s="14">
        <v>12</v>
      </c>
      <c r="E378" s="14">
        <v>4</v>
      </c>
      <c r="F378" s="15">
        <v>54750</v>
      </c>
      <c r="G378" s="15">
        <v>6250</v>
      </c>
      <c r="H378" s="15">
        <v>54750</v>
      </c>
      <c r="I378" s="15">
        <v>6250</v>
      </c>
      <c r="J378" s="16">
        <v>51669.228630668767</v>
      </c>
      <c r="K378" s="16">
        <v>6164.0825999999997</v>
      </c>
      <c r="L378" s="16">
        <v>7052.9342265397427</v>
      </c>
      <c r="M378" s="17">
        <v>0</v>
      </c>
      <c r="N378" s="16">
        <v>13217.016826539742</v>
      </c>
      <c r="O378" s="16">
        <v>45505.146030668766</v>
      </c>
      <c r="P378" s="16">
        <f t="shared" si="132"/>
        <v>58722.16285720851</v>
      </c>
      <c r="Q378" s="16">
        <v>70755.704328905907</v>
      </c>
      <c r="R378" s="16">
        <v>0</v>
      </c>
      <c r="S378" s="16">
        <f t="shared" si="133"/>
        <v>70755.704328905907</v>
      </c>
      <c r="T378" s="18">
        <v>0.93</v>
      </c>
      <c r="U378" s="19">
        <f t="shared" si="134"/>
        <v>1.2840086650363696</v>
      </c>
      <c r="V378" s="19">
        <f t="shared" si="135"/>
        <v>5.3533793031744201</v>
      </c>
      <c r="W378" s="16">
        <v>0.24426204809297195</v>
      </c>
      <c r="X378" s="16">
        <v>2.0355170674414325E-2</v>
      </c>
      <c r="Y378" s="16">
        <v>2.1272291167703963</v>
      </c>
      <c r="AA378" s="13" t="s">
        <v>198</v>
      </c>
      <c r="AB378" s="15">
        <v>1.2802325581395348</v>
      </c>
      <c r="AC378" s="19">
        <v>7.954805014534883</v>
      </c>
      <c r="AD378" s="19">
        <v>69.273418607267431</v>
      </c>
      <c r="AE378" s="19">
        <v>22.980547819767441</v>
      </c>
      <c r="AF378" s="19">
        <v>200.12320930988372</v>
      </c>
      <c r="AG378" s="19">
        <v>831.28102328720922</v>
      </c>
      <c r="AH378" s="17">
        <f t="shared" si="136"/>
        <v>90583.756355959777</v>
      </c>
      <c r="AI378" s="17">
        <f t="shared" si="137"/>
        <v>70547.620761884798</v>
      </c>
      <c r="AJ378" s="17">
        <f t="shared" si="138"/>
        <v>20036.135594074978</v>
      </c>
      <c r="AK378" s="19">
        <f t="shared" si="139"/>
        <v>1.2840086650363696</v>
      </c>
      <c r="AL378" s="17">
        <f t="shared" si="140"/>
        <v>16920.85526281425</v>
      </c>
      <c r="AM378" s="19">
        <f t="shared" si="141"/>
        <v>5.353379303174421</v>
      </c>
    </row>
    <row r="379" spans="1:39">
      <c r="A379" s="13" t="s">
        <v>391</v>
      </c>
      <c r="B379" s="13" t="s">
        <v>100</v>
      </c>
      <c r="C379" s="13" t="s">
        <v>63</v>
      </c>
      <c r="D379" s="14">
        <v>22.8</v>
      </c>
      <c r="E379" s="14" t="s">
        <v>3</v>
      </c>
      <c r="F379" s="15">
        <v>1083.5244</v>
      </c>
      <c r="G379" s="15">
        <v>242.4324</v>
      </c>
      <c r="H379" s="15" t="s">
        <v>3</v>
      </c>
      <c r="I379" s="15" t="s">
        <v>3</v>
      </c>
      <c r="J379" s="16">
        <v>938.17029600000012</v>
      </c>
      <c r="K379" s="16">
        <v>154.10206499999998</v>
      </c>
      <c r="L379" s="16">
        <v>232.65202803390574</v>
      </c>
      <c r="M379" s="17">
        <v>0</v>
      </c>
      <c r="N379" s="16">
        <v>386.75409303390575</v>
      </c>
      <c r="O379" s="16">
        <v>784.0682310000002</v>
      </c>
      <c r="P379" s="16">
        <f t="shared" si="132"/>
        <v>1170.8223240339059</v>
      </c>
      <c r="Q379" s="16">
        <v>2384.3537223488383</v>
      </c>
      <c r="R379" s="16">
        <v>0</v>
      </c>
      <c r="S379" s="16">
        <f t="shared" si="133"/>
        <v>2384.3537223488383</v>
      </c>
      <c r="T379" s="18">
        <v>0.93</v>
      </c>
      <c r="U379" s="19">
        <f t="shared" si="134"/>
        <v>2.1574925143212282</v>
      </c>
      <c r="V379" s="19">
        <f t="shared" si="135"/>
        <v>6.1650381089562458</v>
      </c>
      <c r="W379" s="16">
        <v>0.36116270552995955</v>
      </c>
      <c r="X379" s="16">
        <v>1.5840469540787699E-2</v>
      </c>
      <c r="Y379" s="16">
        <v>1.604741562690531</v>
      </c>
      <c r="AA379" s="13" t="s">
        <v>391</v>
      </c>
      <c r="AB379" s="15">
        <v>48.648837209302329</v>
      </c>
      <c r="AC379" s="19">
        <v>11.725295024930819</v>
      </c>
      <c r="AD379" s="19">
        <v>52.096049217000093</v>
      </c>
      <c r="AE379" s="19">
        <v>33.873074516466808</v>
      </c>
      <c r="AF379" s="19">
        <v>150.49969773800029</v>
      </c>
      <c r="AG379" s="19">
        <v>1187.7899221476023</v>
      </c>
      <c r="AH379" s="17">
        <f t="shared" si="136"/>
        <v>115996.03608794267</v>
      </c>
      <c r="AI379" s="17">
        <f t="shared" si="137"/>
        <v>53764.28206261302</v>
      </c>
      <c r="AJ379" s="17">
        <f t="shared" si="138"/>
        <v>62231.754025329654</v>
      </c>
      <c r="AK379" s="19">
        <f t="shared" si="139"/>
        <v>2.1574925143212282</v>
      </c>
      <c r="AL379" s="17">
        <f t="shared" si="140"/>
        <v>18815.136912037848</v>
      </c>
      <c r="AM379" s="19">
        <f t="shared" si="141"/>
        <v>6.1650381089562458</v>
      </c>
    </row>
    <row r="380" spans="1:39">
      <c r="A380" s="13" t="s">
        <v>202</v>
      </c>
      <c r="B380" s="13" t="s">
        <v>100</v>
      </c>
      <c r="C380" s="13" t="s">
        <v>63</v>
      </c>
      <c r="D380" s="14">
        <v>13.7</v>
      </c>
      <c r="E380" s="14" t="s">
        <v>3</v>
      </c>
      <c r="F380" s="15">
        <v>1202.3975999999998</v>
      </c>
      <c r="G380" s="15">
        <v>274.52</v>
      </c>
      <c r="H380" s="15" t="s">
        <v>3</v>
      </c>
      <c r="I380" s="15" t="s">
        <v>3</v>
      </c>
      <c r="J380" s="16">
        <v>503.38713600000005</v>
      </c>
      <c r="K380" s="16">
        <v>385.25516249999998</v>
      </c>
      <c r="L380" s="16">
        <v>212.51203985830546</v>
      </c>
      <c r="M380" s="17">
        <v>0</v>
      </c>
      <c r="N380" s="16">
        <v>597.76720235830544</v>
      </c>
      <c r="O380" s="16">
        <v>118.13197350000007</v>
      </c>
      <c r="P380" s="16">
        <f t="shared" si="132"/>
        <v>715.89917585830551</v>
      </c>
      <c r="Q380" s="16">
        <v>1927.8087056992229</v>
      </c>
      <c r="R380" s="16">
        <v>0</v>
      </c>
      <c r="S380" s="16">
        <f t="shared" si="133"/>
        <v>1927.8087056992229</v>
      </c>
      <c r="T380" s="18">
        <v>0.93</v>
      </c>
      <c r="U380" s="19">
        <f t="shared" si="134"/>
        <v>2.8322552008040116</v>
      </c>
      <c r="V380" s="19">
        <f t="shared" si="135"/>
        <v>3.2250158558275706</v>
      </c>
      <c r="W380" s="16">
        <v>0.50302625946474133</v>
      </c>
      <c r="X380" s="16">
        <v>3.6717245216404487E-2</v>
      </c>
      <c r="Y380" s="16">
        <v>2.1903773303870167</v>
      </c>
      <c r="AA380" s="13" t="s">
        <v>202</v>
      </c>
      <c r="AB380" s="15">
        <v>403.27325581395348</v>
      </c>
      <c r="AC380" s="19">
        <v>110.06115485854185</v>
      </c>
      <c r="AD380" s="19">
        <v>479.22685967688977</v>
      </c>
      <c r="AE380" s="19">
        <v>317.95444736912089</v>
      </c>
      <c r="AF380" s="19">
        <v>1384.4331501776817</v>
      </c>
      <c r="AG380" s="19">
        <v>6565.4079775733881</v>
      </c>
      <c r="AH380" s="17">
        <f t="shared" si="136"/>
        <v>777433.69333380926</v>
      </c>
      <c r="AI380" s="17">
        <f t="shared" si="137"/>
        <v>274492.81163403421</v>
      </c>
      <c r="AJ380" s="17">
        <f t="shared" si="138"/>
        <v>502940.88169977505</v>
      </c>
      <c r="AK380" s="19">
        <f t="shared" si="139"/>
        <v>2.8322552008040116</v>
      </c>
      <c r="AL380" s="17">
        <f t="shared" si="140"/>
        <v>241063.52591383221</v>
      </c>
      <c r="AM380" s="19">
        <f t="shared" si="141"/>
        <v>3.2250158558275701</v>
      </c>
    </row>
    <row r="381" spans="1:39">
      <c r="A381" s="13" t="s">
        <v>204</v>
      </c>
      <c r="B381" s="13" t="s">
        <v>100</v>
      </c>
      <c r="C381" s="13" t="s">
        <v>63</v>
      </c>
      <c r="D381" s="14">
        <v>13.7</v>
      </c>
      <c r="E381" s="14" t="s">
        <v>3</v>
      </c>
      <c r="F381" s="15">
        <v>886.42439999999999</v>
      </c>
      <c r="G381" s="15">
        <v>202.38</v>
      </c>
      <c r="H381" s="15" t="s">
        <v>3</v>
      </c>
      <c r="I381" s="15" t="s">
        <v>3</v>
      </c>
      <c r="J381" s="16">
        <v>156.36171600000003</v>
      </c>
      <c r="K381" s="16">
        <v>184.92247799999998</v>
      </c>
      <c r="L381" s="16">
        <v>147.38818497869713</v>
      </c>
      <c r="M381" s="17">
        <v>0</v>
      </c>
      <c r="N381" s="16">
        <v>332.31066297869711</v>
      </c>
      <c r="O381" s="16">
        <v>-28.560761999999954</v>
      </c>
      <c r="P381" s="16">
        <f t="shared" si="132"/>
        <v>303.74990097869716</v>
      </c>
      <c r="Q381" s="16">
        <v>1421.2076564891768</v>
      </c>
      <c r="R381" s="16">
        <v>0</v>
      </c>
      <c r="S381" s="16">
        <f t="shared" si="133"/>
        <v>1421.2076564891768</v>
      </c>
      <c r="T381" s="18">
        <v>0.93</v>
      </c>
      <c r="U381" s="19">
        <f t="shared" si="134"/>
        <v>4.8537753484636541</v>
      </c>
      <c r="V381" s="19">
        <f t="shared" si="135"/>
        <v>4.2767440675843851</v>
      </c>
      <c r="W381" s="16">
        <v>0.37932306376886449</v>
      </c>
      <c r="X381" s="16">
        <v>2.7687814873639745E-2</v>
      </c>
      <c r="Y381" s="16">
        <v>1.6517241876326081</v>
      </c>
      <c r="AA381" s="13" t="s">
        <v>204</v>
      </c>
      <c r="AB381" s="15">
        <v>403.27325581395348</v>
      </c>
      <c r="AC381" s="19">
        <v>81.138629317615127</v>
      </c>
      <c r="AD381" s="19">
        <v>353.29277233501733</v>
      </c>
      <c r="AE381" s="19">
        <v>234.40048469533252</v>
      </c>
      <c r="AF381" s="19">
        <v>1020.6235645233834</v>
      </c>
      <c r="AG381" s="19">
        <v>4840.1109809897371</v>
      </c>
      <c r="AH381" s="17">
        <f t="shared" si="136"/>
        <v>573135.0388201091</v>
      </c>
      <c r="AI381" s="17">
        <f t="shared" si="137"/>
        <v>118080.2566401268</v>
      </c>
      <c r="AJ381" s="17">
        <f t="shared" si="138"/>
        <v>455054.78217998229</v>
      </c>
      <c r="AK381" s="19">
        <f t="shared" si="139"/>
        <v>4.8537753484636532</v>
      </c>
      <c r="AL381" s="17">
        <f t="shared" si="140"/>
        <v>134012.00300111261</v>
      </c>
      <c r="AM381" s="19">
        <f t="shared" si="141"/>
        <v>4.2767440675843851</v>
      </c>
    </row>
    <row r="382" spans="1:39">
      <c r="A382" s="13" t="s">
        <v>207</v>
      </c>
      <c r="B382" s="13" t="s">
        <v>100</v>
      </c>
      <c r="C382" s="13" t="s">
        <v>63</v>
      </c>
      <c r="D382" s="14">
        <v>22.8</v>
      </c>
      <c r="E382" s="14" t="s">
        <v>3</v>
      </c>
      <c r="F382" s="15">
        <v>874.94879999999989</v>
      </c>
      <c r="G382" s="15">
        <v>195.76479999999998</v>
      </c>
      <c r="H382" s="15" t="s">
        <v>3</v>
      </c>
      <c r="I382" s="15" t="s">
        <v>3</v>
      </c>
      <c r="J382" s="16">
        <v>312.72343200000006</v>
      </c>
      <c r="K382" s="16">
        <v>385.25516249999998</v>
      </c>
      <c r="L382" s="16">
        <v>212.28901639704247</v>
      </c>
      <c r="M382" s="17">
        <v>0</v>
      </c>
      <c r="N382" s="16">
        <v>597.54417889704246</v>
      </c>
      <c r="O382" s="16">
        <v>-72.531730499999924</v>
      </c>
      <c r="P382" s="16">
        <f t="shared" si="132"/>
        <v>525.01244839704259</v>
      </c>
      <c r="Q382" s="16">
        <v>1925.3718957733192</v>
      </c>
      <c r="R382" s="16">
        <v>0</v>
      </c>
      <c r="S382" s="16">
        <f t="shared" si="133"/>
        <v>1925.3718957733192</v>
      </c>
      <c r="T382" s="18">
        <v>0.93</v>
      </c>
      <c r="U382" s="19">
        <f t="shared" si="134"/>
        <v>3.8268504059206689</v>
      </c>
      <c r="V382" s="19">
        <f t="shared" si="135"/>
        <v>3.222141498101788</v>
      </c>
      <c r="W382" s="16">
        <v>0.69102546999802938</v>
      </c>
      <c r="X382" s="16">
        <v>3.0308134649036374E-2</v>
      </c>
      <c r="Y382" s="16">
        <v>3.0704091967535896</v>
      </c>
      <c r="AA382" s="13" t="s">
        <v>207</v>
      </c>
      <c r="AB382" s="15">
        <v>6.4011627906976747</v>
      </c>
      <c r="AC382" s="19">
        <v>1.245816650167535</v>
      </c>
      <c r="AD382" s="19">
        <v>5.5352232403950978</v>
      </c>
      <c r="AE382" s="19">
        <v>3.5990258782617675</v>
      </c>
      <c r="AF382" s="19">
        <v>15.990644916696947</v>
      </c>
      <c r="AG382" s="19">
        <v>126.20308988100824</v>
      </c>
      <c r="AH382" s="17">
        <f t="shared" si="136"/>
        <v>12324.618937479212</v>
      </c>
      <c r="AI382" s="17">
        <f t="shared" si="137"/>
        <v>3220.5645975633947</v>
      </c>
      <c r="AJ382" s="17">
        <f t="shared" si="138"/>
        <v>9104.0543399158178</v>
      </c>
      <c r="AK382" s="19">
        <f t="shared" si="139"/>
        <v>3.8268504059206685</v>
      </c>
      <c r="AL382" s="17">
        <f t="shared" si="140"/>
        <v>3824.9775637537427</v>
      </c>
      <c r="AM382" s="19">
        <f t="shared" si="141"/>
        <v>3.222141498101788</v>
      </c>
    </row>
    <row r="383" spans="1:39">
      <c r="A383" s="13" t="s">
        <v>208</v>
      </c>
      <c r="B383" s="13" t="s">
        <v>100</v>
      </c>
      <c r="C383" s="13" t="s">
        <v>63</v>
      </c>
      <c r="D383" s="14">
        <v>22.8</v>
      </c>
      <c r="E383" s="14" t="s">
        <v>3</v>
      </c>
      <c r="F383" s="15">
        <v>361.87560000000002</v>
      </c>
      <c r="G383" s="15">
        <v>80.967600000000004</v>
      </c>
      <c r="H383" s="15" t="s">
        <v>3</v>
      </c>
      <c r="I383" s="15" t="s">
        <v>3</v>
      </c>
      <c r="J383" s="16">
        <v>40.654046160000014</v>
      </c>
      <c r="K383" s="16">
        <v>77.051032499999991</v>
      </c>
      <c r="L383" s="16">
        <v>80.096734418790192</v>
      </c>
      <c r="M383" s="17">
        <v>0</v>
      </c>
      <c r="N383" s="16">
        <v>157.14776691879018</v>
      </c>
      <c r="O383" s="16">
        <v>-36.396986339999977</v>
      </c>
      <c r="P383" s="16">
        <f t="shared" si="132"/>
        <v>120.7507805787902</v>
      </c>
      <c r="Q383" s="16">
        <v>796.32672221061148</v>
      </c>
      <c r="R383" s="16">
        <v>0</v>
      </c>
      <c r="S383" s="16">
        <f t="shared" si="133"/>
        <v>796.32672221061148</v>
      </c>
      <c r="T383" s="18">
        <v>0.93</v>
      </c>
      <c r="U383" s="19">
        <f t="shared" si="134"/>
        <v>6.753969213560965</v>
      </c>
      <c r="V383" s="19">
        <f t="shared" si="135"/>
        <v>5.067375361573748</v>
      </c>
      <c r="W383" s="16">
        <v>0.43939548272075235</v>
      </c>
      <c r="X383" s="16">
        <v>1.9271731698278602E-2</v>
      </c>
      <c r="Y383" s="16">
        <v>1.9523505134501458</v>
      </c>
      <c r="AA383" s="13" t="s">
        <v>208</v>
      </c>
      <c r="AB383" s="15">
        <v>3.8406976744186054</v>
      </c>
      <c r="AC383" s="19">
        <v>0.30915910583753031</v>
      </c>
      <c r="AD383" s="19">
        <v>1.3736087628797851</v>
      </c>
      <c r="AE383" s="19">
        <v>0.89312630575286533</v>
      </c>
      <c r="AF383" s="19">
        <v>3.9682030927638232</v>
      </c>
      <c r="AG383" s="19">
        <v>31.318279793659116</v>
      </c>
      <c r="AH383" s="17">
        <f t="shared" si="136"/>
        <v>3058.4501900716864</v>
      </c>
      <c r="AI383" s="17">
        <f t="shared" si="137"/>
        <v>452.83744911522155</v>
      </c>
      <c r="AJ383" s="17">
        <f t="shared" si="138"/>
        <v>2605.6127409564647</v>
      </c>
      <c r="AK383" s="19">
        <f t="shared" si="139"/>
        <v>6.753969213560965</v>
      </c>
      <c r="AL383" s="17">
        <f t="shared" si="140"/>
        <v>603.55706294507456</v>
      </c>
      <c r="AM383" s="19">
        <f t="shared" si="141"/>
        <v>5.067375361573748</v>
      </c>
    </row>
    <row r="384" spans="1:39">
      <c r="A384" s="13" t="s">
        <v>211</v>
      </c>
      <c r="B384" s="13" t="s">
        <v>100</v>
      </c>
      <c r="C384" s="13" t="s">
        <v>63</v>
      </c>
      <c r="D384" s="14">
        <v>22.3</v>
      </c>
      <c r="E384" s="14" t="s">
        <v>3</v>
      </c>
      <c r="F384" s="15">
        <v>312.05314999999996</v>
      </c>
      <c r="G384" s="15">
        <v>47.836945799999995</v>
      </c>
      <c r="H384" s="15" t="s">
        <v>3</v>
      </c>
      <c r="I384" s="15" t="s">
        <v>3</v>
      </c>
      <c r="J384" s="16">
        <v>246.84322320000001</v>
      </c>
      <c r="K384" s="16">
        <v>231.1530975</v>
      </c>
      <c r="L384" s="16">
        <v>79.174199380808162</v>
      </c>
      <c r="M384" s="17">
        <v>0</v>
      </c>
      <c r="N384" s="16">
        <v>310.32729688080815</v>
      </c>
      <c r="O384" s="16">
        <v>15.69012570000001</v>
      </c>
      <c r="P384" s="16">
        <f t="shared" si="132"/>
        <v>326.01742258080816</v>
      </c>
      <c r="Q384" s="16">
        <v>628.58655045103683</v>
      </c>
      <c r="R384" s="16">
        <v>0</v>
      </c>
      <c r="S384" s="16">
        <f t="shared" si="133"/>
        <v>628.58655045103683</v>
      </c>
      <c r="T384" s="18">
        <v>0.93</v>
      </c>
      <c r="U384" s="19">
        <f t="shared" si="134"/>
        <v>2.0359843694432822</v>
      </c>
      <c r="V384" s="19">
        <f t="shared" si="135"/>
        <v>2.0255599709376102</v>
      </c>
      <c r="W384" s="16">
        <v>1.0062319024848931</v>
      </c>
      <c r="X384" s="16">
        <v>4.5122506837887592E-2</v>
      </c>
      <c r="Y384" s="16">
        <v>6.5255538500715895</v>
      </c>
      <c r="AA384" s="13" t="s">
        <v>211</v>
      </c>
      <c r="AB384" s="15">
        <v>256.04651162790697</v>
      </c>
      <c r="AC384" s="19">
        <v>12.17707444255595</v>
      </c>
      <c r="AD384" s="19">
        <v>78.966167991475487</v>
      </c>
      <c r="AE384" s="19">
        <v>35.178215056272748</v>
      </c>
      <c r="AF384" s="19">
        <v>228.12448530870699</v>
      </c>
      <c r="AG384" s="19">
        <v>1760.9455462099031</v>
      </c>
      <c r="AH384" s="17">
        <f t="shared" si="136"/>
        <v>160947.39349920733</v>
      </c>
      <c r="AI384" s="17">
        <f t="shared" si="137"/>
        <v>79051.389546382736</v>
      </c>
      <c r="AJ384" s="17">
        <f t="shared" si="138"/>
        <v>81896.003952824598</v>
      </c>
      <c r="AK384" s="19">
        <f t="shared" si="139"/>
        <v>2.0359843694432822</v>
      </c>
      <c r="AL384" s="17">
        <f t="shared" si="140"/>
        <v>79458.221829248781</v>
      </c>
      <c r="AM384" s="19">
        <f t="shared" si="141"/>
        <v>2.0255599709376102</v>
      </c>
    </row>
    <row r="385" spans="1:39">
      <c r="A385" s="13" t="s">
        <v>213</v>
      </c>
      <c r="B385" s="13" t="s">
        <v>100</v>
      </c>
      <c r="C385" s="13" t="s">
        <v>63</v>
      </c>
      <c r="D385" s="14">
        <v>22.3</v>
      </c>
      <c r="E385" s="14" t="s">
        <v>3</v>
      </c>
      <c r="F385" s="15">
        <v>728.11040000000003</v>
      </c>
      <c r="G385" s="15">
        <v>111.6174528</v>
      </c>
      <c r="H385" s="15" t="s">
        <v>3</v>
      </c>
      <c r="I385" s="15" t="s">
        <v>3</v>
      </c>
      <c r="J385" s="16">
        <v>829.40896080000005</v>
      </c>
      <c r="K385" s="16">
        <v>616.40825999999993</v>
      </c>
      <c r="L385" s="16">
        <v>191.95203867317494</v>
      </c>
      <c r="M385" s="17">
        <v>0</v>
      </c>
      <c r="N385" s="16">
        <v>808.36029867317484</v>
      </c>
      <c r="O385" s="16">
        <v>213.00070080000012</v>
      </c>
      <c r="P385" s="16">
        <f t="shared" si="132"/>
        <v>1021.360999473175</v>
      </c>
      <c r="Q385" s="16">
        <v>1466.6745222200916</v>
      </c>
      <c r="R385" s="16">
        <v>0</v>
      </c>
      <c r="S385" s="16">
        <f t="shared" si="133"/>
        <v>1466.6745222200916</v>
      </c>
      <c r="T385" s="18">
        <v>0.93</v>
      </c>
      <c r="U385" s="19">
        <f t="shared" si="134"/>
        <v>1.5225484380821519</v>
      </c>
      <c r="V385" s="19">
        <f t="shared" si="135"/>
        <v>1.8143821815933558</v>
      </c>
      <c r="W385" s="16">
        <v>1.1233482580631953</v>
      </c>
      <c r="X385" s="16">
        <v>5.037436134812534E-2</v>
      </c>
      <c r="Y385" s="16">
        <v>7.285069706369752</v>
      </c>
      <c r="AA385" s="13" t="s">
        <v>213</v>
      </c>
      <c r="AB385" s="15">
        <v>128.02325581395348</v>
      </c>
      <c r="AC385" s="19">
        <v>14.206321171888812</v>
      </c>
      <c r="AD385" s="19">
        <v>92.125473116904004</v>
      </c>
      <c r="AE385" s="19">
        <v>41.040483385456561</v>
      </c>
      <c r="AF385" s="19">
        <v>266.14025567105597</v>
      </c>
      <c r="AG385" s="19">
        <v>2054.3980505069594</v>
      </c>
      <c r="AH385" s="17">
        <f t="shared" si="136"/>
        <v>187768.44755399079</v>
      </c>
      <c r="AI385" s="17">
        <f t="shared" si="137"/>
        <v>123325.10602454764</v>
      </c>
      <c r="AJ385" s="17">
        <f t="shared" si="138"/>
        <v>64443.341529443147</v>
      </c>
      <c r="AK385" s="19">
        <f t="shared" si="139"/>
        <v>1.5225484380821519</v>
      </c>
      <c r="AL385" s="17">
        <f t="shared" si="140"/>
        <v>103488.91730687971</v>
      </c>
      <c r="AM385" s="19">
        <f t="shared" si="141"/>
        <v>1.8143821815933556</v>
      </c>
    </row>
    <row r="386" spans="1:39">
      <c r="A386" s="13" t="s">
        <v>216</v>
      </c>
      <c r="B386" s="13" t="s">
        <v>100</v>
      </c>
      <c r="C386" s="13" t="s">
        <v>63</v>
      </c>
      <c r="D386" s="14">
        <v>16.3</v>
      </c>
      <c r="E386" s="14" t="s">
        <v>3</v>
      </c>
      <c r="F386" s="15">
        <v>153.09720000000002</v>
      </c>
      <c r="G386" s="15">
        <v>25.278840000000002</v>
      </c>
      <c r="H386" s="15" t="s">
        <v>3</v>
      </c>
      <c r="I386" s="15" t="s">
        <v>3</v>
      </c>
      <c r="J386" s="16">
        <v>180.904752</v>
      </c>
      <c r="K386" s="16">
        <v>73.968991199999991</v>
      </c>
      <c r="L386" s="16">
        <v>30.675077772561227</v>
      </c>
      <c r="M386" s="17">
        <v>0</v>
      </c>
      <c r="N386" s="16">
        <v>104.64406897256121</v>
      </c>
      <c r="O386" s="16">
        <v>106.93576080000001</v>
      </c>
      <c r="P386" s="16">
        <f t="shared" si="132"/>
        <v>211.57982977256123</v>
      </c>
      <c r="Q386" s="16">
        <v>259.48658992636541</v>
      </c>
      <c r="R386" s="16">
        <v>0</v>
      </c>
      <c r="S386" s="16">
        <f t="shared" si="133"/>
        <v>259.48658992636541</v>
      </c>
      <c r="T386" s="18">
        <v>0.93</v>
      </c>
      <c r="U386" s="19">
        <f t="shared" si="134"/>
        <v>1.304500097613519</v>
      </c>
      <c r="V386" s="19">
        <f t="shared" si="135"/>
        <v>2.479706613801548</v>
      </c>
      <c r="W386" s="16">
        <v>0.69159850421528601</v>
      </c>
      <c r="X386" s="16">
        <v>4.2429356086827359E-2</v>
      </c>
      <c r="Y386" s="16">
        <v>4.1640728667159905</v>
      </c>
      <c r="AA386" s="13" t="s">
        <v>216</v>
      </c>
      <c r="AB386" s="15">
        <v>60.170930232558142</v>
      </c>
      <c r="AC386" s="19">
        <v>1.5121835888160606</v>
      </c>
      <c r="AD386" s="19">
        <v>9.1043218610123411</v>
      </c>
      <c r="AE386" s="19">
        <v>4.3685303676908411</v>
      </c>
      <c r="AF386" s="19">
        <v>26.301374265146762</v>
      </c>
      <c r="AG386" s="19">
        <v>148.40044633450117</v>
      </c>
      <c r="AH386" s="17">
        <f t="shared" si="136"/>
        <v>15613.549498743758</v>
      </c>
      <c r="AI386" s="17">
        <f t="shared" si="137"/>
        <v>11968.990671068193</v>
      </c>
      <c r="AJ386" s="17">
        <f t="shared" si="138"/>
        <v>3644.5588276755643</v>
      </c>
      <c r="AK386" s="19">
        <f t="shared" si="139"/>
        <v>1.304500097613519</v>
      </c>
      <c r="AL386" s="17">
        <f t="shared" si="140"/>
        <v>6296.5309733989834</v>
      </c>
      <c r="AM386" s="19">
        <f t="shared" si="141"/>
        <v>2.479706613801548</v>
      </c>
    </row>
    <row r="387" spans="1:39">
      <c r="A387" s="13" t="s">
        <v>392</v>
      </c>
      <c r="B387" s="13" t="s">
        <v>100</v>
      </c>
      <c r="C387" s="13" t="s">
        <v>68</v>
      </c>
      <c r="D387" s="14">
        <v>10.8</v>
      </c>
      <c r="E387" s="14">
        <v>3.6</v>
      </c>
      <c r="F387" s="15">
        <v>15239.587159999999</v>
      </c>
      <c r="G387" s="15">
        <v>3104.3603470000003</v>
      </c>
      <c r="H387" s="15">
        <v>15239.587159999999</v>
      </c>
      <c r="I387" s="15">
        <v>3104.3603470000003</v>
      </c>
      <c r="J387" s="16">
        <v>0</v>
      </c>
      <c r="K387" s="16">
        <v>0</v>
      </c>
      <c r="L387" s="16">
        <v>18471.087381222726</v>
      </c>
      <c r="M387" s="17">
        <v>15379.192799999999</v>
      </c>
      <c r="N387" s="16">
        <v>18471.087381222726</v>
      </c>
      <c r="O387" s="16">
        <v>0</v>
      </c>
      <c r="P387" s="16">
        <f t="shared" si="132"/>
        <v>18471.087381222726</v>
      </c>
      <c r="Q387" s="16">
        <v>18659.490403997326</v>
      </c>
      <c r="R387" s="16">
        <v>0</v>
      </c>
      <c r="S387" s="16">
        <f t="shared" si="133"/>
        <v>18659.490403997326</v>
      </c>
      <c r="T387" s="18">
        <v>0.88</v>
      </c>
      <c r="U387" s="19">
        <f t="shared" si="134"/>
        <v>1.0101998880134218</v>
      </c>
      <c r="V387" s="19">
        <f t="shared" si="135"/>
        <v>1.0101998880134218</v>
      </c>
      <c r="W387" s="16">
        <v>1.2960632966840717</v>
      </c>
      <c r="X387" s="16">
        <v>0.12000586080408072</v>
      </c>
      <c r="Y387" s="16">
        <v>6.3253047596543084</v>
      </c>
      <c r="AA387" s="13" t="s">
        <v>392</v>
      </c>
      <c r="AB387" s="15">
        <v>94.832041343669246</v>
      </c>
      <c r="AC387" s="19">
        <v>276.94122188272638</v>
      </c>
      <c r="AD387" s="19">
        <v>1351.5174396465216</v>
      </c>
      <c r="AE387" s="19">
        <v>830.82366564817914</v>
      </c>
      <c r="AF387" s="19">
        <v>4054.5523189395644</v>
      </c>
      <c r="AG387" s="19">
        <v>14596.388348182429</v>
      </c>
      <c r="AH387" s="17">
        <f t="shared" si="136"/>
        <v>1769517.5654436741</v>
      </c>
      <c r="AI387" s="17">
        <f t="shared" si="137"/>
        <v>1751650.9221986409</v>
      </c>
      <c r="AJ387" s="17">
        <f t="shared" si="138"/>
        <v>17866.643245033221</v>
      </c>
      <c r="AK387" s="19">
        <f t="shared" si="139"/>
        <v>1.0101998880134218</v>
      </c>
      <c r="AL387" s="17">
        <f t="shared" si="140"/>
        <v>1751650.9221986409</v>
      </c>
      <c r="AM387" s="19">
        <f t="shared" si="141"/>
        <v>1.0101998880134218</v>
      </c>
    </row>
    <row r="388" spans="1:39">
      <c r="A388" s="13" t="s">
        <v>393</v>
      </c>
      <c r="B388" s="13" t="s">
        <v>100</v>
      </c>
      <c r="C388" s="13" t="s">
        <v>68</v>
      </c>
      <c r="D388" s="14">
        <v>10.8</v>
      </c>
      <c r="E388" s="14">
        <v>3.6</v>
      </c>
      <c r="F388" s="15">
        <v>1398.5944950000001</v>
      </c>
      <c r="G388" s="15">
        <v>284.89887899999997</v>
      </c>
      <c r="H388" s="15">
        <v>1398.5944950000001</v>
      </c>
      <c r="I388" s="15">
        <v>284.89887899999997</v>
      </c>
      <c r="J388" s="16">
        <v>0</v>
      </c>
      <c r="K388" s="16">
        <v>0</v>
      </c>
      <c r="L388" s="16">
        <v>2728.7218993071533</v>
      </c>
      <c r="M388" s="17">
        <v>2359.6272000000004</v>
      </c>
      <c r="N388" s="16">
        <v>2728.7218993071533</v>
      </c>
      <c r="O388" s="16">
        <v>0</v>
      </c>
      <c r="P388" s="16">
        <f t="shared" si="132"/>
        <v>2728.7218993071533</v>
      </c>
      <c r="Q388" s="16">
        <v>1712.4519379799442</v>
      </c>
      <c r="R388" s="16">
        <v>0</v>
      </c>
      <c r="S388" s="16">
        <f t="shared" si="133"/>
        <v>1712.4519379799442</v>
      </c>
      <c r="T388" s="18">
        <v>0.88</v>
      </c>
      <c r="U388" s="19">
        <f t="shared" si="134"/>
        <v>0.62756557874760011</v>
      </c>
      <c r="V388" s="19">
        <f t="shared" si="135"/>
        <v>0.62756557874760011</v>
      </c>
      <c r="W388" s="16">
        <v>2.0862887352166939</v>
      </c>
      <c r="X388" s="16">
        <v>0.19317488289043466</v>
      </c>
      <c r="Y388" s="16">
        <v>10.181919417745101</v>
      </c>
      <c r="AA388" s="13" t="s">
        <v>393</v>
      </c>
      <c r="AB388" s="15">
        <v>94.832041343669246</v>
      </c>
      <c r="AC388" s="19">
        <v>25.415942366203346</v>
      </c>
      <c r="AD388" s="19">
        <v>124.03386201612301</v>
      </c>
      <c r="AE388" s="19">
        <v>76.247827098610045</v>
      </c>
      <c r="AF388" s="19">
        <v>372.10158604836909</v>
      </c>
      <c r="AG388" s="19">
        <v>1339.5657097741282</v>
      </c>
      <c r="AH388" s="17">
        <f t="shared" si="136"/>
        <v>162395.31298156059</v>
      </c>
      <c r="AI388" s="17">
        <f t="shared" si="137"/>
        <v>258770.26797047164</v>
      </c>
      <c r="AJ388" s="17">
        <f t="shared" si="138"/>
        <v>-96374.954988911049</v>
      </c>
      <c r="AK388" s="19">
        <f t="shared" si="139"/>
        <v>0.62756557874760011</v>
      </c>
      <c r="AL388" s="17">
        <f t="shared" si="140"/>
        <v>258770.26797047164</v>
      </c>
      <c r="AM388" s="19">
        <f t="shared" si="141"/>
        <v>0.62756557874760011</v>
      </c>
    </row>
    <row r="389" spans="1:39">
      <c r="A389" s="13" t="s">
        <v>394</v>
      </c>
      <c r="B389" s="13" t="s">
        <v>263</v>
      </c>
      <c r="C389" s="13" t="s">
        <v>68</v>
      </c>
      <c r="D389" s="14">
        <v>10.8</v>
      </c>
      <c r="E389" s="14">
        <v>3.6</v>
      </c>
      <c r="F389" s="15">
        <v>1152.998165</v>
      </c>
      <c r="G389" s="15">
        <v>234.86999699999998</v>
      </c>
      <c r="H389" s="15">
        <v>1152.998165</v>
      </c>
      <c r="I389" s="15">
        <v>234.86999699999998</v>
      </c>
      <c r="J389" s="16">
        <v>0</v>
      </c>
      <c r="K389" s="16">
        <v>0</v>
      </c>
      <c r="L389" s="16">
        <v>1761.084222888858</v>
      </c>
      <c r="M389" s="17">
        <v>1497.1356000000001</v>
      </c>
      <c r="N389" s="16">
        <v>1761.084222888858</v>
      </c>
      <c r="O389" s="16">
        <v>0</v>
      </c>
      <c r="P389" s="16">
        <f t="shared" si="132"/>
        <v>1761.084222888858</v>
      </c>
      <c r="Q389" s="16">
        <v>1411.7415372168798</v>
      </c>
      <c r="R389" s="16">
        <v>0</v>
      </c>
      <c r="S389" s="16">
        <f t="shared" si="133"/>
        <v>1411.7415372168798</v>
      </c>
      <c r="T389" s="18">
        <v>0.88</v>
      </c>
      <c r="U389" s="19">
        <f t="shared" si="134"/>
        <v>0.8016320394382267</v>
      </c>
      <c r="V389" s="19">
        <f t="shared" si="135"/>
        <v>0.8016320394382267</v>
      </c>
      <c r="W389" s="16">
        <v>1.6332717921092264</v>
      </c>
      <c r="X389" s="16">
        <v>0.15122886963974316</v>
      </c>
      <c r="Y389" s="16">
        <v>7.9710164208634282</v>
      </c>
      <c r="AA389" s="13" t="s">
        <v>394</v>
      </c>
      <c r="AB389" s="15">
        <v>94.832041343669246</v>
      </c>
      <c r="AC389" s="19">
        <v>20.952845894849425</v>
      </c>
      <c r="AD389" s="19">
        <v>102.25323767090404</v>
      </c>
      <c r="AE389" s="19">
        <v>62.858537684548281</v>
      </c>
      <c r="AF389" s="19">
        <v>306.75971301271215</v>
      </c>
      <c r="AG389" s="19">
        <v>1104.3349668457638</v>
      </c>
      <c r="AH389" s="17">
        <f t="shared" si="136"/>
        <v>133878.33182392633</v>
      </c>
      <c r="AI389" s="17">
        <f t="shared" si="137"/>
        <v>167007.21183467979</v>
      </c>
      <c r="AJ389" s="17">
        <f t="shared" si="138"/>
        <v>-33128.880010753463</v>
      </c>
      <c r="AK389" s="19">
        <f t="shared" si="139"/>
        <v>0.80163203943822681</v>
      </c>
      <c r="AL389" s="17">
        <f t="shared" si="140"/>
        <v>167007.21183467979</v>
      </c>
      <c r="AM389" s="19">
        <f t="shared" si="141"/>
        <v>0.80163203943822681</v>
      </c>
    </row>
    <row r="390" spans="1:39">
      <c r="A390" s="13" t="s">
        <v>224</v>
      </c>
      <c r="B390" s="13" t="s">
        <v>103</v>
      </c>
      <c r="C390" s="13" t="s">
        <v>63</v>
      </c>
      <c r="D390" s="14">
        <v>11</v>
      </c>
      <c r="E390" s="14" t="s">
        <v>3</v>
      </c>
      <c r="F390" s="15">
        <v>298</v>
      </c>
      <c r="G390" s="15">
        <v>0</v>
      </c>
      <c r="H390" s="15" t="s">
        <v>3</v>
      </c>
      <c r="I390" s="15" t="s">
        <v>3</v>
      </c>
      <c r="J390" s="16">
        <v>110.28240000000001</v>
      </c>
      <c r="K390" s="16">
        <v>113.03979167999999</v>
      </c>
      <c r="L390" s="16">
        <v>39.393968763599219</v>
      </c>
      <c r="M390" s="17">
        <v>0</v>
      </c>
      <c r="N390" s="16">
        <v>152.43376044359923</v>
      </c>
      <c r="O390" s="16">
        <v>-2.7573916799999836</v>
      </c>
      <c r="P390" s="16">
        <f t="shared" si="132"/>
        <v>149.67636876359924</v>
      </c>
      <c r="Q390" s="16">
        <v>314.77841006905328</v>
      </c>
      <c r="R390" s="16">
        <v>0</v>
      </c>
      <c r="S390" s="16">
        <f t="shared" si="133"/>
        <v>314.77841006905328</v>
      </c>
      <c r="T390" s="18">
        <v>0.93</v>
      </c>
      <c r="U390" s="19">
        <f t="shared" si="134"/>
        <v>2.2174270754288825</v>
      </c>
      <c r="V390" s="19">
        <f t="shared" si="135"/>
        <v>2.0650176781902712</v>
      </c>
      <c r="W390" s="16">
        <v>0.51757295438199791</v>
      </c>
      <c r="X390" s="16">
        <v>4.7052086761999817E-2</v>
      </c>
      <c r="Y390" s="16" t="s">
        <v>3</v>
      </c>
      <c r="AA390" s="13" t="s">
        <v>224</v>
      </c>
      <c r="AB390" s="15">
        <v>15.966619205821845</v>
      </c>
      <c r="AC390" s="19">
        <v>0</v>
      </c>
      <c r="AD390" s="19">
        <v>4.702435647389648</v>
      </c>
      <c r="AE390" s="19">
        <v>0</v>
      </c>
      <c r="AF390" s="19">
        <v>9.9392389819826743</v>
      </c>
      <c r="AG390" s="19">
        <v>51.72679212128611</v>
      </c>
      <c r="AH390" s="17">
        <f t="shared" si="136"/>
        <v>5025.9470077866108</v>
      </c>
      <c r="AI390" s="17">
        <f t="shared" si="137"/>
        <v>2266.5669881452673</v>
      </c>
      <c r="AJ390" s="17">
        <f t="shared" si="138"/>
        <v>2759.3800196413436</v>
      </c>
      <c r="AK390" s="19">
        <f t="shared" si="139"/>
        <v>2.2174270754288825</v>
      </c>
      <c r="AL390" s="17">
        <f t="shared" si="140"/>
        <v>2433.8518071144176</v>
      </c>
      <c r="AM390" s="19">
        <f t="shared" si="141"/>
        <v>2.0650176781902712</v>
      </c>
    </row>
    <row r="391" spans="1:39">
      <c r="A391" s="13" t="s">
        <v>225</v>
      </c>
      <c r="B391" s="13" t="s">
        <v>103</v>
      </c>
      <c r="C391" s="13" t="s">
        <v>63</v>
      </c>
      <c r="D391" s="14">
        <v>11</v>
      </c>
      <c r="E391" s="14" t="s">
        <v>3</v>
      </c>
      <c r="F391" s="15">
        <v>146</v>
      </c>
      <c r="G391" s="15">
        <v>0</v>
      </c>
      <c r="H391" s="15" t="s">
        <v>3</v>
      </c>
      <c r="I391" s="15" t="s">
        <v>3</v>
      </c>
      <c r="J391" s="16">
        <v>157.10040000000001</v>
      </c>
      <c r="K391" s="16">
        <v>55.381911360000004</v>
      </c>
      <c r="L391" s="16">
        <v>13.302663518151199</v>
      </c>
      <c r="M391" s="17">
        <v>0</v>
      </c>
      <c r="N391" s="16">
        <v>68.68457487815121</v>
      </c>
      <c r="O391" s="16">
        <v>101.71848864</v>
      </c>
      <c r="P391" s="16">
        <f t="shared" si="132"/>
        <v>170.40306351815121</v>
      </c>
      <c r="Q391" s="16">
        <v>154.22029486604626</v>
      </c>
      <c r="R391" s="16">
        <v>0</v>
      </c>
      <c r="S391" s="16">
        <f t="shared" si="133"/>
        <v>154.22029486604626</v>
      </c>
      <c r="T391" s="18">
        <v>0.93</v>
      </c>
      <c r="U391" s="19">
        <f t="shared" si="134"/>
        <v>0.96746835441174706</v>
      </c>
      <c r="V391" s="19">
        <f t="shared" si="135"/>
        <v>2.2453410411236927</v>
      </c>
      <c r="W391" s="16">
        <v>0.47600666490160765</v>
      </c>
      <c r="X391" s="16">
        <v>4.3273333172873428E-2</v>
      </c>
      <c r="Y391" s="16" t="s">
        <v>3</v>
      </c>
      <c r="AA391" s="13" t="s">
        <v>225</v>
      </c>
      <c r="AB391" s="15">
        <v>104.31524547803619</v>
      </c>
      <c r="AC391" s="19">
        <v>0</v>
      </c>
      <c r="AD391" s="19">
        <v>15.052002067751939</v>
      </c>
      <c r="AE391" s="19">
        <v>0</v>
      </c>
      <c r="AF391" s="19">
        <v>31.814458915930231</v>
      </c>
      <c r="AG391" s="19">
        <v>165.57202274527131</v>
      </c>
      <c r="AH391" s="17">
        <f t="shared" si="136"/>
        <v>16087.527916646739</v>
      </c>
      <c r="AI391" s="17">
        <f t="shared" si="137"/>
        <v>16628.479725756501</v>
      </c>
      <c r="AJ391" s="17">
        <f t="shared" si="138"/>
        <v>-540.9518091097616</v>
      </c>
      <c r="AK391" s="19">
        <f t="shared" si="139"/>
        <v>0.96746835441174694</v>
      </c>
      <c r="AL391" s="17">
        <f t="shared" si="140"/>
        <v>7164.8482889689012</v>
      </c>
      <c r="AM391" s="19">
        <f t="shared" si="141"/>
        <v>2.2453410411236923</v>
      </c>
    </row>
    <row r="392" spans="1:39">
      <c r="A392" s="13" t="s">
        <v>226</v>
      </c>
      <c r="B392" s="13" t="s">
        <v>103</v>
      </c>
      <c r="C392" s="13" t="s">
        <v>63</v>
      </c>
      <c r="D392" s="14">
        <v>11</v>
      </c>
      <c r="E392" s="14" t="s">
        <v>3</v>
      </c>
      <c r="F392" s="15">
        <v>74</v>
      </c>
      <c r="G392" s="15">
        <v>0</v>
      </c>
      <c r="H392" s="15" t="s">
        <v>3</v>
      </c>
      <c r="I392" s="15" t="s">
        <v>3</v>
      </c>
      <c r="J392" s="16">
        <v>172.7064</v>
      </c>
      <c r="K392" s="16">
        <v>28.070283839999998</v>
      </c>
      <c r="L392" s="16">
        <v>2.6283890976422399</v>
      </c>
      <c r="M392" s="17">
        <v>0</v>
      </c>
      <c r="N392" s="16">
        <v>30.69867293764224</v>
      </c>
      <c r="O392" s="16">
        <v>144.63611616</v>
      </c>
      <c r="P392" s="16">
        <f t="shared" si="132"/>
        <v>175.33478909764224</v>
      </c>
      <c r="Q392" s="16">
        <v>78.16645082251658</v>
      </c>
      <c r="R392" s="16">
        <v>0</v>
      </c>
      <c r="S392" s="16">
        <f t="shared" si="133"/>
        <v>78.16645082251658</v>
      </c>
      <c r="T392" s="18">
        <v>0.93</v>
      </c>
      <c r="U392" s="19">
        <f t="shared" si="134"/>
        <v>0.47882806514988219</v>
      </c>
      <c r="V392" s="19">
        <f t="shared" si="135"/>
        <v>2.5462485294167254</v>
      </c>
      <c r="W392" s="16">
        <v>0.41975372325372484</v>
      </c>
      <c r="X392" s="16">
        <v>3.8159429386702255E-2</v>
      </c>
      <c r="Y392" s="16" t="s">
        <v>3</v>
      </c>
      <c r="AA392" s="13" t="s">
        <v>226</v>
      </c>
      <c r="AB392" s="15">
        <v>11.176633444075289</v>
      </c>
      <c r="AC392" s="19">
        <v>0</v>
      </c>
      <c r="AD392" s="19">
        <v>0.81740324340531456</v>
      </c>
      <c r="AE392" s="19">
        <v>0</v>
      </c>
      <c r="AF392" s="19">
        <v>1.7276932190157805</v>
      </c>
      <c r="AG392" s="19">
        <v>8.9914356774584618</v>
      </c>
      <c r="AH392" s="17">
        <f t="shared" si="136"/>
        <v>873.63776846760527</v>
      </c>
      <c r="AI392" s="17">
        <f t="shared" si="137"/>
        <v>1824.5333389013865</v>
      </c>
      <c r="AJ392" s="17">
        <f t="shared" si="138"/>
        <v>-950.89557043378124</v>
      </c>
      <c r="AK392" s="19">
        <f t="shared" si="139"/>
        <v>0.47882806514988224</v>
      </c>
      <c r="AL392" s="17">
        <f t="shared" si="140"/>
        <v>343.10781464358126</v>
      </c>
      <c r="AM392" s="19">
        <f t="shared" si="141"/>
        <v>2.5462485294167254</v>
      </c>
    </row>
    <row r="393" spans="1:39">
      <c r="A393" s="13" t="s">
        <v>227</v>
      </c>
      <c r="B393" s="13" t="s">
        <v>96</v>
      </c>
      <c r="C393" s="13" t="s">
        <v>63</v>
      </c>
      <c r="D393" s="14">
        <v>12</v>
      </c>
      <c r="E393" s="14" t="s">
        <v>3</v>
      </c>
      <c r="F393" s="15">
        <v>2128</v>
      </c>
      <c r="G393" s="15">
        <v>165</v>
      </c>
      <c r="H393" s="15" t="s">
        <v>3</v>
      </c>
      <c r="I393" s="15" t="s">
        <v>3</v>
      </c>
      <c r="J393" s="16">
        <v>0</v>
      </c>
      <c r="K393" s="16">
        <v>443.81394719999997</v>
      </c>
      <c r="L393" s="16">
        <v>283.47316662430694</v>
      </c>
      <c r="M393" s="17">
        <v>0</v>
      </c>
      <c r="N393" s="16">
        <v>727.28711382430697</v>
      </c>
      <c r="O393" s="16">
        <v>-443.81394719999997</v>
      </c>
      <c r="P393" s="16">
        <f t="shared" si="132"/>
        <v>283.473166624307</v>
      </c>
      <c r="Q393" s="16">
        <v>2643.2367405431828</v>
      </c>
      <c r="R393" s="16">
        <v>0</v>
      </c>
      <c r="S393" s="16">
        <f t="shared" si="133"/>
        <v>2643.2367405431828</v>
      </c>
      <c r="T393" s="18">
        <v>0.93</v>
      </c>
      <c r="U393" s="19">
        <f t="shared" si="134"/>
        <v>9.3244689506937384</v>
      </c>
      <c r="V393" s="19">
        <f t="shared" si="135"/>
        <v>3.6343786247555019</v>
      </c>
      <c r="W393" s="16">
        <v>0.34581270419429261</v>
      </c>
      <c r="X393" s="16">
        <v>2.8817725349524381E-2</v>
      </c>
      <c r="Y393" s="16">
        <v>4.4338683283326104</v>
      </c>
      <c r="AA393" s="13" t="s">
        <v>227</v>
      </c>
      <c r="AB393" s="15">
        <v>2.5604651162790697</v>
      </c>
      <c r="AC393" s="19">
        <v>0.42001370476744182</v>
      </c>
      <c r="AD393" s="19">
        <v>5.3849802665302322</v>
      </c>
      <c r="AE393" s="19">
        <v>1.2133729248837208</v>
      </c>
      <c r="AF393" s="19">
        <v>15.556609658865117</v>
      </c>
      <c r="AG393" s="19">
        <v>64.619763198362804</v>
      </c>
      <c r="AH393" s="17">
        <f t="shared" si="136"/>
        <v>6767.9154682280096</v>
      </c>
      <c r="AI393" s="17">
        <f t="shared" si="137"/>
        <v>725.82315454270213</v>
      </c>
      <c r="AJ393" s="17">
        <f t="shared" si="138"/>
        <v>6042.0923136853071</v>
      </c>
      <c r="AK393" s="19">
        <f t="shared" si="139"/>
        <v>9.3244689506937402</v>
      </c>
      <c r="AL393" s="17">
        <f t="shared" si="140"/>
        <v>1862.1932844664232</v>
      </c>
      <c r="AM393" s="19">
        <f t="shared" si="141"/>
        <v>3.6343786247555014</v>
      </c>
    </row>
    <row r="394" spans="1:39">
      <c r="A394" s="13" t="s">
        <v>228</v>
      </c>
      <c r="B394" s="13" t="s">
        <v>96</v>
      </c>
      <c r="C394" s="13" t="s">
        <v>63</v>
      </c>
      <c r="D394" s="14">
        <v>12</v>
      </c>
      <c r="E394" s="14" t="s">
        <v>3</v>
      </c>
      <c r="F394" s="15">
        <v>818</v>
      </c>
      <c r="G394" s="15">
        <v>63</v>
      </c>
      <c r="H394" s="15" t="s">
        <v>3</v>
      </c>
      <c r="I394" s="15" t="s">
        <v>3</v>
      </c>
      <c r="J394" s="16">
        <v>0</v>
      </c>
      <c r="K394" s="16">
        <v>258.89146919999996</v>
      </c>
      <c r="L394" s="16">
        <v>117.18034690922283</v>
      </c>
      <c r="M394" s="17">
        <v>0</v>
      </c>
      <c r="N394" s="16">
        <v>376.07181610922282</v>
      </c>
      <c r="O394" s="16">
        <v>-258.89146919999996</v>
      </c>
      <c r="P394" s="16">
        <f t="shared" si="132"/>
        <v>117.18034690922286</v>
      </c>
      <c r="Q394" s="16">
        <v>1015.4723329824692</v>
      </c>
      <c r="R394" s="16">
        <v>0</v>
      </c>
      <c r="S394" s="16">
        <f t="shared" si="133"/>
        <v>1015.4723329824692</v>
      </c>
      <c r="T394" s="18">
        <v>0.93</v>
      </c>
      <c r="U394" s="19">
        <f t="shared" si="134"/>
        <v>8.6658928716872161</v>
      </c>
      <c r="V394" s="19">
        <f t="shared" si="135"/>
        <v>2.7002085492297163</v>
      </c>
      <c r="W394" s="16">
        <v>0.46518334642424308</v>
      </c>
      <c r="X394" s="16">
        <v>3.8765278868686935E-2</v>
      </c>
      <c r="Y394" s="16">
        <v>6.004696773684552</v>
      </c>
      <c r="AA394" s="13" t="s">
        <v>228</v>
      </c>
      <c r="AB394" s="15">
        <v>11.522093023255813</v>
      </c>
      <c r="AC394" s="19">
        <v>0.7216599109186046</v>
      </c>
      <c r="AD394" s="19">
        <v>9.3149024253279062</v>
      </c>
      <c r="AE394" s="19">
        <v>2.0847952982093023</v>
      </c>
      <c r="AF394" s="19">
        <v>26.909718117613952</v>
      </c>
      <c r="AG394" s="19">
        <v>111.77882910393485</v>
      </c>
      <c r="AH394" s="17">
        <f t="shared" si="136"/>
        <v>11700.366683166612</v>
      </c>
      <c r="AI394" s="17">
        <f t="shared" si="137"/>
        <v>1350.1628575854522</v>
      </c>
      <c r="AJ394" s="17">
        <f t="shared" si="138"/>
        <v>10350.20382558116</v>
      </c>
      <c r="AK394" s="19">
        <f t="shared" si="139"/>
        <v>8.6658928716872161</v>
      </c>
      <c r="AL394" s="17">
        <f t="shared" si="140"/>
        <v>4333.1344486352191</v>
      </c>
      <c r="AM394" s="19">
        <f t="shared" si="141"/>
        <v>2.7002085492297163</v>
      </c>
    </row>
    <row r="395" spans="1:39">
      <c r="A395" s="13" t="s">
        <v>229</v>
      </c>
      <c r="B395" s="13" t="s">
        <v>96</v>
      </c>
      <c r="C395" s="13" t="s">
        <v>63</v>
      </c>
      <c r="D395" s="14">
        <v>12</v>
      </c>
      <c r="E395" s="14" t="s">
        <v>3</v>
      </c>
      <c r="F395" s="15">
        <v>952</v>
      </c>
      <c r="G395" s="15">
        <v>148</v>
      </c>
      <c r="H395" s="15" t="s">
        <v>3</v>
      </c>
      <c r="I395" s="15" t="s">
        <v>3</v>
      </c>
      <c r="J395" s="16">
        <v>275.28984000000008</v>
      </c>
      <c r="K395" s="16">
        <v>1232.8165199999999</v>
      </c>
      <c r="L395" s="16">
        <v>232.9731590870922</v>
      </c>
      <c r="M395" s="17">
        <v>0</v>
      </c>
      <c r="N395" s="16">
        <v>1465.7896790870921</v>
      </c>
      <c r="O395" s="16">
        <v>-957.52667999999971</v>
      </c>
      <c r="P395" s="16">
        <f t="shared" si="132"/>
        <v>508.26299908709234</v>
      </c>
      <c r="Q395" s="16">
        <v>1284.2402123150143</v>
      </c>
      <c r="R395" s="16">
        <v>0</v>
      </c>
      <c r="S395" s="16">
        <f t="shared" si="133"/>
        <v>1284.2402123150143</v>
      </c>
      <c r="T395" s="18">
        <v>0.93</v>
      </c>
      <c r="U395" s="19">
        <f t="shared" si="134"/>
        <v>2.6262972541268041</v>
      </c>
      <c r="V395" s="19">
        <f t="shared" si="135"/>
        <v>0.8761422123771887</v>
      </c>
      <c r="W395" s="16">
        <v>1.5579064877800597</v>
      </c>
      <c r="X395" s="16">
        <v>0.12982554064833832</v>
      </c>
      <c r="Y395" s="16">
        <v>9.9625562684246916</v>
      </c>
      <c r="AA395" s="13" t="s">
        <v>229</v>
      </c>
      <c r="AB395" s="15">
        <v>2.5604651162790697</v>
      </c>
      <c r="AC395" s="19">
        <v>0.37673956548837212</v>
      </c>
      <c r="AD395" s="19">
        <v>2.4090701192372088</v>
      </c>
      <c r="AE395" s="19">
        <v>1.088358744744186</v>
      </c>
      <c r="AF395" s="19">
        <v>6.9595359000186043</v>
      </c>
      <c r="AG395" s="19">
        <v>28.908841430846508</v>
      </c>
      <c r="AH395" s="17">
        <f t="shared" si="136"/>
        <v>3288.2522645554204</v>
      </c>
      <c r="AI395" s="17">
        <f t="shared" si="137"/>
        <v>1252.0487768048572</v>
      </c>
      <c r="AJ395" s="17">
        <f t="shared" si="138"/>
        <v>2036.2034877505632</v>
      </c>
      <c r="AK395" s="19">
        <f t="shared" si="139"/>
        <v>2.6262972541268041</v>
      </c>
      <c r="AL395" s="17">
        <f t="shared" si="140"/>
        <v>3753.1033411043913</v>
      </c>
      <c r="AM395" s="19">
        <f t="shared" si="141"/>
        <v>0.87614221237718881</v>
      </c>
    </row>
    <row r="396" spans="1:39">
      <c r="A396" s="13" t="s">
        <v>230</v>
      </c>
      <c r="B396" s="13" t="s">
        <v>120</v>
      </c>
      <c r="C396" s="13" t="s">
        <v>63</v>
      </c>
      <c r="D396" s="14">
        <v>4</v>
      </c>
      <c r="E396" s="14" t="s">
        <v>3</v>
      </c>
      <c r="F396" s="15">
        <v>28970.31</v>
      </c>
      <c r="G396" s="15">
        <v>3307</v>
      </c>
      <c r="H396" s="15" t="s">
        <v>3</v>
      </c>
      <c r="I396" s="15" t="s">
        <v>3</v>
      </c>
      <c r="J396" s="16">
        <v>79.965143999999981</v>
      </c>
      <c r="K396" s="16">
        <v>1972.5064319999999</v>
      </c>
      <c r="L396" s="16">
        <v>1544.055412235663</v>
      </c>
      <c r="M396" s="17">
        <v>0</v>
      </c>
      <c r="N396" s="16">
        <v>3516.5618442356626</v>
      </c>
      <c r="O396" s="16">
        <v>-1892.5412879999999</v>
      </c>
      <c r="P396" s="16">
        <f t="shared" si="132"/>
        <v>1624.0205562356628</v>
      </c>
      <c r="Q396" s="16">
        <v>14852.682139628263</v>
      </c>
      <c r="R396" s="16">
        <v>0</v>
      </c>
      <c r="S396" s="16">
        <f t="shared" si="133"/>
        <v>14852.682139628263</v>
      </c>
      <c r="T396" s="18">
        <v>0.93</v>
      </c>
      <c r="U396" s="19">
        <f t="shared" si="134"/>
        <v>9.1772559923510286</v>
      </c>
      <c r="V396" s="19">
        <f t="shared" si="135"/>
        <v>4.2236374042375324</v>
      </c>
      <c r="W396" s="16">
        <v>0.12282076327382448</v>
      </c>
      <c r="X396" s="16">
        <v>3.0705190818456119E-2</v>
      </c>
      <c r="Y396" s="16">
        <v>1.0696579121129381</v>
      </c>
      <c r="AA396" s="13" t="s">
        <v>230</v>
      </c>
      <c r="AB396" s="15">
        <v>2.5604651162790697</v>
      </c>
      <c r="AC396" s="19">
        <v>8.4180928585813941</v>
      </c>
      <c r="AD396" s="19">
        <v>73.310407737435838</v>
      </c>
      <c r="AE396" s="19">
        <v>24.3189349247907</v>
      </c>
      <c r="AF396" s="19">
        <v>211.78562235259244</v>
      </c>
      <c r="AG396" s="19">
        <v>293.24163094974335</v>
      </c>
      <c r="AH396" s="17">
        <f t="shared" si="136"/>
        <v>38029.774501699343</v>
      </c>
      <c r="AI396" s="17">
        <f t="shared" si="137"/>
        <v>4143.9156250404303</v>
      </c>
      <c r="AJ396" s="17">
        <f t="shared" si="138"/>
        <v>33885.858876658909</v>
      </c>
      <c r="AK396" s="19">
        <f t="shared" si="139"/>
        <v>9.1772559923510268</v>
      </c>
      <c r="AL396" s="17">
        <f t="shared" si="140"/>
        <v>9004.0339314034063</v>
      </c>
      <c r="AM396" s="19">
        <f t="shared" si="141"/>
        <v>4.2236374042375315</v>
      </c>
    </row>
    <row r="397" spans="1:39">
      <c r="A397" s="13" t="s">
        <v>253</v>
      </c>
      <c r="B397" s="13" t="s">
        <v>98</v>
      </c>
      <c r="C397" s="13" t="s">
        <v>63</v>
      </c>
      <c r="D397" s="14">
        <v>15</v>
      </c>
      <c r="E397" s="14" t="s">
        <v>3</v>
      </c>
      <c r="F397" s="15">
        <v>6492.6589999999997</v>
      </c>
      <c r="G397" s="15">
        <v>1818</v>
      </c>
      <c r="H397" s="15" t="s">
        <v>3</v>
      </c>
      <c r="I397" s="15" t="s">
        <v>3</v>
      </c>
      <c r="J397" s="16">
        <v>6617.443392000001</v>
      </c>
      <c r="K397" s="16">
        <v>184.92247799999998</v>
      </c>
      <c r="L397" s="16">
        <v>1084.8877551653591</v>
      </c>
      <c r="M397" s="17">
        <v>0</v>
      </c>
      <c r="N397" s="16">
        <v>1269.810233165359</v>
      </c>
      <c r="O397" s="16">
        <v>6432.5209140000006</v>
      </c>
      <c r="P397" s="16">
        <f t="shared" si="132"/>
        <v>7702.3311471653597</v>
      </c>
      <c r="Q397" s="16">
        <v>11664.56163021049</v>
      </c>
      <c r="R397" s="16">
        <v>0</v>
      </c>
      <c r="S397" s="16">
        <f t="shared" si="133"/>
        <v>11664.56163021049</v>
      </c>
      <c r="T397" s="18">
        <v>0.93</v>
      </c>
      <c r="U397" s="19">
        <f t="shared" si="134"/>
        <v>1.6113253498575428</v>
      </c>
      <c r="V397" s="19">
        <f t="shared" si="135"/>
        <v>9.1860668039611646</v>
      </c>
      <c r="W397" s="16">
        <v>0.19788956943337774</v>
      </c>
      <c r="X397" s="16">
        <v>1.3192637962225185E-2</v>
      </c>
      <c r="Y397" s="16">
        <v>0.70259618458556217</v>
      </c>
      <c r="AA397" s="13" t="s">
        <v>253</v>
      </c>
      <c r="AB397" s="15">
        <v>2.5604651162790697</v>
      </c>
      <c r="AC397" s="19">
        <v>4.6277873652558146</v>
      </c>
      <c r="AD397" s="19">
        <v>16.429906293378718</v>
      </c>
      <c r="AE397" s="19">
        <v>13.369163499627907</v>
      </c>
      <c r="AF397" s="19">
        <v>47.464173736427412</v>
      </c>
      <c r="AG397" s="19">
        <v>246.44859440068075</v>
      </c>
      <c r="AH397" s="17">
        <f t="shared" si="136"/>
        <v>29866.703150841277</v>
      </c>
      <c r="AI397" s="17">
        <f t="shared" si="137"/>
        <v>18535.488908854932</v>
      </c>
      <c r="AJ397" s="17">
        <f t="shared" si="138"/>
        <v>11331.214241986345</v>
      </c>
      <c r="AK397" s="19">
        <f t="shared" si="139"/>
        <v>1.6113253498575428</v>
      </c>
      <c r="AL397" s="17">
        <f t="shared" si="140"/>
        <v>3251.3048063140936</v>
      </c>
      <c r="AM397" s="19">
        <f t="shared" si="141"/>
        <v>9.1860668039611628</v>
      </c>
    </row>
    <row r="398" spans="1:39">
      <c r="A398" s="13" t="s">
        <v>254</v>
      </c>
      <c r="B398" s="13" t="s">
        <v>100</v>
      </c>
      <c r="C398" s="13" t="s">
        <v>63</v>
      </c>
      <c r="D398" s="14">
        <v>22.8</v>
      </c>
      <c r="E398" s="14" t="s">
        <v>3</v>
      </c>
      <c r="F398" s="15">
        <v>153.30000000000001</v>
      </c>
      <c r="G398" s="15">
        <v>34.299999999999997</v>
      </c>
      <c r="H398" s="15" t="s">
        <v>3</v>
      </c>
      <c r="I398" s="15" t="s">
        <v>3</v>
      </c>
      <c r="J398" s="16">
        <v>29.750238</v>
      </c>
      <c r="K398" s="16">
        <v>36.984495599999995</v>
      </c>
      <c r="L398" s="16">
        <v>34.337801095248587</v>
      </c>
      <c r="M398" s="17">
        <v>0</v>
      </c>
      <c r="N398" s="16">
        <v>71.322296695248582</v>
      </c>
      <c r="O398" s="16">
        <v>-7.2342575999999958</v>
      </c>
      <c r="P398" s="16">
        <f t="shared" si="132"/>
        <v>64.08803909524859</v>
      </c>
      <c r="Q398" s="16">
        <v>337.34489563509311</v>
      </c>
      <c r="R398" s="16">
        <v>0</v>
      </c>
      <c r="S398" s="16">
        <f t="shared" si="133"/>
        <v>337.34489563509311</v>
      </c>
      <c r="T398" s="18">
        <v>0.93</v>
      </c>
      <c r="U398" s="19">
        <f t="shared" si="134"/>
        <v>5.4405621045670118</v>
      </c>
      <c r="V398" s="19">
        <f t="shared" si="135"/>
        <v>4.7298658521405503</v>
      </c>
      <c r="W398" s="16">
        <v>0.4707494700126178</v>
      </c>
      <c r="X398" s="16">
        <v>2.0646906579500787E-2</v>
      </c>
      <c r="Y398" s="16">
        <v>2.0916645837927539</v>
      </c>
      <c r="AA398" s="13" t="s">
        <v>254</v>
      </c>
      <c r="AB398" s="15">
        <v>112.66046511627908</v>
      </c>
      <c r="AC398" s="19">
        <v>3.8417253529395352</v>
      </c>
      <c r="AD398" s="19">
        <v>17.068970344830699</v>
      </c>
      <c r="AE398" s="19">
        <v>11.098317686269768</v>
      </c>
      <c r="AF398" s="19">
        <v>49.310358773955357</v>
      </c>
      <c r="AG398" s="19">
        <v>389.17252386213988</v>
      </c>
      <c r="AH398" s="17">
        <f t="shared" si="136"/>
        <v>38005.432846852214</v>
      </c>
      <c r="AI398" s="17">
        <f t="shared" si="137"/>
        <v>6985.5709973329831</v>
      </c>
      <c r="AJ398" s="17">
        <f t="shared" si="138"/>
        <v>31019.861849519231</v>
      </c>
      <c r="AK398" s="19">
        <f t="shared" si="139"/>
        <v>5.4405621045670118</v>
      </c>
      <c r="AL398" s="17">
        <f t="shared" si="140"/>
        <v>8035.2031188479596</v>
      </c>
      <c r="AM398" s="19">
        <f t="shared" si="141"/>
        <v>4.7298658521405503</v>
      </c>
    </row>
    <row r="399" spans="1:39">
      <c r="A399" s="13" t="s">
        <v>255</v>
      </c>
      <c r="B399" s="13" t="s">
        <v>100</v>
      </c>
      <c r="C399" s="13" t="s">
        <v>63</v>
      </c>
      <c r="D399" s="14">
        <v>22.8</v>
      </c>
      <c r="E399" s="14" t="s">
        <v>3</v>
      </c>
      <c r="F399" s="15">
        <v>776.39879999999994</v>
      </c>
      <c r="G399" s="15">
        <v>177.26</v>
      </c>
      <c r="H399" s="15" t="s">
        <v>3</v>
      </c>
      <c r="I399" s="15" t="s">
        <v>3</v>
      </c>
      <c r="J399" s="16">
        <v>297.50237999999996</v>
      </c>
      <c r="K399" s="16">
        <v>147.93798239999998</v>
      </c>
      <c r="L399" s="16">
        <v>170.96288895638884</v>
      </c>
      <c r="M399" s="17">
        <v>0</v>
      </c>
      <c r="N399" s="16">
        <v>318.90087135638885</v>
      </c>
      <c r="O399" s="16">
        <v>149.56439759999998</v>
      </c>
      <c r="P399" s="16">
        <f t="shared" si="132"/>
        <v>468.46526895638885</v>
      </c>
      <c r="Q399" s="16">
        <v>1716.6292258551773</v>
      </c>
      <c r="R399" s="16">
        <v>0</v>
      </c>
      <c r="S399" s="16">
        <f t="shared" si="133"/>
        <v>1716.6292258551773</v>
      </c>
      <c r="T399" s="18">
        <v>0.93</v>
      </c>
      <c r="U399" s="19">
        <f t="shared" si="134"/>
        <v>3.8348423584455409</v>
      </c>
      <c r="V399" s="19">
        <f t="shared" si="135"/>
        <v>5.3829555828862947</v>
      </c>
      <c r="W399" s="16">
        <v>0.41560190091306903</v>
      </c>
      <c r="X399" s="16">
        <v>1.8228153548818814E-2</v>
      </c>
      <c r="Y399" s="16">
        <v>1.8096967406719355</v>
      </c>
      <c r="AA399" s="13" t="s">
        <v>255</v>
      </c>
      <c r="AB399" s="15">
        <v>64.011627906976742</v>
      </c>
      <c r="AC399" s="19">
        <v>11.28054989501163</v>
      </c>
      <c r="AD399" s="19">
        <v>49.117624729296899</v>
      </c>
      <c r="AE399" s="19">
        <v>32.58825525225582</v>
      </c>
      <c r="AF399" s="19">
        <v>141.89536032907995</v>
      </c>
      <c r="AG399" s="19">
        <v>1119.8818438279695</v>
      </c>
      <c r="AH399" s="17">
        <f t="shared" si="136"/>
        <v>109884.23125968315</v>
      </c>
      <c r="AI399" s="17">
        <f t="shared" si="137"/>
        <v>28654.171668278144</v>
      </c>
      <c r="AJ399" s="17">
        <f t="shared" si="138"/>
        <v>81230.059591405006</v>
      </c>
      <c r="AK399" s="19">
        <f t="shared" si="139"/>
        <v>3.8348423584455404</v>
      </c>
      <c r="AL399" s="17">
        <f t="shared" si="140"/>
        <v>20413.363916475821</v>
      </c>
      <c r="AM399" s="19">
        <f t="shared" si="141"/>
        <v>5.3829555828862938</v>
      </c>
    </row>
    <row r="400" spans="1:39">
      <c r="A400" s="13" t="s">
        <v>395</v>
      </c>
      <c r="B400" s="13" t="s">
        <v>120</v>
      </c>
      <c r="C400" s="13" t="s">
        <v>63</v>
      </c>
      <c r="D400" s="14">
        <v>12</v>
      </c>
      <c r="E400" s="14" t="s">
        <v>3</v>
      </c>
      <c r="F400" s="15">
        <v>1400.0229999999999</v>
      </c>
      <c r="G400" s="15">
        <v>160</v>
      </c>
      <c r="H400" s="15" t="s">
        <v>3</v>
      </c>
      <c r="I400" s="15" t="s">
        <v>3</v>
      </c>
      <c r="J400" s="16">
        <v>317.23876800000005</v>
      </c>
      <c r="K400" s="16">
        <v>295.87596479999996</v>
      </c>
      <c r="L400" s="16">
        <v>193.32001985427041</v>
      </c>
      <c r="M400" s="17">
        <v>0</v>
      </c>
      <c r="N400" s="16">
        <v>489.19598465427038</v>
      </c>
      <c r="O400" s="16">
        <v>21.362803200000087</v>
      </c>
      <c r="P400" s="16">
        <f t="shared" si="132"/>
        <v>510.55878785427046</v>
      </c>
      <c r="Q400" s="16">
        <v>1809.5548994800379</v>
      </c>
      <c r="R400" s="16">
        <v>0</v>
      </c>
      <c r="S400" s="16">
        <f t="shared" si="133"/>
        <v>1809.5548994800379</v>
      </c>
      <c r="T400" s="18">
        <v>0.93</v>
      </c>
      <c r="U400" s="19">
        <f t="shared" si="134"/>
        <v>3.7054309697284613</v>
      </c>
      <c r="V400" s="19">
        <f t="shared" si="135"/>
        <v>3.699038741617851</v>
      </c>
      <c r="W400" s="16">
        <v>0.35355288714547806</v>
      </c>
      <c r="X400" s="16">
        <v>2.9462740595456505E-2</v>
      </c>
      <c r="Y400" s="16">
        <v>3.0755567449198247</v>
      </c>
      <c r="AA400" s="13" t="s">
        <v>395</v>
      </c>
      <c r="AB400" s="15">
        <v>2.5604651162790697</v>
      </c>
      <c r="AC400" s="19">
        <v>0.40728601674418607</v>
      </c>
      <c r="AD400" s="19">
        <v>3.5428083776731456</v>
      </c>
      <c r="AE400" s="19">
        <v>1.1766040483720932</v>
      </c>
      <c r="AF400" s="19">
        <v>10.234779757722423</v>
      </c>
      <c r="AG400" s="19">
        <v>42.513700532077749</v>
      </c>
      <c r="AH400" s="17">
        <f t="shared" si="136"/>
        <v>4633.3021961105151</v>
      </c>
      <c r="AI400" s="17">
        <f t="shared" si="137"/>
        <v>1250.4084501809111</v>
      </c>
      <c r="AJ400" s="17">
        <f t="shared" si="138"/>
        <v>3382.8937459296039</v>
      </c>
      <c r="AK400" s="19">
        <f t="shared" si="139"/>
        <v>3.7054309697284604</v>
      </c>
      <c r="AL400" s="17">
        <f t="shared" si="140"/>
        <v>1252.5692537310504</v>
      </c>
      <c r="AM400" s="19">
        <f t="shared" si="141"/>
        <v>3.699038741617851</v>
      </c>
    </row>
    <row r="405" spans="34:40">
      <c r="AN405" s="21"/>
    </row>
    <row r="406" spans="34:40">
      <c r="AH406" s="22"/>
      <c r="AI406" s="22"/>
      <c r="AJ406" s="22"/>
    </row>
    <row r="407" spans="34:40">
      <c r="AH407" s="22"/>
      <c r="AI407" s="22"/>
      <c r="AJ407" s="22"/>
    </row>
    <row r="408" spans="34:40">
      <c r="AH408" s="22"/>
      <c r="AI408" s="22"/>
      <c r="AJ408" s="22"/>
    </row>
    <row r="409" spans="34:40">
      <c r="AH409" s="22"/>
      <c r="AI409" s="22"/>
      <c r="AJ409" s="22"/>
    </row>
    <row r="410" spans="34:40">
      <c r="AH410" s="22"/>
      <c r="AI410" s="22"/>
      <c r="AJ410" s="22"/>
    </row>
    <row r="411" spans="34:40">
      <c r="AH411" s="22"/>
      <c r="AI411" s="22"/>
      <c r="AJ411" s="22"/>
    </row>
    <row r="412" spans="34:40">
      <c r="AH412" s="22"/>
      <c r="AI412" s="22"/>
      <c r="AJ412" s="22"/>
    </row>
    <row r="413" spans="34:40">
      <c r="AH413" s="22"/>
      <c r="AI413" s="22"/>
      <c r="AJ413" s="22"/>
    </row>
    <row r="414" spans="34:40">
      <c r="AH414" s="22"/>
      <c r="AI414" s="22"/>
      <c r="AJ414" s="22"/>
    </row>
    <row r="415" spans="34:40">
      <c r="AH415" s="22"/>
      <c r="AI415" s="22"/>
      <c r="AJ415" s="22"/>
    </row>
    <row r="416" spans="34:40">
      <c r="AH416" s="22"/>
      <c r="AI416" s="22"/>
      <c r="AJ416" s="22"/>
    </row>
    <row r="417" spans="34:36">
      <c r="AH417" s="22"/>
      <c r="AI417" s="22"/>
      <c r="AJ417" s="22"/>
    </row>
    <row r="418" spans="34:36">
      <c r="AH418" s="22"/>
      <c r="AI418" s="22"/>
      <c r="AJ418" s="22"/>
    </row>
    <row r="419" spans="34:36">
      <c r="AH419" s="22"/>
      <c r="AI419" s="22"/>
      <c r="AJ419" s="22"/>
    </row>
    <row r="420" spans="34:36">
      <c r="AH420" s="22"/>
      <c r="AI420" s="22"/>
      <c r="AJ420" s="22"/>
    </row>
    <row r="438" spans="34:36">
      <c r="AH438" s="21"/>
      <c r="AI438" s="21"/>
      <c r="AJ438" s="21"/>
    </row>
    <row r="439" spans="34:36">
      <c r="AH439" s="21"/>
      <c r="AI439" s="21"/>
      <c r="AJ439" s="21"/>
    </row>
    <row r="440" spans="34:36">
      <c r="AH440" s="21"/>
      <c r="AI440" s="21"/>
      <c r="AJ440" s="21"/>
    </row>
    <row r="441" spans="34:36">
      <c r="AH441" s="21"/>
      <c r="AI441" s="21"/>
      <c r="AJ441" s="21"/>
    </row>
    <row r="442" spans="34:36">
      <c r="AH442" s="21"/>
      <c r="AI442" s="21"/>
      <c r="AJ442" s="21"/>
    </row>
    <row r="443" spans="34:36">
      <c r="AH443" s="21"/>
      <c r="AI443" s="21"/>
      <c r="AJ443" s="21"/>
    </row>
    <row r="444" spans="34:36">
      <c r="AH444" s="21"/>
      <c r="AI444" s="21"/>
      <c r="AJ444" s="21"/>
    </row>
    <row r="445" spans="34:36">
      <c r="AH445" s="21"/>
      <c r="AI445" s="21"/>
      <c r="AJ445" s="21"/>
    </row>
    <row r="446" spans="34:36">
      <c r="AH446" s="21"/>
      <c r="AI446" s="21"/>
      <c r="AJ446" s="21"/>
    </row>
    <row r="447" spans="34:36">
      <c r="AH447" s="21"/>
      <c r="AI447" s="21"/>
      <c r="AJ447" s="21"/>
    </row>
    <row r="448" spans="34:36">
      <c r="AH448" s="21"/>
      <c r="AI448" s="21"/>
      <c r="AJ448" s="21"/>
    </row>
    <row r="449" spans="34:36">
      <c r="AH449" s="21"/>
      <c r="AI449" s="21"/>
      <c r="AJ449" s="21"/>
    </row>
    <row r="450" spans="34:36">
      <c r="AH450" s="21"/>
      <c r="AI450" s="21"/>
      <c r="AJ450" s="21"/>
    </row>
    <row r="451" spans="34:36">
      <c r="AH451" s="21"/>
      <c r="AI451" s="21"/>
      <c r="AJ451" s="21"/>
    </row>
    <row r="452" spans="34:36">
      <c r="AH452" s="21"/>
      <c r="AI452" s="21"/>
      <c r="AJ452" s="21"/>
    </row>
  </sheetData>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2023</vt:lpstr>
      <vt:lpstr>2024</vt: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2022-04-29T11:41:54Z</dcterms:created>
  <dcterms:modified xsi:type="dcterms:W3CDTF">2022-04-29T11:42:08Z</dcterms:modified>
  <cp:category/>
  <cp:contentStatus/>
</cp:coreProperties>
</file>