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grid.emera.com/Sites/RegAffairs4/DL/2022LoadForecastReport/IRResponsesNSPI/"/>
    </mc:Choice>
  </mc:AlternateContent>
  <xr:revisionPtr revIDLastSave="0" documentId="13_ncr:1_{67AB9839-B317-4A08-8C4A-7A946657CF55}" xr6:coauthVersionLast="44" xr6:coauthVersionMax="45" xr10:uidLastSave="{00000000-0000-0000-0000-000000000000}"/>
  <bookViews>
    <workbookView xWindow="-120" yWindow="-120" windowWidth="24240" windowHeight="13140" xr2:uid="{2A9281AA-3EE3-4817-BB42-937D45B06022}"/>
  </bookViews>
  <sheets>
    <sheet name="EconData" sheetId="2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11" i="2" l="1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10" i="2"/>
  <c r="N25" i="2"/>
  <c r="N26" i="2" s="1"/>
  <c r="N27" i="2" s="1"/>
  <c r="N28" i="2" s="1"/>
  <c r="N29" i="2" s="1"/>
  <c r="N30" i="2" s="1"/>
  <c r="O25" i="2"/>
  <c r="O26" i="2" s="1"/>
  <c r="O27" i="2" s="1"/>
  <c r="O28" i="2" s="1"/>
  <c r="O29" i="2" s="1"/>
  <c r="O30" i="2" s="1"/>
  <c r="P25" i="2"/>
  <c r="P26" i="2" s="1"/>
  <c r="P27" i="2" s="1"/>
  <c r="P28" i="2" s="1"/>
  <c r="P29" i="2" s="1"/>
  <c r="P30" i="2" s="1"/>
  <c r="Q25" i="2"/>
  <c r="R25" i="2"/>
  <c r="R26" i="2" s="1"/>
  <c r="R27" i="2" s="1"/>
  <c r="R28" i="2" s="1"/>
  <c r="R29" i="2" s="1"/>
  <c r="R30" i="2" s="1"/>
  <c r="Q26" i="2"/>
  <c r="Q27" i="2" s="1"/>
  <c r="Q28" i="2" s="1"/>
  <c r="Q29" i="2" s="1"/>
  <c r="Q30" i="2" s="1"/>
  <c r="M25" i="2"/>
  <c r="M26" i="2" s="1"/>
  <c r="K26" i="2"/>
  <c r="L26" i="2"/>
  <c r="K27" i="2"/>
  <c r="L27" i="2"/>
  <c r="K28" i="2"/>
  <c r="L28" i="2"/>
  <c r="T28" i="2" s="1"/>
  <c r="K29" i="2"/>
  <c r="L29" i="2"/>
  <c r="K30" i="2"/>
  <c r="T30" i="2" s="1"/>
  <c r="L30" i="2"/>
  <c r="L25" i="2"/>
  <c r="K25" i="2"/>
  <c r="T29" i="2" l="1"/>
  <c r="T26" i="2"/>
  <c r="T25" i="2"/>
  <c r="T27" i="2"/>
  <c r="M27" i="2"/>
  <c r="W26" i="2"/>
  <c r="W25" i="2"/>
  <c r="M28" i="2" l="1"/>
  <c r="W27" i="2"/>
  <c r="M29" i="2" l="1"/>
  <c r="W28" i="2"/>
  <c r="M30" i="2" l="1"/>
  <c r="W30" i="2" s="1"/>
  <c r="W29" i="2"/>
</calcChain>
</file>

<file path=xl/sharedStrings.xml><?xml version="1.0" encoding="utf-8"?>
<sst xmlns="http://schemas.openxmlformats.org/spreadsheetml/2006/main" count="41" uniqueCount="25">
  <si>
    <t>(Average Aggregation)  Housing Completions, Singles, Nova Scotia (Thousands ('000s))</t>
  </si>
  <si>
    <t>(Average Aggregation)  Housing Completions, Multiples, Nova Scotia (Thousands ('000s))</t>
  </si>
  <si>
    <t>RIHSCS</t>
  </si>
  <si>
    <t>RIHMCS</t>
  </si>
  <si>
    <t>(Average Aggregation)  Current accounts - Households, Compensation of employees; Nova Scotia (Millions $)</t>
  </si>
  <si>
    <t>RYHCMPS</t>
  </si>
  <si>
    <t>(Average Aggregation)  Real Gross Domestic Product (GDP) at Basic Prices by Industry, All Industries, Nova Scotia (Millions, Chained $ 2012)</t>
  </si>
  <si>
    <t>RQTOS</t>
  </si>
  <si>
    <t>(Average Aggregation)  Real Gross Domestic Product (GDP) at Basic Prices by Industry, Manufacturing, Nova Scotia (Millions, Chained $ 2012)</t>
  </si>
  <si>
    <t>RQMANS</t>
  </si>
  <si>
    <t>Calculated</t>
  </si>
  <si>
    <t>CBoC Description</t>
  </si>
  <si>
    <t>Mnemonic</t>
  </si>
  <si>
    <t>(Average Aggregation)  Employment, Total, Nova Scotia (Thousands ('000s))</t>
  </si>
  <si>
    <t>RLEMS</t>
  </si>
  <si>
    <t>(Average Aggregation)  Provincial Consumer Price Index, Nova Scotia (2002=1.0)</t>
  </si>
  <si>
    <t>RPCPIS</t>
  </si>
  <si>
    <t>(Average Aggregation)  Employment, Nova Scotia, Manufacturing (Thousands ('000s))</t>
  </si>
  <si>
    <t>RLEMMANS</t>
  </si>
  <si>
    <t>CBoC 20 Year Forecast</t>
  </si>
  <si>
    <t>CBoC 5 Year Forecast (Feb) + 20 year forecast</t>
  </si>
  <si>
    <t>New Construcion</t>
  </si>
  <si>
    <t>Household Compensation - real ($2002)</t>
  </si>
  <si>
    <t>Non-manufacturing GDP</t>
  </si>
  <si>
    <t>Non-manufacturing Employment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</si>
</sst>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164" fontId="0" fillId="0" borderId="0" xfId="0" applyNumberFormat="1" applyBorder="1"/>
    <xf numFmtId="164" fontId="0" fillId="0" borderId="5" xfId="0" applyNumberFormat="1" applyBorder="1"/>
    <xf numFmtId="164" fontId="0" fillId="0" borderId="4" xfId="0" applyNumberFormat="1" applyBorder="1"/>
    <xf numFmtId="164" fontId="0" fillId="0" borderId="6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64" fontId="0" fillId="2" borderId="4" xfId="0" applyNumberFormat="1" applyFill="1" applyBorder="1"/>
    <xf numFmtId="164" fontId="0" fillId="2" borderId="0" xfId="0" applyNumberFormat="1" applyFill="1" applyBorder="1"/>
    <xf numFmtId="164" fontId="0" fillId="2" borderId="5" xfId="0" applyNumberFormat="1" applyFill="1" applyBorder="1"/>
    <xf numFmtId="164" fontId="0" fillId="2" borderId="6" xfId="0" applyNumberFormat="1" applyFill="1" applyBorder="1"/>
    <xf numFmtId="164" fontId="0" fillId="2" borderId="7" xfId="0" applyNumberFormat="1" applyFill="1" applyBorder="1"/>
    <xf numFmtId="164" fontId="0" fillId="2" borderId="8" xfId="0" applyNumberFormat="1" applyFill="1" applyBorder="1"/>
    <xf numFmtId="1" fontId="0" fillId="2" borderId="4" xfId="0" applyNumberFormat="1" applyFill="1" applyBorder="1"/>
    <xf numFmtId="1" fontId="0" fillId="2" borderId="0" xfId="0" applyNumberFormat="1" applyFill="1" applyBorder="1"/>
    <xf numFmtId="1" fontId="0" fillId="2" borderId="5" xfId="0" applyNumberFormat="1" applyFill="1" applyBorder="1"/>
    <xf numFmtId="1" fontId="0" fillId="2" borderId="6" xfId="0" applyNumberFormat="1" applyFill="1" applyBorder="1"/>
    <xf numFmtId="1" fontId="0" fillId="2" borderId="7" xfId="0" applyNumberFormat="1" applyFill="1" applyBorder="1"/>
    <xf numFmtId="1" fontId="0" fillId="2" borderId="8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FFB5A-7FF2-4563-A130-462ABA84D374}">
  <sheetPr>
    <pageSetUpPr fitToPage="1"/>
  </sheetPr>
  <dimension ref="A1:W30"/>
  <sheetViews>
    <sheetView tabSelected="1" zoomScale="48" workbookViewId="0">
      <selection activeCell="M14" sqref="M14"/>
    </sheetView>
  </sheetViews>
  <sheetFormatPr defaultRowHeight="15" x14ac:dyDescent="0.25"/>
  <cols>
    <col min="1" max="1" width="19.28515625" customWidth="1"/>
    <col min="2" max="4" width="13.7109375" customWidth="1"/>
    <col min="5" max="5" width="18.5703125" customWidth="1"/>
    <col min="6" max="6" width="20.85546875" customWidth="1"/>
    <col min="7" max="9" width="13.7109375" customWidth="1"/>
    <col min="11" max="13" width="14.28515625" customWidth="1"/>
    <col min="14" max="14" width="18.7109375" customWidth="1"/>
    <col min="15" max="15" width="20" customWidth="1"/>
    <col min="16" max="18" width="14.28515625" customWidth="1"/>
    <col min="20" max="20" width="12.42578125" customWidth="1"/>
    <col min="21" max="21" width="15" customWidth="1"/>
    <col min="22" max="22" width="15.5703125" customWidth="1"/>
    <col min="23" max="23" width="15" customWidth="1"/>
  </cols>
  <sheetData>
    <row r="1" spans="1:23" x14ac:dyDescent="0.25">
      <c r="B1" s="15" t="s">
        <v>19</v>
      </c>
      <c r="C1" s="16"/>
      <c r="D1" s="16"/>
      <c r="E1" s="16"/>
      <c r="F1" s="16"/>
      <c r="G1" s="16"/>
      <c r="H1" s="16"/>
      <c r="I1" s="17"/>
      <c r="K1" s="15" t="s">
        <v>20</v>
      </c>
      <c r="L1" s="16"/>
      <c r="M1" s="16"/>
      <c r="N1" s="16"/>
      <c r="O1" s="16"/>
      <c r="P1" s="16"/>
      <c r="Q1" s="16"/>
      <c r="R1" s="17"/>
      <c r="S1" s="1"/>
      <c r="T1" s="15" t="s">
        <v>10</v>
      </c>
      <c r="U1" s="16"/>
      <c r="V1" s="16"/>
      <c r="W1" s="17"/>
    </row>
    <row r="2" spans="1:23" ht="139.5" customHeight="1" x14ac:dyDescent="0.25">
      <c r="A2" s="11" t="s">
        <v>11</v>
      </c>
      <c r="B2" s="12" t="s">
        <v>0</v>
      </c>
      <c r="C2" s="13" t="s">
        <v>1</v>
      </c>
      <c r="D2" s="13" t="s">
        <v>4</v>
      </c>
      <c r="E2" s="13" t="s">
        <v>6</v>
      </c>
      <c r="F2" s="13" t="s">
        <v>8</v>
      </c>
      <c r="G2" s="13" t="s">
        <v>13</v>
      </c>
      <c r="H2" s="13" t="s">
        <v>17</v>
      </c>
      <c r="I2" s="14" t="s">
        <v>15</v>
      </c>
      <c r="J2" s="11"/>
      <c r="K2" s="12" t="s">
        <v>0</v>
      </c>
      <c r="L2" s="13" t="s">
        <v>1</v>
      </c>
      <c r="M2" s="13" t="s">
        <v>4</v>
      </c>
      <c r="N2" s="13" t="s">
        <v>6</v>
      </c>
      <c r="O2" s="13" t="s">
        <v>8</v>
      </c>
      <c r="P2" s="13" t="s">
        <v>13</v>
      </c>
      <c r="Q2" s="13" t="s">
        <v>17</v>
      </c>
      <c r="R2" s="14" t="s">
        <v>15</v>
      </c>
      <c r="S2" s="11"/>
      <c r="T2" s="12" t="s">
        <v>21</v>
      </c>
      <c r="U2" s="13" t="s">
        <v>23</v>
      </c>
      <c r="V2" s="13" t="s">
        <v>24</v>
      </c>
      <c r="W2" s="14" t="s">
        <v>22</v>
      </c>
    </row>
    <row r="3" spans="1:23" x14ac:dyDescent="0.25">
      <c r="A3" t="s">
        <v>12</v>
      </c>
      <c r="B3" s="2" t="s">
        <v>2</v>
      </c>
      <c r="C3" s="3" t="s">
        <v>3</v>
      </c>
      <c r="D3" s="3" t="s">
        <v>5</v>
      </c>
      <c r="E3" s="3" t="s">
        <v>7</v>
      </c>
      <c r="F3" s="3" t="s">
        <v>9</v>
      </c>
      <c r="G3" s="3" t="s">
        <v>14</v>
      </c>
      <c r="H3" s="3" t="s">
        <v>18</v>
      </c>
      <c r="I3" s="4" t="s">
        <v>16</v>
      </c>
      <c r="K3" s="2" t="s">
        <v>2</v>
      </c>
      <c r="L3" s="3" t="s">
        <v>3</v>
      </c>
      <c r="M3" s="3" t="s">
        <v>5</v>
      </c>
      <c r="N3" s="3" t="s">
        <v>7</v>
      </c>
      <c r="O3" s="3" t="s">
        <v>9</v>
      </c>
      <c r="P3" s="3" t="s">
        <v>14</v>
      </c>
      <c r="Q3" s="3" t="s">
        <v>18</v>
      </c>
      <c r="R3" s="4" t="s">
        <v>16</v>
      </c>
      <c r="T3" s="2"/>
      <c r="U3" s="3"/>
      <c r="V3" s="3"/>
      <c r="W3" s="4"/>
    </row>
    <row r="4" spans="1:23" x14ac:dyDescent="0.25">
      <c r="A4">
        <v>2006</v>
      </c>
      <c r="B4" s="2"/>
      <c r="C4" s="3"/>
      <c r="D4" s="3"/>
      <c r="E4" s="3"/>
      <c r="F4" s="5">
        <v>2637.8999975000002</v>
      </c>
      <c r="G4" s="5"/>
      <c r="H4" s="5">
        <v>39.133493874999999</v>
      </c>
      <c r="I4" s="6"/>
      <c r="K4" s="2"/>
      <c r="L4" s="3"/>
      <c r="M4" s="3"/>
      <c r="N4" s="3"/>
      <c r="O4" s="5">
        <v>2637.8999975000002</v>
      </c>
      <c r="P4" s="5"/>
      <c r="Q4" s="5">
        <v>39.133493874999999</v>
      </c>
      <c r="R4" s="4"/>
      <c r="T4" s="2"/>
      <c r="U4" s="3"/>
      <c r="V4" s="3"/>
      <c r="W4" s="4"/>
    </row>
    <row r="5" spans="1:23" x14ac:dyDescent="0.25">
      <c r="A5">
        <v>2007</v>
      </c>
      <c r="B5" s="2"/>
      <c r="C5" s="3"/>
      <c r="D5" s="3"/>
      <c r="E5" s="3"/>
      <c r="F5" s="5">
        <v>2596</v>
      </c>
      <c r="G5" s="5"/>
      <c r="H5" s="5">
        <v>41.157473175</v>
      </c>
      <c r="I5" s="6"/>
      <c r="K5" s="2"/>
      <c r="L5" s="3"/>
      <c r="M5" s="3"/>
      <c r="N5" s="3"/>
      <c r="O5" s="5">
        <v>2596</v>
      </c>
      <c r="P5" s="5"/>
      <c r="Q5" s="5">
        <v>41.157473175</v>
      </c>
      <c r="R5" s="4"/>
      <c r="T5" s="2"/>
      <c r="U5" s="3"/>
      <c r="V5" s="3"/>
      <c r="W5" s="4"/>
    </row>
    <row r="6" spans="1:23" x14ac:dyDescent="0.25">
      <c r="A6">
        <v>2008</v>
      </c>
      <c r="B6" s="2"/>
      <c r="C6" s="3"/>
      <c r="D6" s="3"/>
      <c r="E6" s="3"/>
      <c r="F6" s="5">
        <v>2621.1</v>
      </c>
      <c r="G6" s="5"/>
      <c r="H6" s="5">
        <v>39.908695324999997</v>
      </c>
      <c r="I6" s="6"/>
      <c r="K6" s="2"/>
      <c r="L6" s="3"/>
      <c r="M6" s="3"/>
      <c r="N6" s="3"/>
      <c r="O6" s="5">
        <v>2621.1</v>
      </c>
      <c r="P6" s="5"/>
      <c r="Q6" s="5">
        <v>39.908695324999997</v>
      </c>
      <c r="R6" s="4"/>
      <c r="T6" s="2"/>
      <c r="U6" s="3"/>
      <c r="V6" s="3"/>
      <c r="W6" s="4"/>
    </row>
    <row r="7" spans="1:23" x14ac:dyDescent="0.25">
      <c r="A7">
        <v>2009</v>
      </c>
      <c r="B7" s="2"/>
      <c r="C7" s="3"/>
      <c r="D7" s="3"/>
      <c r="E7" s="3"/>
      <c r="F7" s="5">
        <v>2432.2000025000002</v>
      </c>
      <c r="G7" s="5"/>
      <c r="H7" s="5">
        <v>35.591982125000001</v>
      </c>
      <c r="I7" s="6"/>
      <c r="K7" s="2"/>
      <c r="L7" s="3"/>
      <c r="M7" s="3"/>
      <c r="N7" s="3"/>
      <c r="O7" s="5">
        <v>2432.2000025000002</v>
      </c>
      <c r="P7" s="5"/>
      <c r="Q7" s="5">
        <v>35.591982125000001</v>
      </c>
      <c r="R7" s="4"/>
      <c r="T7" s="2"/>
      <c r="U7" s="3"/>
      <c r="V7" s="3"/>
      <c r="W7" s="4"/>
    </row>
    <row r="8" spans="1:23" x14ac:dyDescent="0.25">
      <c r="A8">
        <v>2010</v>
      </c>
      <c r="B8" s="2"/>
      <c r="C8" s="3"/>
      <c r="D8" s="3"/>
      <c r="E8" s="3"/>
      <c r="F8" s="5">
        <v>2641.4000025</v>
      </c>
      <c r="G8" s="5"/>
      <c r="H8" s="5">
        <v>32.558956999999999</v>
      </c>
      <c r="I8" s="6"/>
      <c r="K8" s="2"/>
      <c r="L8" s="3"/>
      <c r="M8" s="3"/>
      <c r="N8" s="3"/>
      <c r="O8" s="5">
        <v>2641.4000025</v>
      </c>
      <c r="P8" s="5"/>
      <c r="Q8" s="5">
        <v>32.558956999999999</v>
      </c>
      <c r="R8" s="4"/>
      <c r="T8" s="2"/>
      <c r="U8" s="3"/>
      <c r="V8" s="3"/>
      <c r="W8" s="4"/>
    </row>
    <row r="9" spans="1:23" x14ac:dyDescent="0.25">
      <c r="A9">
        <v>2011</v>
      </c>
      <c r="B9" s="2"/>
      <c r="C9" s="3"/>
      <c r="D9" s="3"/>
      <c r="E9" s="3"/>
      <c r="F9" s="5">
        <v>2697.6</v>
      </c>
      <c r="G9" s="5"/>
      <c r="H9" s="5">
        <v>32.724535549999999</v>
      </c>
      <c r="I9" s="6"/>
      <c r="K9" s="2"/>
      <c r="L9" s="3"/>
      <c r="M9" s="3"/>
      <c r="N9" s="3"/>
      <c r="O9" s="5">
        <v>2697.6</v>
      </c>
      <c r="P9" s="5"/>
      <c r="Q9" s="5">
        <v>32.724535549999999</v>
      </c>
      <c r="R9" s="4"/>
      <c r="T9" s="2"/>
      <c r="U9" s="3"/>
      <c r="V9" s="3"/>
      <c r="W9" s="4"/>
    </row>
    <row r="10" spans="1:23" x14ac:dyDescent="0.25">
      <c r="A10">
        <v>2012</v>
      </c>
      <c r="B10" s="7">
        <v>2.0253290349999999</v>
      </c>
      <c r="C10" s="5">
        <v>1.9292601</v>
      </c>
      <c r="D10" s="5">
        <v>20909.999974999999</v>
      </c>
      <c r="E10" s="5">
        <v>34477.9</v>
      </c>
      <c r="F10" s="5">
        <v>2588.4</v>
      </c>
      <c r="G10" s="5">
        <v>454.125</v>
      </c>
      <c r="H10" s="5">
        <v>32.749391525</v>
      </c>
      <c r="I10" s="6">
        <v>1.2508333325000001</v>
      </c>
      <c r="K10" s="7">
        <v>2.0253290349999999</v>
      </c>
      <c r="L10" s="5">
        <v>1.9292601</v>
      </c>
      <c r="M10" s="5">
        <v>20909.999974999999</v>
      </c>
      <c r="N10" s="5">
        <v>34477.9</v>
      </c>
      <c r="O10" s="5">
        <v>2588.4</v>
      </c>
      <c r="P10" s="5">
        <v>454.125</v>
      </c>
      <c r="Q10" s="5">
        <v>32.749391525</v>
      </c>
      <c r="R10" s="6">
        <v>1.2508333325000001</v>
      </c>
      <c r="T10" s="24">
        <f>(K10+L10)*1000</f>
        <v>3954.5891350000002</v>
      </c>
      <c r="U10" s="25">
        <f>N10-O10</f>
        <v>31889.5</v>
      </c>
      <c r="V10" s="25">
        <f>P10-Q10</f>
        <v>421.37560847499998</v>
      </c>
      <c r="W10" s="26">
        <f>M10/R10</f>
        <v>16716.855420863991</v>
      </c>
    </row>
    <row r="11" spans="1:23" x14ac:dyDescent="0.25">
      <c r="A11">
        <v>2013</v>
      </c>
      <c r="B11" s="7">
        <v>1.973791115</v>
      </c>
      <c r="C11" s="5">
        <v>2.6865071375</v>
      </c>
      <c r="D11" s="5">
        <v>21706</v>
      </c>
      <c r="E11" s="5">
        <v>34383.799975000002</v>
      </c>
      <c r="F11" s="5">
        <v>2503.8000025000001</v>
      </c>
      <c r="G11" s="5">
        <v>448.9333335</v>
      </c>
      <c r="H11" s="5">
        <v>31.042420825000001</v>
      </c>
      <c r="I11" s="6">
        <v>1.2656666674999999</v>
      </c>
      <c r="K11" s="7">
        <v>1.973791115</v>
      </c>
      <c r="L11" s="5">
        <v>2.6865071375</v>
      </c>
      <c r="M11" s="5">
        <v>21706</v>
      </c>
      <c r="N11" s="5">
        <v>34383.800000000003</v>
      </c>
      <c r="O11" s="5">
        <v>2503.8000025000001</v>
      </c>
      <c r="P11" s="5">
        <v>448.9333335</v>
      </c>
      <c r="Q11" s="5">
        <v>31.042420825000001</v>
      </c>
      <c r="R11" s="6">
        <v>1.2656666674999999</v>
      </c>
      <c r="T11" s="24">
        <f t="shared" ref="T11:T30" si="0">(K11+L11)*1000</f>
        <v>4660.2982525000007</v>
      </c>
      <c r="U11" s="25">
        <f t="shared" ref="U11:U30" si="1">N11-O11</f>
        <v>31879.999997500003</v>
      </c>
      <c r="V11" s="25">
        <f t="shared" ref="V11:V30" si="2">P11-Q11</f>
        <v>417.89091267499998</v>
      </c>
      <c r="W11" s="26">
        <f t="shared" ref="W11:W30" si="3">M11/R11</f>
        <v>17149.855137509974</v>
      </c>
    </row>
    <row r="12" spans="1:23" x14ac:dyDescent="0.25">
      <c r="A12">
        <v>2014</v>
      </c>
      <c r="B12" s="7">
        <v>1.4744421299999999</v>
      </c>
      <c r="C12" s="5">
        <v>1.7887251975</v>
      </c>
      <c r="D12" s="5">
        <v>22218.986475000002</v>
      </c>
      <c r="E12" s="5">
        <v>34747.199975000003</v>
      </c>
      <c r="F12" s="5">
        <v>2397.1999974999999</v>
      </c>
      <c r="G12" s="5">
        <v>442.25</v>
      </c>
      <c r="H12" s="5">
        <v>30.008628850000001</v>
      </c>
      <c r="I12" s="6">
        <v>1.28775</v>
      </c>
      <c r="K12" s="7">
        <v>1.4744421299999999</v>
      </c>
      <c r="L12" s="5">
        <v>1.7887251975</v>
      </c>
      <c r="M12" s="5">
        <v>22218.986475000002</v>
      </c>
      <c r="N12" s="5">
        <v>34747.199999999997</v>
      </c>
      <c r="O12" s="5">
        <v>2397.1999974999999</v>
      </c>
      <c r="P12" s="5">
        <v>442.25</v>
      </c>
      <c r="Q12" s="5">
        <v>30.008628850000001</v>
      </c>
      <c r="R12" s="6">
        <v>1.28775</v>
      </c>
      <c r="T12" s="24">
        <f t="shared" si="0"/>
        <v>3263.1673274999998</v>
      </c>
      <c r="U12" s="25">
        <f t="shared" si="1"/>
        <v>32350.000002499997</v>
      </c>
      <c r="V12" s="25">
        <f t="shared" si="2"/>
        <v>412.24137115000002</v>
      </c>
      <c r="W12" s="26">
        <f t="shared" si="3"/>
        <v>17254.114909726268</v>
      </c>
    </row>
    <row r="13" spans="1:23" x14ac:dyDescent="0.25">
      <c r="A13">
        <v>2015</v>
      </c>
      <c r="B13" s="7">
        <v>1.4094628124999999</v>
      </c>
      <c r="C13" s="5">
        <v>1.77513576025</v>
      </c>
      <c r="D13" s="5">
        <v>22615.986499999999</v>
      </c>
      <c r="E13" s="5">
        <v>35013.400025000003</v>
      </c>
      <c r="F13" s="5">
        <v>2442.5</v>
      </c>
      <c r="G13" s="5">
        <v>439.27500025000001</v>
      </c>
      <c r="H13" s="5">
        <v>28.60042155</v>
      </c>
      <c r="I13" s="6">
        <v>1.2932500025</v>
      </c>
      <c r="K13" s="7">
        <v>1.4094628124999999</v>
      </c>
      <c r="L13" s="5">
        <v>1.77513576025</v>
      </c>
      <c r="M13" s="5">
        <v>22615.986499999999</v>
      </c>
      <c r="N13" s="5">
        <v>35013.400025000003</v>
      </c>
      <c r="O13" s="5">
        <v>2442.5</v>
      </c>
      <c r="P13" s="5">
        <v>439.27500025000001</v>
      </c>
      <c r="Q13" s="5">
        <v>28.60042155</v>
      </c>
      <c r="R13" s="6">
        <v>1.2932500025</v>
      </c>
      <c r="T13" s="24">
        <f t="shared" si="0"/>
        <v>3184.5985727499997</v>
      </c>
      <c r="U13" s="25">
        <f t="shared" si="1"/>
        <v>32570.900025000003</v>
      </c>
      <c r="V13" s="25">
        <f t="shared" si="2"/>
        <v>410.67457869999998</v>
      </c>
      <c r="W13" s="26">
        <f t="shared" si="3"/>
        <v>17487.714251908536</v>
      </c>
    </row>
    <row r="14" spans="1:23" x14ac:dyDescent="0.25">
      <c r="A14">
        <v>2016</v>
      </c>
      <c r="B14" s="7">
        <v>1.4080275325</v>
      </c>
      <c r="C14" s="5">
        <v>1.9221880474999999</v>
      </c>
      <c r="D14" s="5">
        <v>22405.000025000001</v>
      </c>
      <c r="E14" s="5">
        <v>35489.1</v>
      </c>
      <c r="F14" s="5">
        <v>2461.6999999999998</v>
      </c>
      <c r="G14" s="5">
        <v>439.33333349999998</v>
      </c>
      <c r="H14" s="5">
        <v>29.416653525000001</v>
      </c>
      <c r="I14" s="6">
        <v>1.3088333324999999</v>
      </c>
      <c r="K14" s="7">
        <v>1.4080275325</v>
      </c>
      <c r="L14" s="5">
        <v>1.9221880474999999</v>
      </c>
      <c r="M14" s="5">
        <v>22405.000025000001</v>
      </c>
      <c r="N14" s="5">
        <v>35489.100025</v>
      </c>
      <c r="O14" s="5">
        <v>2461.6999999999998</v>
      </c>
      <c r="P14" s="5">
        <v>439.33333349999998</v>
      </c>
      <c r="Q14" s="5">
        <v>29.416653525000001</v>
      </c>
      <c r="R14" s="6">
        <v>1.3088333324999999</v>
      </c>
      <c r="T14" s="24">
        <f t="shared" si="0"/>
        <v>3330.21558</v>
      </c>
      <c r="U14" s="25">
        <f t="shared" si="1"/>
        <v>33027.400025000003</v>
      </c>
      <c r="V14" s="25">
        <f t="shared" si="2"/>
        <v>409.91667997499997</v>
      </c>
      <c r="W14" s="26">
        <f t="shared" si="3"/>
        <v>17118.298769335477</v>
      </c>
    </row>
    <row r="15" spans="1:23" x14ac:dyDescent="0.25">
      <c r="A15">
        <v>2017</v>
      </c>
      <c r="B15" s="7">
        <v>1.5593166224999999</v>
      </c>
      <c r="C15" s="5">
        <v>2.1397584224999999</v>
      </c>
      <c r="D15" s="5">
        <v>23189</v>
      </c>
      <c r="E15" s="5">
        <v>36213.799975000002</v>
      </c>
      <c r="F15" s="5">
        <v>2490.4</v>
      </c>
      <c r="G15" s="5">
        <v>442.65833325</v>
      </c>
      <c r="H15" s="5">
        <v>30.457749249999999</v>
      </c>
      <c r="I15" s="6">
        <v>1.3238333325</v>
      </c>
      <c r="K15" s="7">
        <v>1.5593166224999999</v>
      </c>
      <c r="L15" s="5">
        <v>2.1397584224999999</v>
      </c>
      <c r="M15" s="5">
        <v>23189</v>
      </c>
      <c r="N15" s="5">
        <v>36213.799975000002</v>
      </c>
      <c r="O15" s="5">
        <v>2490.3999975000002</v>
      </c>
      <c r="P15" s="5">
        <v>442.65833325</v>
      </c>
      <c r="Q15" s="5">
        <v>30.457749249999999</v>
      </c>
      <c r="R15" s="6">
        <v>1.3238333325</v>
      </c>
      <c r="T15" s="24">
        <f t="shared" si="0"/>
        <v>3699.075045</v>
      </c>
      <c r="U15" s="25">
        <f t="shared" si="1"/>
        <v>33723.399977500005</v>
      </c>
      <c r="V15" s="25">
        <f t="shared" si="2"/>
        <v>412.20058399999999</v>
      </c>
      <c r="W15" s="26">
        <f t="shared" si="3"/>
        <v>17516.555468662064</v>
      </c>
    </row>
    <row r="16" spans="1:23" x14ac:dyDescent="0.25">
      <c r="A16">
        <v>2018</v>
      </c>
      <c r="B16" s="7">
        <v>1.814292</v>
      </c>
      <c r="C16" s="5">
        <v>2.214461</v>
      </c>
      <c r="D16" s="5">
        <v>24406</v>
      </c>
      <c r="E16" s="5">
        <v>36899.499974999999</v>
      </c>
      <c r="F16" s="5">
        <v>2651.2</v>
      </c>
      <c r="G16" s="5">
        <v>450.89166675000001</v>
      </c>
      <c r="H16" s="5">
        <v>31.6833454</v>
      </c>
      <c r="I16" s="6">
        <v>1.3532500000000001</v>
      </c>
      <c r="K16" s="7">
        <v>1.814292</v>
      </c>
      <c r="L16" s="5">
        <v>2.214461</v>
      </c>
      <c r="M16" s="5">
        <v>24407</v>
      </c>
      <c r="N16" s="5">
        <v>36841.300000000003</v>
      </c>
      <c r="O16" s="5">
        <v>2577.3000000000002</v>
      </c>
      <c r="P16" s="5">
        <v>450.89166675000001</v>
      </c>
      <c r="Q16" s="5">
        <v>31.6833454</v>
      </c>
      <c r="R16" s="6">
        <v>1.3532500000000001</v>
      </c>
      <c r="T16" s="24">
        <f t="shared" si="0"/>
        <v>4028.7530000000002</v>
      </c>
      <c r="U16" s="25">
        <f t="shared" si="1"/>
        <v>34264</v>
      </c>
      <c r="V16" s="25">
        <f t="shared" si="2"/>
        <v>419.20832135000001</v>
      </c>
      <c r="W16" s="26">
        <f t="shared" si="3"/>
        <v>18035.839645298354</v>
      </c>
    </row>
    <row r="17" spans="1:23" x14ac:dyDescent="0.25">
      <c r="A17">
        <v>2019</v>
      </c>
      <c r="B17" s="7">
        <v>1.6105972500000001</v>
      </c>
      <c r="C17" s="5">
        <v>2.6167872499999998</v>
      </c>
      <c r="D17" s="5">
        <v>25132</v>
      </c>
      <c r="E17" s="5">
        <v>37808.1</v>
      </c>
      <c r="F17" s="5">
        <v>2796.7</v>
      </c>
      <c r="G17" s="5">
        <v>461.26666675000001</v>
      </c>
      <c r="H17" s="5">
        <v>31.832893649999999</v>
      </c>
      <c r="I17" s="6">
        <v>1.3747499974999999</v>
      </c>
      <c r="K17" s="7">
        <v>1.6105972500000001</v>
      </c>
      <c r="L17" s="5">
        <v>2.6167872499999998</v>
      </c>
      <c r="M17" s="5">
        <v>24830.013725000001</v>
      </c>
      <c r="N17" s="5">
        <v>37906.999974999999</v>
      </c>
      <c r="O17" s="5">
        <v>2736.6</v>
      </c>
      <c r="P17" s="5">
        <v>461.26666675000001</v>
      </c>
      <c r="Q17" s="5">
        <v>31.832893649999999</v>
      </c>
      <c r="R17" s="6">
        <v>1.3747499974999999</v>
      </c>
      <c r="T17" s="24">
        <f t="shared" si="0"/>
        <v>4227.3844999999992</v>
      </c>
      <c r="U17" s="25">
        <f t="shared" si="1"/>
        <v>35170.399975</v>
      </c>
      <c r="V17" s="25">
        <f t="shared" si="2"/>
        <v>429.4337731</v>
      </c>
      <c r="W17" s="26">
        <f t="shared" si="3"/>
        <v>18061.475737518598</v>
      </c>
    </row>
    <row r="18" spans="1:23" x14ac:dyDescent="0.25">
      <c r="A18">
        <v>2020</v>
      </c>
      <c r="B18" s="7">
        <v>1.8430994999999999</v>
      </c>
      <c r="C18" s="5">
        <v>2.426329</v>
      </c>
      <c r="D18" s="5">
        <v>25161.320075</v>
      </c>
      <c r="E18" s="5">
        <v>36590.999974999999</v>
      </c>
      <c r="F18" s="5">
        <v>2648.5</v>
      </c>
      <c r="G18" s="5">
        <v>439.8</v>
      </c>
      <c r="H18" s="5">
        <v>31.815855325000001</v>
      </c>
      <c r="I18" s="6">
        <v>1.3790833325</v>
      </c>
      <c r="K18" s="7">
        <v>1.8430994999999999</v>
      </c>
      <c r="L18" s="5">
        <v>2.426329</v>
      </c>
      <c r="M18" s="5">
        <v>24894.999974999999</v>
      </c>
      <c r="N18" s="5">
        <v>36950.1</v>
      </c>
      <c r="O18" s="5">
        <v>2649.5000024999999</v>
      </c>
      <c r="P18" s="5">
        <v>439.8</v>
      </c>
      <c r="Q18" s="5">
        <v>31.815855325000001</v>
      </c>
      <c r="R18" s="6">
        <v>1.3790833325</v>
      </c>
      <c r="T18" s="24">
        <f t="shared" si="0"/>
        <v>4269.4285</v>
      </c>
      <c r="U18" s="25">
        <f t="shared" si="1"/>
        <v>34300.599997500001</v>
      </c>
      <c r="V18" s="25">
        <f t="shared" si="2"/>
        <v>407.98414467500004</v>
      </c>
      <c r="W18" s="26">
        <f t="shared" si="3"/>
        <v>18051.846025773066</v>
      </c>
    </row>
    <row r="19" spans="1:23" x14ac:dyDescent="0.25">
      <c r="A19">
        <v>2021</v>
      </c>
      <c r="B19" s="7">
        <v>1.8782879400000001</v>
      </c>
      <c r="C19" s="5">
        <v>2.5749867725</v>
      </c>
      <c r="D19" s="5">
        <v>27127.9139</v>
      </c>
      <c r="E19" s="5">
        <v>38548.085200000001</v>
      </c>
      <c r="F19" s="5">
        <v>2782.1638200000002</v>
      </c>
      <c r="G19" s="5">
        <v>463.08626249999998</v>
      </c>
      <c r="H19" s="5">
        <v>32.280218300000001</v>
      </c>
      <c r="I19" s="6">
        <v>1.4324210049999999</v>
      </c>
      <c r="K19" s="7">
        <v>2.0547246774999999</v>
      </c>
      <c r="L19" s="5">
        <v>2.5656176949999998</v>
      </c>
      <c r="M19" s="5">
        <v>26708.448850000001</v>
      </c>
      <c r="N19" s="5">
        <v>38723.130425000003</v>
      </c>
      <c r="O19" s="5">
        <v>2649.1688075000002</v>
      </c>
      <c r="P19" s="5">
        <v>463.51666675000001</v>
      </c>
      <c r="Q19" s="5">
        <v>32.599993925</v>
      </c>
      <c r="R19" s="6">
        <v>1.43548999</v>
      </c>
      <c r="T19" s="24">
        <f t="shared" si="0"/>
        <v>4620.3423724999993</v>
      </c>
      <c r="U19" s="25">
        <f t="shared" si="1"/>
        <v>36073.961617500005</v>
      </c>
      <c r="V19" s="25">
        <f t="shared" si="2"/>
        <v>430.91667282500003</v>
      </c>
      <c r="W19" s="26">
        <f t="shared" si="3"/>
        <v>18605.806404822091</v>
      </c>
    </row>
    <row r="20" spans="1:23" x14ac:dyDescent="0.25">
      <c r="A20">
        <v>2022</v>
      </c>
      <c r="B20" s="7">
        <v>1.728746345</v>
      </c>
      <c r="C20" s="5">
        <v>2.5219256900000002</v>
      </c>
      <c r="D20" s="5">
        <v>28355.859874999998</v>
      </c>
      <c r="E20" s="5">
        <v>39433.681600000004</v>
      </c>
      <c r="F20" s="5">
        <v>2905.6988175000001</v>
      </c>
      <c r="G20" s="5">
        <v>472.19797349999999</v>
      </c>
      <c r="H20" s="5">
        <v>31.155603074999998</v>
      </c>
      <c r="I20" s="6">
        <v>1.471429415</v>
      </c>
      <c r="K20" s="7">
        <v>2.1351935000000002</v>
      </c>
      <c r="L20" s="5">
        <v>2.1351935000000002</v>
      </c>
      <c r="M20" s="5">
        <v>27988.942650000001</v>
      </c>
      <c r="N20" s="5">
        <v>39438.085475</v>
      </c>
      <c r="O20" s="5">
        <v>2748.2469124999998</v>
      </c>
      <c r="P20" s="5">
        <v>470.94733824999997</v>
      </c>
      <c r="Q20" s="5">
        <v>32.517291</v>
      </c>
      <c r="R20" s="6">
        <v>1.5018341500000001</v>
      </c>
      <c r="T20" s="24">
        <f t="shared" si="0"/>
        <v>4270.3870000000006</v>
      </c>
      <c r="U20" s="25">
        <f t="shared" si="1"/>
        <v>36689.838562500001</v>
      </c>
      <c r="V20" s="25">
        <f t="shared" si="2"/>
        <v>438.43004724999997</v>
      </c>
      <c r="W20" s="26">
        <f t="shared" si="3"/>
        <v>18636.507000456742</v>
      </c>
    </row>
    <row r="21" spans="1:23" x14ac:dyDescent="0.25">
      <c r="A21">
        <v>2023</v>
      </c>
      <c r="B21" s="7">
        <v>1.5588225250000001</v>
      </c>
      <c r="C21" s="5">
        <v>2.3841062924999998</v>
      </c>
      <c r="D21" s="5">
        <v>29241.878349999999</v>
      </c>
      <c r="E21" s="5">
        <v>39820.629074999997</v>
      </c>
      <c r="F21" s="5">
        <v>2945.0385025</v>
      </c>
      <c r="G21" s="5">
        <v>474.82260374999998</v>
      </c>
      <c r="H21" s="5">
        <v>31.024828500000002</v>
      </c>
      <c r="I21" s="6">
        <v>1.4998135374999999</v>
      </c>
      <c r="K21" s="7">
        <v>1.5091361274999999</v>
      </c>
      <c r="L21" s="5">
        <v>2.4258523400000001</v>
      </c>
      <c r="M21" s="5">
        <v>28813.797549999999</v>
      </c>
      <c r="N21" s="5">
        <v>40316.765449999999</v>
      </c>
      <c r="O21" s="5">
        <v>2879.1456450000001</v>
      </c>
      <c r="P21" s="5">
        <v>473.81680175000002</v>
      </c>
      <c r="Q21" s="5">
        <v>32.348077775</v>
      </c>
      <c r="R21" s="6">
        <v>1.5369585050000001</v>
      </c>
      <c r="T21" s="24">
        <f t="shared" si="0"/>
        <v>3934.9884675000003</v>
      </c>
      <c r="U21" s="25">
        <f t="shared" si="1"/>
        <v>37437.619805000002</v>
      </c>
      <c r="V21" s="25">
        <f t="shared" si="2"/>
        <v>441.46872397500005</v>
      </c>
      <c r="W21" s="26">
        <f t="shared" si="3"/>
        <v>18747.283974332149</v>
      </c>
    </row>
    <row r="22" spans="1:23" x14ac:dyDescent="0.25">
      <c r="A22">
        <v>2024</v>
      </c>
      <c r="B22" s="7">
        <v>1.4394846875</v>
      </c>
      <c r="C22" s="5">
        <v>2.2219857300000001</v>
      </c>
      <c r="D22" s="5">
        <v>30104.15065</v>
      </c>
      <c r="E22" s="5">
        <v>40249.279974999998</v>
      </c>
      <c r="F22" s="5">
        <v>3021.7642999999998</v>
      </c>
      <c r="G22" s="5">
        <v>476.24608375000003</v>
      </c>
      <c r="H22" s="5">
        <v>31.219625924999999</v>
      </c>
      <c r="I22" s="6">
        <v>1.5298241024999999</v>
      </c>
      <c r="K22" s="7">
        <v>1.3251326349999999</v>
      </c>
      <c r="L22" s="5">
        <v>2.2504856100000001</v>
      </c>
      <c r="M22" s="5">
        <v>29700.076125</v>
      </c>
      <c r="N22" s="5">
        <v>40659.305549999997</v>
      </c>
      <c r="O22" s="5">
        <v>2949.1249250000001</v>
      </c>
      <c r="P22" s="5">
        <v>475.98436275</v>
      </c>
      <c r="Q22" s="5">
        <v>32.556636300000001</v>
      </c>
      <c r="R22" s="6">
        <v>1.5680326975000001</v>
      </c>
      <c r="T22" s="24">
        <f t="shared" si="0"/>
        <v>3575.6182450000001</v>
      </c>
      <c r="U22" s="25">
        <f t="shared" si="1"/>
        <v>37710.180624999994</v>
      </c>
      <c r="V22" s="25">
        <f t="shared" si="2"/>
        <v>443.42772645000002</v>
      </c>
      <c r="W22" s="26">
        <f t="shared" si="3"/>
        <v>18940.980103509606</v>
      </c>
    </row>
    <row r="23" spans="1:23" x14ac:dyDescent="0.25">
      <c r="A23">
        <v>2025</v>
      </c>
      <c r="B23" s="7">
        <v>1.249278745</v>
      </c>
      <c r="C23" s="5">
        <v>1.9582601824999999</v>
      </c>
      <c r="D23" s="5">
        <v>31058.841475000001</v>
      </c>
      <c r="E23" s="5">
        <v>40763.949325000001</v>
      </c>
      <c r="F23" s="5">
        <v>3102.5700375000001</v>
      </c>
      <c r="G23" s="5">
        <v>478.05478399999998</v>
      </c>
      <c r="H23" s="5">
        <v>31.473844875000001</v>
      </c>
      <c r="I23" s="6">
        <v>1.5615050399999999</v>
      </c>
      <c r="K23" s="7">
        <v>1.1453817550000001</v>
      </c>
      <c r="L23" s="5">
        <v>2.0755968875000002</v>
      </c>
      <c r="M23" s="5">
        <v>30691.304025000001</v>
      </c>
      <c r="N23" s="5">
        <v>41066.352874999997</v>
      </c>
      <c r="O23" s="5">
        <v>3019.7477325</v>
      </c>
      <c r="P23" s="5">
        <v>478.23019299999999</v>
      </c>
      <c r="Q23" s="5">
        <v>32.866817325</v>
      </c>
      <c r="R23" s="6">
        <v>1.599874875</v>
      </c>
      <c r="T23" s="24">
        <f t="shared" si="0"/>
        <v>3220.9786425000002</v>
      </c>
      <c r="U23" s="25">
        <f t="shared" si="1"/>
        <v>38046.605142499997</v>
      </c>
      <c r="V23" s="25">
        <f t="shared" si="2"/>
        <v>445.36337567499999</v>
      </c>
      <c r="W23" s="26">
        <f t="shared" si="3"/>
        <v>19183.565230374657</v>
      </c>
    </row>
    <row r="24" spans="1:23" x14ac:dyDescent="0.25">
      <c r="A24">
        <v>2026</v>
      </c>
      <c r="B24" s="7">
        <v>1.0580585920000001</v>
      </c>
      <c r="C24" s="5">
        <v>1.67204602</v>
      </c>
      <c r="D24" s="5">
        <v>31917.660500000002</v>
      </c>
      <c r="E24" s="5">
        <v>41266.723675000001</v>
      </c>
      <c r="F24" s="5">
        <v>3179.3945475</v>
      </c>
      <c r="G24" s="5">
        <v>479.88561924999999</v>
      </c>
      <c r="H24" s="5">
        <v>31.69850125</v>
      </c>
      <c r="I24" s="6">
        <v>1.5932701025</v>
      </c>
      <c r="K24" s="7">
        <v>0.98629477799999998</v>
      </c>
      <c r="L24" s="5">
        <v>1.88783331</v>
      </c>
      <c r="M24" s="5">
        <v>31578.405650000001</v>
      </c>
      <c r="N24" s="5">
        <v>41492.189274999997</v>
      </c>
      <c r="O24" s="5">
        <v>3092.8299324999998</v>
      </c>
      <c r="P24" s="5">
        <v>480.40017425000002</v>
      </c>
      <c r="Q24" s="5">
        <v>33.154459275000001</v>
      </c>
      <c r="R24" s="6">
        <v>1.6323308599999999</v>
      </c>
      <c r="T24" s="24">
        <f t="shared" si="0"/>
        <v>2874.1280879999999</v>
      </c>
      <c r="U24" s="25">
        <f t="shared" si="1"/>
        <v>38399.3593425</v>
      </c>
      <c r="V24" s="25">
        <f t="shared" si="2"/>
        <v>447.245714975</v>
      </c>
      <c r="W24" s="26">
        <f t="shared" si="3"/>
        <v>19345.591279209169</v>
      </c>
    </row>
    <row r="25" spans="1:23" x14ac:dyDescent="0.25">
      <c r="A25">
        <v>2027</v>
      </c>
      <c r="B25" s="7">
        <v>0.89917435450000005</v>
      </c>
      <c r="C25" s="5">
        <v>1.4362946299999999</v>
      </c>
      <c r="D25" s="5">
        <v>32830.269099999998</v>
      </c>
      <c r="E25" s="5">
        <v>41750.518324999997</v>
      </c>
      <c r="F25" s="5">
        <v>3246.8120574999998</v>
      </c>
      <c r="G25" s="5">
        <v>481.42464649999999</v>
      </c>
      <c r="H25" s="5">
        <v>31.883018799999999</v>
      </c>
      <c r="I25" s="6">
        <v>1.6252323125000001</v>
      </c>
      <c r="K25" s="18">
        <f>B25</f>
        <v>0.89917435450000005</v>
      </c>
      <c r="L25" s="19">
        <f>C25</f>
        <v>1.4362946299999999</v>
      </c>
      <c r="M25" s="19">
        <f>M24*D25/D24</f>
        <v>32481.314074960486</v>
      </c>
      <c r="N25" s="19">
        <f t="shared" ref="N25:R30" si="4">N24*E25/E24</f>
        <v>41978.627193990716</v>
      </c>
      <c r="O25" s="19">
        <f t="shared" si="4"/>
        <v>3158.4118820779699</v>
      </c>
      <c r="P25" s="19">
        <f t="shared" si="4"/>
        <v>481.94085171441543</v>
      </c>
      <c r="Q25" s="19">
        <f t="shared" si="4"/>
        <v>33.347451983038447</v>
      </c>
      <c r="R25" s="20">
        <f t="shared" si="4"/>
        <v>1.6650766585026746</v>
      </c>
      <c r="T25" s="24">
        <f t="shared" si="0"/>
        <v>2335.4689844999998</v>
      </c>
      <c r="U25" s="25">
        <f t="shared" si="1"/>
        <v>38820.215311912747</v>
      </c>
      <c r="V25" s="25">
        <f t="shared" si="2"/>
        <v>448.59339973137696</v>
      </c>
      <c r="W25" s="26">
        <f t="shared" si="3"/>
        <v>19507.398598794491</v>
      </c>
    </row>
    <row r="26" spans="1:23" x14ac:dyDescent="0.25">
      <c r="A26">
        <v>2028</v>
      </c>
      <c r="B26" s="7">
        <v>0.82182570774999997</v>
      </c>
      <c r="C26" s="5">
        <v>1.29222675</v>
      </c>
      <c r="D26" s="5">
        <v>33627.940425000001</v>
      </c>
      <c r="E26" s="5">
        <v>42202.321425000002</v>
      </c>
      <c r="F26" s="5">
        <v>3295.9909324999999</v>
      </c>
      <c r="G26" s="5">
        <v>482.54351600000001</v>
      </c>
      <c r="H26" s="5">
        <v>32.042910225</v>
      </c>
      <c r="I26" s="6">
        <v>1.6578559525000001</v>
      </c>
      <c r="K26" s="18">
        <f t="shared" ref="K26:K30" si="5">B26</f>
        <v>0.82182570774999997</v>
      </c>
      <c r="L26" s="19">
        <f t="shared" ref="L26:L30" si="6">C26</f>
        <v>1.29222675</v>
      </c>
      <c r="M26" s="19">
        <f t="shared" ref="M26:M30" si="7">M25*D26/D25</f>
        <v>33270.506900550667</v>
      </c>
      <c r="N26" s="19">
        <f t="shared" si="4"/>
        <v>42432.898773384084</v>
      </c>
      <c r="O26" s="19">
        <f t="shared" si="4"/>
        <v>3206.251775609358</v>
      </c>
      <c r="P26" s="19">
        <f t="shared" si="4"/>
        <v>483.06092091674549</v>
      </c>
      <c r="Q26" s="19">
        <f t="shared" si="4"/>
        <v>33.514687452525642</v>
      </c>
      <c r="R26" s="20">
        <f t="shared" si="4"/>
        <v>1.6985001026845317</v>
      </c>
      <c r="T26" s="24">
        <f t="shared" si="0"/>
        <v>2114.0524577499996</v>
      </c>
      <c r="U26" s="25">
        <f t="shared" si="1"/>
        <v>39226.646997774726</v>
      </c>
      <c r="V26" s="25">
        <f t="shared" si="2"/>
        <v>449.54623346421982</v>
      </c>
      <c r="W26" s="26">
        <f t="shared" si="3"/>
        <v>19588.168907358679</v>
      </c>
    </row>
    <row r="27" spans="1:23" x14ac:dyDescent="0.25">
      <c r="A27">
        <v>2029</v>
      </c>
      <c r="B27" s="7">
        <v>0.76830372675000003</v>
      </c>
      <c r="C27" s="5">
        <v>1.191976025</v>
      </c>
      <c r="D27" s="5">
        <v>34460.156150000003</v>
      </c>
      <c r="E27" s="5">
        <v>42648.520299999996</v>
      </c>
      <c r="F27" s="5">
        <v>3332.147035</v>
      </c>
      <c r="G27" s="5">
        <v>483.26206574999998</v>
      </c>
      <c r="H27" s="5">
        <v>32.183874375000002</v>
      </c>
      <c r="I27" s="6">
        <v>1.6911320375000001</v>
      </c>
      <c r="K27" s="18">
        <f t="shared" si="5"/>
        <v>0.76830372675000003</v>
      </c>
      <c r="L27" s="19">
        <f t="shared" si="6"/>
        <v>1.191976025</v>
      </c>
      <c r="M27" s="19">
        <f t="shared" si="7"/>
        <v>34093.876951509097</v>
      </c>
      <c r="N27" s="19">
        <f t="shared" si="4"/>
        <v>42881.535508434798</v>
      </c>
      <c r="O27" s="19">
        <f t="shared" si="4"/>
        <v>3241.4234645532383</v>
      </c>
      <c r="P27" s="19">
        <f t="shared" si="4"/>
        <v>483.78024112818832</v>
      </c>
      <c r="Q27" s="19">
        <f t="shared" si="4"/>
        <v>33.662126289887389</v>
      </c>
      <c r="R27" s="20">
        <f t="shared" si="4"/>
        <v>1.7325919872684783</v>
      </c>
      <c r="T27" s="24">
        <f t="shared" si="0"/>
        <v>1960.2797517499998</v>
      </c>
      <c r="U27" s="25">
        <f t="shared" si="1"/>
        <v>39640.112043881556</v>
      </c>
      <c r="V27" s="25">
        <f t="shared" si="2"/>
        <v>450.11811483830093</v>
      </c>
      <c r="W27" s="26">
        <f t="shared" si="3"/>
        <v>19677.96065204011</v>
      </c>
    </row>
    <row r="28" spans="1:23" x14ac:dyDescent="0.25">
      <c r="A28">
        <v>2030</v>
      </c>
      <c r="B28" s="7">
        <v>0.72122314774999996</v>
      </c>
      <c r="C28" s="5">
        <v>1.102596165</v>
      </c>
      <c r="D28" s="5">
        <v>35325.581975000001</v>
      </c>
      <c r="E28" s="5">
        <v>43094.760649999997</v>
      </c>
      <c r="F28" s="5">
        <v>3365.2979999999998</v>
      </c>
      <c r="G28" s="5">
        <v>484.20514350000002</v>
      </c>
      <c r="H28" s="5">
        <v>32.331443499999999</v>
      </c>
      <c r="I28" s="6">
        <v>1.72507561</v>
      </c>
      <c r="K28" s="18">
        <f t="shared" si="5"/>
        <v>0.72122314774999996</v>
      </c>
      <c r="L28" s="19">
        <f t="shared" si="6"/>
        <v>1.102596165</v>
      </c>
      <c r="M28" s="19">
        <f t="shared" si="7"/>
        <v>34950.104110195614</v>
      </c>
      <c r="N28" s="19">
        <f t="shared" si="4"/>
        <v>43330.213945089054</v>
      </c>
      <c r="O28" s="19">
        <f t="shared" si="4"/>
        <v>3273.6718361571593</v>
      </c>
      <c r="P28" s="19">
        <f t="shared" si="4"/>
        <v>484.72433008867722</v>
      </c>
      <c r="Q28" s="19">
        <f t="shared" si="4"/>
        <v>33.816473478307216</v>
      </c>
      <c r="R28" s="20">
        <f t="shared" si="4"/>
        <v>1.7673677235378391</v>
      </c>
      <c r="T28" s="24">
        <f t="shared" si="0"/>
        <v>1823.8193127499999</v>
      </c>
      <c r="U28" s="25">
        <f t="shared" si="1"/>
        <v>40056.542108931892</v>
      </c>
      <c r="V28" s="25">
        <f t="shared" si="2"/>
        <v>450.90785661037</v>
      </c>
      <c r="W28" s="26">
        <f t="shared" si="3"/>
        <v>19775.230499419798</v>
      </c>
    </row>
    <row r="29" spans="1:23" x14ac:dyDescent="0.25">
      <c r="A29">
        <v>2031</v>
      </c>
      <c r="B29" s="7">
        <v>0.67437485475000003</v>
      </c>
      <c r="C29" s="5">
        <v>1.0133114077500001</v>
      </c>
      <c r="D29" s="5">
        <v>36198.394249999998</v>
      </c>
      <c r="E29" s="5">
        <v>43532.118999999999</v>
      </c>
      <c r="F29" s="5">
        <v>3399.7490475</v>
      </c>
      <c r="G29" s="5">
        <v>485.06080900000001</v>
      </c>
      <c r="H29" s="5">
        <v>32.466997524999996</v>
      </c>
      <c r="I29" s="6">
        <v>1.7597008175</v>
      </c>
      <c r="K29" s="18">
        <f t="shared" si="5"/>
        <v>0.67437485475000003</v>
      </c>
      <c r="L29" s="19">
        <f t="shared" si="6"/>
        <v>1.0133114077500001</v>
      </c>
      <c r="M29" s="19">
        <f t="shared" si="7"/>
        <v>35813.639207833774</v>
      </c>
      <c r="N29" s="19">
        <f t="shared" si="4"/>
        <v>43769.961853891306</v>
      </c>
      <c r="O29" s="19">
        <f t="shared" si="4"/>
        <v>3307.1848932257644</v>
      </c>
      <c r="P29" s="19">
        <f t="shared" si="4"/>
        <v>485.58091307181002</v>
      </c>
      <c r="Q29" s="19">
        <f t="shared" si="4"/>
        <v>33.958253695800138</v>
      </c>
      <c r="R29" s="20">
        <f t="shared" si="4"/>
        <v>1.8028418058340352</v>
      </c>
      <c r="T29" s="24">
        <f t="shared" si="0"/>
        <v>1687.6862625000001</v>
      </c>
      <c r="U29" s="25">
        <f t="shared" si="1"/>
        <v>40462.776960665542</v>
      </c>
      <c r="V29" s="25">
        <f t="shared" si="2"/>
        <v>451.62265937600989</v>
      </c>
      <c r="W29" s="26">
        <f t="shared" si="3"/>
        <v>19865.103578106555</v>
      </c>
    </row>
    <row r="30" spans="1:23" x14ac:dyDescent="0.25">
      <c r="A30">
        <v>2032</v>
      </c>
      <c r="B30" s="8">
        <v>0.62774447124999999</v>
      </c>
      <c r="C30" s="9">
        <v>0.92359032075000003</v>
      </c>
      <c r="D30" s="9">
        <v>37109.434874999999</v>
      </c>
      <c r="E30" s="9">
        <v>43967.710124999998</v>
      </c>
      <c r="F30" s="9">
        <v>3436.7223399999998</v>
      </c>
      <c r="G30" s="9">
        <v>485.64233975000002</v>
      </c>
      <c r="H30" s="9">
        <v>32.587235274999998</v>
      </c>
      <c r="I30" s="10">
        <v>1.7950195925000001</v>
      </c>
      <c r="K30" s="21">
        <f t="shared" si="5"/>
        <v>0.62774447124999999</v>
      </c>
      <c r="L30" s="22">
        <f t="shared" si="6"/>
        <v>0.92359032075000003</v>
      </c>
      <c r="M30" s="22">
        <f t="shared" si="7"/>
        <v>36714.996323900588</v>
      </c>
      <c r="N30" s="22">
        <f t="shared" si="4"/>
        <v>44207.932882251851</v>
      </c>
      <c r="O30" s="22">
        <f t="shared" si="4"/>
        <v>3343.1515227329432</v>
      </c>
      <c r="P30" s="22">
        <f t="shared" si="4"/>
        <v>486.1630673653026</v>
      </c>
      <c r="Q30" s="22">
        <f t="shared" si="4"/>
        <v>34.084014139622155</v>
      </c>
      <c r="R30" s="23">
        <f t="shared" si="4"/>
        <v>1.8390264591953422</v>
      </c>
      <c r="T30" s="27">
        <f t="shared" si="0"/>
        <v>1551.3347920000001</v>
      </c>
      <c r="U30" s="28">
        <f t="shared" si="1"/>
        <v>40864.781359518907</v>
      </c>
      <c r="V30" s="28">
        <f t="shared" si="2"/>
        <v>452.07905322568047</v>
      </c>
      <c r="W30" s="29">
        <f t="shared" si="3"/>
        <v>19964.36546104131</v>
      </c>
    </row>
  </sheetData>
  <mergeCells count="3">
    <mergeCell ref="B1:I1"/>
    <mergeCell ref="K1:R1"/>
    <mergeCell ref="T1:W1"/>
  </mergeCells>
  <pageMargins left="0.7" right="0.7" top="0.75" bottom="0.75" header="0.3" footer="0.3"/>
  <pageSetup paperSize="17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7 Years" ma:contentTypeID="0x010100A3A00E075112F3488A0A737A21FB9247006579ED578A2EB6489A80C6398E4E0E8E" ma:contentTypeVersion="24" ma:contentTypeDescription="Retention Policy - Documents of this type are set to expire 7 years from the document's 'Modified' date.." ma:contentTypeScope="" ma:versionID="5def987863cceb0c4ecee444bb9e8bc9">
  <xsd:schema xmlns:xsd="http://www.w3.org/2001/XMLSchema" xmlns:xs="http://www.w3.org/2001/XMLSchema" xmlns:p="http://schemas.microsoft.com/office/2006/metadata/properties" xmlns:ns2="47675423-5fdf-470e-9b14-c24edd1d9ce6" xmlns:ns3="5e6adf1c-5a3b-4162-a28f-5e712d13fd4b" xmlns:ns4="290437e3-400f-44b3-984b-2d366b422630" targetNamespace="http://schemas.microsoft.com/office/2006/metadata/properties" ma:root="true" ma:fieldsID="72c80e65d45986b4411af24f88bbb9a7" ns2:_="" ns3:_="" ns4:_="">
    <xsd:import namespace="47675423-5fdf-470e-9b14-c24edd1d9ce6"/>
    <xsd:import namespace="5e6adf1c-5a3b-4162-a28f-5e712d13fd4b"/>
    <xsd:import namespace="290437e3-400f-44b3-984b-2d366b422630"/>
    <xsd:element name="properties">
      <xsd:complexType>
        <xsd:sequence>
          <xsd:element name="documentManagement">
            <xsd:complexType>
              <xsd:all>
                <xsd:element ref="ns2:IR_Requester" minOccurs="0"/>
                <xsd:element ref="ns2:Status_" minOccurs="0"/>
                <xsd:element ref="ns2:IR_Owner" minOccurs="0"/>
                <xsd:element ref="ns2:IR_Writer" minOccurs="0"/>
                <xsd:element ref="ns2:Topic" minOccurs="0"/>
                <xsd:element ref="ns2:IR_Description" minOccurs="0"/>
                <xsd:element ref="ns2:Batch" minOccurs="0"/>
                <xsd:element ref="ns2:Out_x0020_of_x0020_Scope" minOccurs="0"/>
                <xsd:element ref="ns2:IR_Filing_Date" minOccurs="0"/>
                <xsd:element ref="ns2:IR_Received_Date" minOccurs="0"/>
                <xsd:element ref="ns2:Sensitive" minOccurs="0"/>
                <xsd:element ref="ns2:Customer_x0020_Sensitivity" minOccurs="0"/>
                <xsd:element ref="ns2:Refer_x0020_to" minOccurs="0"/>
                <xsd:element ref="ns2:IR_Subtopic" minOccurs="0"/>
                <xsd:element ref="ns2:IR_Sorting" minOccurs="0"/>
                <xsd:element ref="ns2:Consultant_x003f_" minOccurs="0"/>
                <xsd:element ref="ns3:_dlc_DocId" minOccurs="0"/>
                <xsd:element ref="ns3:_dlc_DocIdUrl" minOccurs="0"/>
                <xsd:element ref="ns3:_dlc_DocIdPersistId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675423-5fdf-470e-9b14-c24edd1d9ce6" elementFormDefault="qualified">
    <xsd:import namespace="http://schemas.microsoft.com/office/2006/documentManagement/types"/>
    <xsd:import namespace="http://schemas.microsoft.com/office/infopath/2007/PartnerControls"/>
    <xsd:element name="IR_Requester" ma:index="1" nillable="true" ma:displayName="Requester" ma:description="The party that requested the information." ma:list="{e72a16c4-3e0b-45ec-bf5b-7585832e5a7a}" ma:internalName="IR_Requester" ma:readOnly="false" ma:showField="Title">
      <xsd:simpleType>
        <xsd:restriction base="dms:Lookup"/>
      </xsd:simpleType>
    </xsd:element>
    <xsd:element name="Status_" ma:index="2" nillable="true" ma:displayName="Status_" ma:list="{2abff5be-36ac-434f-8fc3-2c66b78c5db5}" ma:internalName="Status_" ma:readOnly="false" ma:showField="Title">
      <xsd:simpleType>
        <xsd:restriction base="dms:Lookup"/>
      </xsd:simpleType>
    </xsd:element>
    <xsd:element name="IR_Owner" ma:index="3" nillable="true" ma:displayName="IR_Owner" ma:description="The Owner accountable for ensuring completion of the Information Request." ma:internalName="IR_Owner" ma:readOnly="false">
      <xsd:simpleType>
        <xsd:restriction base="dms:Text">
          <xsd:maxLength value="255"/>
        </xsd:restriction>
      </xsd:simpleType>
    </xsd:element>
    <xsd:element name="IR_Writer" ma:index="4" nillable="true" ma:displayName="IR_Writer" ma:description="The person assigned to draft the response of the information request." ma:internalName="IR_Writer" ma:readOnly="false">
      <xsd:simpleType>
        <xsd:restriction base="dms:Text">
          <xsd:maxLength value="255"/>
        </xsd:restriction>
      </xsd:simpleType>
    </xsd:element>
    <xsd:element name="Topic" ma:index="5" nillable="true" ma:displayName="Topic" ma:internalName="Topic">
      <xsd:simpleType>
        <xsd:restriction base="dms:Text">
          <xsd:maxLength value="255"/>
        </xsd:restriction>
      </xsd:simpleType>
    </xsd:element>
    <xsd:element name="IR_Description" ma:index="6" nillable="true" ma:displayName="Description" ma:internalName="IR_Description" ma:readOnly="false">
      <xsd:simpleType>
        <xsd:restriction base="dms:Note">
          <xsd:maxLength value="255"/>
        </xsd:restriction>
      </xsd:simpleType>
    </xsd:element>
    <xsd:element name="Batch" ma:index="7" nillable="true" ma:displayName="Batch" ma:default="N/A" ma:format="Dropdown" ma:internalName="Batch" ma:readOnly="false">
      <xsd:simpleType>
        <xsd:restriction base="dms:Choice">
          <xsd:enumeration value="1"/>
          <xsd:enumeration value="2"/>
          <xsd:enumeration value="N/A"/>
        </xsd:restriction>
      </xsd:simpleType>
    </xsd:element>
    <xsd:element name="Out_x0020_of_x0020_Scope" ma:index="8" nillable="true" ma:displayName="Out of Scope" ma:default="0" ma:internalName="Out_x0020_of_x0020_Scope" ma:readOnly="false">
      <xsd:simpleType>
        <xsd:restriction base="dms:Boolean"/>
      </xsd:simpleType>
    </xsd:element>
    <xsd:element name="IR_Filing_Date" ma:index="9" nillable="true" ma:displayName="Filing_Date" ma:format="DateOnly" ma:internalName="IR_Filing_Date" ma:readOnly="false">
      <xsd:simpleType>
        <xsd:restriction base="dms:DateTime"/>
      </xsd:simpleType>
    </xsd:element>
    <xsd:element name="IR_Received_Date" ma:index="10" nillable="true" ma:displayName="Received_Date" ma:format="DateOnly" ma:internalName="IR_Received_Date" ma:readOnly="false">
      <xsd:simpleType>
        <xsd:restriction base="dms:DateTime"/>
      </xsd:simpleType>
    </xsd:element>
    <xsd:element name="Sensitive" ma:index="11" nillable="true" ma:displayName="Sensitive" ma:default="0" ma:internalName="Sensitive" ma:readOnly="false">
      <xsd:simpleType>
        <xsd:restriction base="dms:Boolean"/>
      </xsd:simpleType>
    </xsd:element>
    <xsd:element name="Customer_x0020_Sensitivity" ma:index="12" nillable="true" ma:displayName="Customer Sensitivity" ma:default="0" ma:internalName="Customer_x0020_Sensitivity" ma:readOnly="false">
      <xsd:simpleType>
        <xsd:restriction base="dms:Boolean"/>
      </xsd:simpleType>
    </xsd:element>
    <xsd:element name="Refer_x0020_to" ma:index="13" nillable="true" ma:displayName="Refer to" ma:internalName="Refer_x0020_to" ma:readOnly="false">
      <xsd:simpleType>
        <xsd:restriction base="dms:Text">
          <xsd:maxLength value="255"/>
        </xsd:restriction>
      </xsd:simpleType>
    </xsd:element>
    <xsd:element name="IR_Subtopic" ma:index="14" nillable="true" ma:displayName="Subtopic" ma:list="{c70d1b5e-d784-4fa7-b5cb-2fadb137a33d}" ma:internalName="IR_Subtopic" ma:readOnly="false" ma:showField="Title">
      <xsd:simpleType>
        <xsd:restriction base="dms:Lookup"/>
      </xsd:simpleType>
    </xsd:element>
    <xsd:element name="IR_Sorting" ma:index="16" nillable="true" ma:displayName="IR_Sorting" ma:default="&lt;select...&gt;" ma:format="Dropdown" ma:internalName="IR_Sorting" ma:readOnly="false">
      <xsd:simpleType>
        <xsd:restriction base="dms:Choice">
          <xsd:enumeration value="&lt;select...&gt;"/>
          <xsd:enumeration value="001 - 050"/>
          <xsd:enumeration value="051 - 100"/>
          <xsd:enumeration value="101 - 150"/>
          <xsd:enumeration value="151 - 200"/>
          <xsd:enumeration value="201 - 250"/>
          <xsd:enumeration value="251 - 300"/>
          <xsd:enumeration value="301 - 350"/>
          <xsd:enumeration value="351 - 400"/>
          <xsd:enumeration value="401 - 450"/>
          <xsd:enumeration value="451 - 500"/>
        </xsd:restriction>
      </xsd:simpleType>
    </xsd:element>
    <xsd:element name="Consultant_x003f_" ma:index="17" nillable="true" ma:displayName="Consultant?" ma:default="1" ma:internalName="Consultant_x003f_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6adf1c-5a3b-4162-a28f-5e712d13fd4b" elementFormDefault="qualified">
    <xsd:import namespace="http://schemas.microsoft.com/office/2006/documentManagement/types"/>
    <xsd:import namespace="http://schemas.microsoft.com/office/infopath/2007/PartnerControls"/>
    <xsd:element name="_dlc_DocId" ma:index="2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0437e3-400f-44b3-984b-2d366b422630" elementFormDefault="qualified">
    <xsd:import namespace="http://schemas.microsoft.com/office/2006/documentManagement/types"/>
    <xsd:import namespace="http://schemas.microsoft.com/office/infopath/2007/PartnerControls"/>
    <xsd:element name="SharedWithUsers" ma:index="27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index="15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47675423-5fdf-470e-9b14-c24edd1d9ce6" xsi:nil="true"/>
    <Batch xmlns="47675423-5fdf-470e-9b14-c24edd1d9ce6">1</Batch>
    <Status_ xmlns="47675423-5fdf-470e-9b14-c24edd1d9ce6">14</Status_>
    <Customer_x0020_Sensitivity xmlns="47675423-5fdf-470e-9b14-c24edd1d9ce6">false</Customer_x0020_Sensitivity>
    <IR_Subtopic xmlns="47675423-5fdf-470e-9b14-c24edd1d9ce6" xsi:nil="true"/>
    <IR_Owner xmlns="47675423-5fdf-470e-9b14-c24edd1d9ce6">Allen, Sandy</IR_Owner>
    <IR_Received_Date xmlns="47675423-5fdf-470e-9b14-c24edd1d9ce6" xsi:nil="true"/>
    <Sensitive xmlns="47675423-5fdf-470e-9b14-c24edd1d9ce6">false</Sensitive>
    <Refer_x0020_to xmlns="47675423-5fdf-470e-9b14-c24edd1d9ce6" xsi:nil="true"/>
    <IR_Filing_Date xmlns="47675423-5fdf-470e-9b14-c24edd1d9ce6" xsi:nil="true"/>
    <IR_Writer xmlns="47675423-5fdf-470e-9b14-c24edd1d9ce6">Allen, Sandy</IR_Writer>
    <IR_Description xmlns="47675423-5fdf-470e-9b14-c24edd1d9ce6">CBoC Economic data</IR_Description>
    <IR_Sorting xmlns="47675423-5fdf-470e-9b14-c24edd1d9ce6">&lt;select...&gt;</IR_Sorting>
    <IR_Requester xmlns="47675423-5fdf-470e-9b14-c24edd1d9ce6">6</IR_Requester>
    <Out_x0020_of_x0020_Scope xmlns="47675423-5fdf-470e-9b14-c24edd1d9ce6">false</Out_x0020_of_x0020_Scope>
    <Consultant_x003f_ xmlns="47675423-5fdf-470e-9b14-c24edd1d9ce6">true</Consultant_x003f_>
    <_dlc_DocId xmlns="5e6adf1c-5a3b-4162-a28f-5e712d13fd4b">NSPIREGAFF4-1312033252-42</_dlc_DocId>
    <_dlc_DocIdUrl xmlns="5e6adf1c-5a3b-4162-a28f-5e712d13fd4b">
      <Url>https://thegrid.emera.com/Sites/RegAffairs4/DL/2022LoadForecastReport/_layouts/15/DocIdRedir.aspx?ID=NSPIREGAFF4-1312033252-42</Url>
      <Description>NSPIREGAFF4-1312033252-42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64349B-BCCF-456F-9F5A-F40AD40107CD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71ADE5C4-1BBE-442A-8592-CC6488D903D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1D29E9C-2292-4E6F-BB25-B19197EB08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675423-5fdf-470e-9b14-c24edd1d9ce6"/>
    <ds:schemaRef ds:uri="5e6adf1c-5a3b-4162-a28f-5e712d13fd4b"/>
    <ds:schemaRef ds:uri="290437e3-400f-44b3-984b-2d366b4226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36E8F5F-B937-4CDC-A11C-9D6C0AE6D592}">
  <ds:schemaRefs>
    <ds:schemaRef ds:uri="290437e3-400f-44b3-984b-2d366b422630"/>
    <ds:schemaRef ds:uri="http://purl.org/dc/elements/1.1/"/>
    <ds:schemaRef ds:uri="http://schemas.microsoft.com/office/2006/metadata/properties"/>
    <ds:schemaRef ds:uri="47675423-5fdf-470e-9b14-c24edd1d9ce6"/>
    <ds:schemaRef ds:uri="http://www.w3.org/XML/1998/namespace"/>
    <ds:schemaRef ds:uri="http://purl.org/dc/terms/"/>
    <ds:schemaRef ds:uri="http://schemas.microsoft.com/office/2006/documentManagement/types"/>
    <ds:schemaRef ds:uri="5e6adf1c-5a3b-4162-a28f-5e712d13fd4b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6E217434-1627-4CF6-A526-7A6006D4D9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EconData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Allen, Sandy</dc:creator>
  <cp:lastModifiedBy>Pavlidis, Alexandra</cp:lastModifiedBy>
  <cp:lastPrinted>2022-07-08T12:59:29Z</cp:lastPrinted>
  <dcterms:created xsi:type="dcterms:W3CDTF">2022-06-10T13:23:12Z</dcterms:created>
  <dcterms:modified xsi:type="dcterms:W3CDTF">2022-07-08T12:59:33Z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0x010100A3A00E075112F3488A0A737A21FB9247006579ED578A2EB6489A80C6398E4E0E8E</vt:lpwstr>
  </property>
  <property fmtid="{D5CDD505-2E9C-101B-9397-08002B2CF9AE}" pid="3" name="_dlc_DocIdItemGuid">
    <vt:lpwstr>126c51ac-87b3-4a6b-8aeb-985bff81f836</vt:lpwstr>
  </property>
</Properties>
</file>