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24226"/>
  <xr:revisionPtr revIDLastSave="51" documentId="8_{DC5C67BD-B982-4A6C-B1EA-1D0ECB206339}" xr6:coauthVersionLast="47" xr6:coauthVersionMax="47" xr10:uidLastSave="{368D55D3-55DE-4686-8D89-3E9006AB7D58}"/>
  <bookViews>
    <workbookView xWindow="-120" yWindow="-120" windowWidth="29040" windowHeight="15720" xr2:uid="{00000000-000D-0000-FFFF-FFFF00000000}"/>
  </bookViews>
  <sheets>
    <sheet name="Availability" sheetId="1" r:id="rId1"/>
    <sheet name="ICbF" sheetId="2" r:id="rId2"/>
    <sheet name="MOF" sheetId="3" r:id="rId3"/>
    <sheet name="DAFOR" sheetId="4" r:id="rId4"/>
    <sheet name="Summary" sheetId="5" r:id="rId5"/>
  </sheets>
  <definedNames>
    <definedName name="_xlnm.Print_Area" localSheetId="0">Availability!$A$2:$Q$38</definedName>
    <definedName name="_xlnm.Print_Area" localSheetId="3">DAFOR!$A$1:$R$40</definedName>
    <definedName name="_xlnm.Print_Area" localSheetId="1">ICbF!$A$1:$P$40</definedName>
    <definedName name="_xlnm.Print_Area" localSheetId="2">MOF!$A$1:$Q$35</definedName>
    <definedName name="_xlnm.Print_Area" localSheetId="4">Summary!$A$1:$H$30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4" i="4" l="1"/>
  <c r="P4" i="3"/>
  <c r="M7" i="2"/>
  <c r="N7" i="2" s="1"/>
  <c r="O7" i="2" s="1"/>
  <c r="P7" i="2" s="1"/>
  <c r="M6" i="2"/>
  <c r="N6" i="2" s="1"/>
  <c r="O6" i="2" s="1"/>
  <c r="P6" i="2" s="1"/>
  <c r="P4" i="2"/>
  <c r="M7" i="1"/>
  <c r="N7" i="1" s="1"/>
  <c r="O7" i="1" s="1"/>
  <c r="P7" i="1" s="1"/>
  <c r="P4" i="1"/>
  <c r="M6" i="1"/>
  <c r="N6" i="1" s="1"/>
  <c r="O6" i="1" s="1"/>
  <c r="P6" i="1" s="1"/>
  <c r="D17" i="5"/>
  <c r="A9" i="5"/>
  <c r="A10" i="5" s="1"/>
  <c r="A11" i="5" s="1"/>
  <c r="A12" i="5" s="1"/>
  <c r="A13" i="5" s="1"/>
  <c r="L31" i="2"/>
  <c r="L31" i="3"/>
  <c r="K31" i="3"/>
  <c r="K31" i="2"/>
  <c r="L4" i="3"/>
  <c r="L4" i="2"/>
  <c r="L4" i="1"/>
  <c r="M4" i="4"/>
  <c r="J31" i="3"/>
  <c r="I31" i="3"/>
  <c r="H31" i="3"/>
  <c r="G31" i="3"/>
  <c r="J31" i="2"/>
  <c r="I31" i="2"/>
  <c r="H31" i="2"/>
  <c r="G31" i="2"/>
  <c r="H4" i="1"/>
  <c r="H4" i="2"/>
  <c r="H7" i="2"/>
  <c r="I7" i="2" s="1"/>
  <c r="J7" i="2" s="1"/>
  <c r="K7" i="2" s="1"/>
  <c r="L7" i="2" s="1"/>
  <c r="H6" i="2"/>
  <c r="I6" i="2" s="1"/>
  <c r="J6" i="2" s="1"/>
  <c r="K6" i="2" s="1"/>
  <c r="L6" i="2" s="1"/>
  <c r="H4" i="3"/>
  <c r="H7" i="3"/>
  <c r="I7" i="3" s="1"/>
  <c r="J7" i="3" s="1"/>
  <c r="K7" i="3" s="1"/>
  <c r="L7" i="3" s="1"/>
  <c r="M7" i="3" s="1"/>
  <c r="N7" i="3" s="1"/>
  <c r="O7" i="3" s="1"/>
  <c r="P7" i="3" s="1"/>
  <c r="H6" i="3"/>
  <c r="I6" i="3" s="1"/>
  <c r="J6" i="3" s="1"/>
  <c r="K6" i="3" s="1"/>
  <c r="L6" i="3" s="1"/>
  <c r="M6" i="3" s="1"/>
  <c r="N6" i="3" s="1"/>
  <c r="O6" i="3" s="1"/>
  <c r="P6" i="3" s="1"/>
  <c r="J4" i="4"/>
  <c r="I4" i="4"/>
  <c r="I7" i="4"/>
  <c r="J7" i="4" s="1"/>
  <c r="K7" i="4" s="1"/>
  <c r="L7" i="4" s="1"/>
  <c r="M7" i="4" s="1"/>
  <c r="N7" i="4" s="1"/>
  <c r="O7" i="4" s="1"/>
  <c r="P7" i="4" s="1"/>
  <c r="Q7" i="4" s="1"/>
  <c r="I6" i="4"/>
  <c r="J6" i="4" s="1"/>
  <c r="K6" i="4" s="1"/>
  <c r="L6" i="4" s="1"/>
  <c r="M6" i="4" s="1"/>
  <c r="N6" i="4" s="1"/>
  <c r="O6" i="4" s="1"/>
  <c r="P6" i="4" s="1"/>
  <c r="Q6" i="4" s="1"/>
  <c r="H7" i="1"/>
  <c r="I7" i="1" s="1"/>
  <c r="J7" i="1" s="1"/>
  <c r="K7" i="1" s="1"/>
  <c r="L7" i="1" s="1"/>
  <c r="H6" i="1"/>
  <c r="I6" i="1" s="1"/>
  <c r="J6" i="1" s="1"/>
  <c r="K6" i="1" s="1"/>
  <c r="L6" i="1" s="1"/>
  <c r="H31" i="4"/>
</calcChain>
</file>

<file path=xl/sharedStrings.xml><?xml version="1.0" encoding="utf-8"?>
<sst xmlns="http://schemas.openxmlformats.org/spreadsheetml/2006/main" count="186" uniqueCount="70">
  <si>
    <t xml:space="preserve">Performance Factor: </t>
  </si>
  <si>
    <t>Availability</t>
  </si>
  <si>
    <t>Annual Hours:</t>
  </si>
  <si>
    <t>NERC</t>
  </si>
  <si>
    <t>Year:</t>
  </si>
  <si>
    <t>2019-2023</t>
  </si>
  <si>
    <t xml:space="preserve"> (actual)</t>
  </si>
  <si>
    <t>(actual)</t>
  </si>
  <si>
    <t>Fossil Units (100-199 MW)</t>
  </si>
  <si>
    <t>Plant</t>
  </si>
  <si>
    <t>Pt. Aconi</t>
  </si>
  <si>
    <t>Tufts Cove #1</t>
  </si>
  <si>
    <t>Tufts Cove #2</t>
  </si>
  <si>
    <t>Tufts Cove #3</t>
  </si>
  <si>
    <t>Tufts Cove #4</t>
  </si>
  <si>
    <t>-</t>
  </si>
  <si>
    <t>Tufts Cove #5</t>
  </si>
  <si>
    <t>Tufts Cove #6</t>
  </si>
  <si>
    <t>PT. Tupper #2</t>
  </si>
  <si>
    <t>Trenton #5</t>
  </si>
  <si>
    <t>Trenton #6</t>
  </si>
  <si>
    <t>Lingan #1</t>
  </si>
  <si>
    <t>Lingan #2</t>
  </si>
  <si>
    <t>Lingan #3</t>
  </si>
  <si>
    <t>Lingan #4</t>
  </si>
  <si>
    <t>PHB</t>
  </si>
  <si>
    <t>Fossil Fleet Availability</t>
  </si>
  <si>
    <t xml:space="preserve">Definition: </t>
  </si>
  <si>
    <t xml:space="preserve">Availability is not a reported CEA measure. It is comparable to the Capability Factor CbF (%), </t>
  </si>
  <si>
    <t>which is the complement of the Incapability Factor.  CEA Availability is calculated here as (100% - ICbF).</t>
  </si>
  <si>
    <t>Availability is now a CEA measure.  Availability for 2016 onwards is calculated as:</t>
  </si>
  <si>
    <t>(operating hours + available hours) / unit hours.</t>
  </si>
  <si>
    <t>ICbF</t>
  </si>
  <si>
    <t>Fossil Fleet ICbF</t>
  </si>
  <si>
    <t xml:space="preserve">ICbF (%) - the Incapability Factor is the ratio of Total Equivalent Outage Time, in hours, </t>
  </si>
  <si>
    <t>to the number of Unit Hours times 100.</t>
  </si>
  <si>
    <t>MOF</t>
  </si>
  <si>
    <t>Fossil Fleet MOF</t>
  </si>
  <si>
    <t>Definition:</t>
  </si>
  <si>
    <t xml:space="preserve">MOF (%) - the Maintenance Outage Factor is computed by dividing the number of maintenance </t>
  </si>
  <si>
    <t>outage hours by the number of Unit Hours times 100.</t>
  </si>
  <si>
    <t>DAFOR</t>
  </si>
  <si>
    <t>NERC (EFOR)</t>
  </si>
  <si>
    <t xml:space="preserve"> (forecast)</t>
  </si>
  <si>
    <t>UF (2025-2029)</t>
  </si>
  <si>
    <t>Med</t>
  </si>
  <si>
    <t>Low</t>
  </si>
  <si>
    <t>Low/Med</t>
  </si>
  <si>
    <t>High</t>
  </si>
  <si>
    <t>Low/Off</t>
  </si>
  <si>
    <t>Fossil Fleet DAFOR</t>
  </si>
  <si>
    <t xml:space="preserve">DAFOR (%) - the Derated Adjusted Forced Outage Rate is the ratio of Equivalent Forced Outage Time </t>
  </si>
  <si>
    <t>to Equivalent Forced Outage Time plus Total Equivalent Operating Time.</t>
  </si>
  <si>
    <t xml:space="preserve">UF : Utilization Factor </t>
  </si>
  <si>
    <t>Note:</t>
  </si>
  <si>
    <t xml:space="preserve">NS Power uses Unit Utilziation Factors to understand the mission of Units. It is important to note that Capacity Factor alone is not a good representation of Unit Utilziation and other factors including Unit Starts, Hours, and Asset health must be considered.  Units with Lower Utilization factors have different asset strategies than units with Higher utilization factors which align with their mission on the system.  As such units with low to medium Utilization factors typically have higher forced outage rates.   </t>
  </si>
  <si>
    <t>Customer Outage Indices</t>
  </si>
  <si>
    <t>NSPI All-In Data</t>
  </si>
  <si>
    <t>CEA REGION 2</t>
  </si>
  <si>
    <t>NSPI</t>
  </si>
  <si>
    <t>CEA</t>
  </si>
  <si>
    <t>YEAR</t>
  </si>
  <si>
    <t>SAIFI</t>
  </si>
  <si>
    <t>SAIDI</t>
  </si>
  <si>
    <t>CAIDI</t>
  </si>
  <si>
    <t xml:space="preserve">NOTE:   </t>
  </si>
  <si>
    <t>SAIFI - System Average Interruption Duration Index</t>
  </si>
  <si>
    <t>SAIDI - System Average Interruption Frequency Index</t>
  </si>
  <si>
    <t>CAIDI - Customer Average Interruption Duration Index</t>
  </si>
  <si>
    <t>* CEA Region 2 results are not yet available for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</si>
</sst>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_);_(* \(#,##0.00\);_(* &quot;-&quot;??_);_(@_)"/>
    <numFmt numFmtId="165" formatCode="0.0%"/>
    <numFmt numFmtId="166" formatCode="[$-409]m/d/yy\ h:mm\ AM/PM;@"/>
  </numFmts>
  <fonts count="10" x14ac:knownFonts="1">
    <font>
      <sz val="10"/>
      <name val="Arial"/>
    </font>
    <font>
      <sz val="10"/>
      <name val="Arial"/>
      <family val="2"/>
    </font>
    <font>
      <b/>
      <sz val="10"/>
      <name val="Arial"/>
      <family val="2"/>
    </font>
    <font>
      <sz val="8"/>
      <name val="Arial"/>
      <family val="2"/>
    </font>
    <font>
      <sz val="10"/>
      <name val="Arial"/>
      <family val="2"/>
    </font>
    <font>
      <sz val="10"/>
      <name val="Arial Narrow"/>
      <family val="2"/>
    </font>
    <font>
      <sz val="12"/>
      <name val="Arial"/>
      <family val="2"/>
    </font>
    <font>
      <b/>
      <u/>
      <sz val="10"/>
      <name val="Arial"/>
      <family val="2"/>
    </font>
    <font>
      <sz val="10"/>
      <color theme="1"/>
      <name val="Arial"/>
      <family val="2"/>
    </font>
    <font>
      <sz val="10"/>
      <color rgb="FFFF0000"/>
      <name val="Arial"/>
      <family val="2"/>
    </font>
  </fonts>
  <fills count="2">
    <fill>
      <patternFill patternType="none"/>
    </fill>
    <fill>
      <patternFill patternType="gray125"/>
    </fill>
  </fills>
  <borders count="4">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5">
    <xf numFmtId="0" fontId="0" fillId="0" borderId="0"/>
    <xf numFmtId="164" fontId="6" fillId="0" borderId="0" applyFont="0" applyFill="0" applyBorder="0" applyAlignment="0" applyProtection="0"/>
    <xf numFmtId="0" fontId="6" fillId="0" borderId="0"/>
    <xf numFmtId="166" fontId="5" fillId="0" borderId="0"/>
    <xf numFmtId="9" fontId="1" fillId="0" borderId="0" applyFont="0" applyFill="0" applyBorder="0" applyAlignment="0" applyProtection="0"/>
  </cellStyleXfs>
  <cellXfs count="41">
    <xf numFmtId="0" fontId="0" fillId="0" borderId="0" xfId="0"/>
    <xf numFmtId="10" fontId="0" fillId="0" borderId="0" xfId="0" applyNumberFormat="1"/>
    <xf numFmtId="0" fontId="2" fillId="0" borderId="0" xfId="0" applyFont="1"/>
    <xf numFmtId="0" fontId="2" fillId="0" borderId="0" xfId="0" applyFont="1" applyAlignment="1">
      <alignment horizontal="center"/>
    </xf>
    <xf numFmtId="0" fontId="2" fillId="0" borderId="0" xfId="0" quotePrefix="1" applyFont="1" applyAlignment="1">
      <alignment horizontal="center"/>
    </xf>
    <xf numFmtId="10" fontId="2" fillId="0" borderId="0" xfId="0" applyNumberFormat="1" applyFont="1"/>
    <xf numFmtId="0" fontId="8" fillId="0" borderId="0" xfId="0" applyFont="1"/>
    <xf numFmtId="10" fontId="0" fillId="0" borderId="0" xfId="4" applyNumberFormat="1" applyFont="1"/>
    <xf numFmtId="10" fontId="2" fillId="0" borderId="0" xfId="0" applyNumberFormat="1" applyFont="1" applyAlignment="1">
      <alignment horizontal="center"/>
    </xf>
    <xf numFmtId="0" fontId="9" fillId="0" borderId="0" xfId="0" applyFont="1"/>
    <xf numFmtId="0" fontId="4" fillId="0" borderId="0" xfId="2" applyFont="1"/>
    <xf numFmtId="0" fontId="2" fillId="0" borderId="0" xfId="2" applyFont="1"/>
    <xf numFmtId="0" fontId="2" fillId="0" borderId="0" xfId="2" applyFont="1" applyAlignment="1">
      <alignment horizontal="right"/>
    </xf>
    <xf numFmtId="0" fontId="7" fillId="0" borderId="0" xfId="2" applyFont="1"/>
    <xf numFmtId="165" fontId="0" fillId="0" borderId="0" xfId="0" applyNumberFormat="1"/>
    <xf numFmtId="9" fontId="0" fillId="0" borderId="0" xfId="0" applyNumberFormat="1"/>
    <xf numFmtId="3" fontId="0" fillId="0" borderId="0" xfId="0" applyNumberFormat="1"/>
    <xf numFmtId="0" fontId="2" fillId="0" borderId="0" xfId="0" applyFont="1" applyAlignment="1">
      <alignment wrapText="1"/>
    </xf>
    <xf numFmtId="0" fontId="2" fillId="0" borderId="0" xfId="0" applyFont="1" applyAlignment="1">
      <alignment horizontal="center" wrapText="1"/>
    </xf>
    <xf numFmtId="0" fontId="2" fillId="0" borderId="0" xfId="0" quotePrefix="1" applyFont="1" applyAlignment="1">
      <alignment horizontal="center" wrapText="1"/>
    </xf>
    <xf numFmtId="0" fontId="0" fillId="0" borderId="0" xfId="0" applyAlignment="1">
      <alignment wrapText="1"/>
    </xf>
    <xf numFmtId="10" fontId="0" fillId="0" borderId="0" xfId="0" applyNumberFormat="1" applyAlignment="1">
      <alignment wrapText="1"/>
    </xf>
    <xf numFmtId="10" fontId="2" fillId="0" borderId="0" xfId="0" applyNumberFormat="1" applyFont="1" applyAlignment="1">
      <alignment wrapText="1"/>
    </xf>
    <xf numFmtId="0" fontId="1" fillId="0" borderId="0" xfId="0" applyFont="1"/>
    <xf numFmtId="0" fontId="0" fillId="0" borderId="0" xfId="0" applyAlignment="1">
      <alignment horizontal="left" vertical="top"/>
    </xf>
    <xf numFmtId="164" fontId="0" fillId="0" borderId="0" xfId="0" applyNumberFormat="1"/>
    <xf numFmtId="10" fontId="1" fillId="0" borderId="0" xfId="0" applyNumberFormat="1" applyFont="1"/>
    <xf numFmtId="0" fontId="1" fillId="0" borderId="0" xfId="0" applyFont="1" applyAlignment="1">
      <alignment horizontal="center"/>
    </xf>
    <xf numFmtId="10" fontId="1" fillId="0" borderId="0" xfId="4" applyNumberFormat="1" applyFont="1"/>
    <xf numFmtId="165" fontId="1" fillId="0" borderId="0" xfId="0" applyNumberFormat="1" applyFont="1"/>
    <xf numFmtId="10" fontId="1" fillId="0" borderId="0" xfId="0" applyNumberFormat="1" applyFont="1" applyAlignment="1">
      <alignment horizontal="center"/>
    </xf>
    <xf numFmtId="10" fontId="1" fillId="0" borderId="0" xfId="0" applyNumberFormat="1" applyFont="1" applyAlignment="1">
      <alignment horizontal="right"/>
    </xf>
    <xf numFmtId="0" fontId="1" fillId="0" borderId="0" xfId="2" applyFont="1"/>
    <xf numFmtId="164" fontId="1" fillId="0" borderId="0" xfId="1" applyFont="1"/>
    <xf numFmtId="164" fontId="1" fillId="0" borderId="0" xfId="1" applyFont="1" applyAlignment="1">
      <alignment horizontal="right"/>
    </xf>
    <xf numFmtId="164" fontId="1" fillId="0" borderId="0" xfId="2" applyNumberFormat="1" applyFont="1"/>
    <xf numFmtId="0" fontId="1" fillId="0" borderId="0" xfId="0" applyFont="1" applyAlignment="1">
      <alignment wrapText="1"/>
    </xf>
    <xf numFmtId="0" fontId="0" fillId="0" borderId="0" xfId="0"/>
    <xf numFmtId="0" fontId="2" fillId="0" borderId="1" xfId="2" applyFont="1" applyBorder="1" applyAlignment="1">
      <alignment horizontal="center"/>
    </xf>
    <xf numFmtId="0" fontId="2" fillId="0" borderId="2" xfId="2" applyFont="1" applyBorder="1" applyAlignment="1">
      <alignment horizontal="center"/>
    </xf>
    <xf numFmtId="0" fontId="2" fillId="0" borderId="3" xfId="2" applyFont="1" applyBorder="1" applyAlignment="1">
      <alignment horizontal="center"/>
    </xf>
  </cellXfs>
  <cellStyles count="5">
    <cellStyle name="Comma 2" xfId="1" xr:uid="{00000000-0005-0000-0000-000000000000}"/>
    <cellStyle name="Normal" xfId="0" builtinId="0"/>
    <cellStyle name="Normal 2" xfId="2" xr:uid="{00000000-0005-0000-0000-000002000000}"/>
    <cellStyle name="Normal 3" xfId="3" xr:uid="{00000000-0005-0000-0000-000003000000}"/>
    <cellStyle name="Percent" xfId="4"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43"/>
  <sheetViews>
    <sheetView tabSelected="1" zoomScaleNormal="100" workbookViewId="0">
      <selection activeCell="Q24" sqref="Q24"/>
    </sheetView>
  </sheetViews>
  <sheetFormatPr defaultColWidth="9.140625" defaultRowHeight="12.75" x14ac:dyDescent="0.2"/>
  <cols>
    <col min="2" max="2" width="6.28515625" customWidth="1"/>
    <col min="3" max="3" width="4" customWidth="1"/>
    <col min="7" max="7" width="10.28515625" bestFit="1" customWidth="1"/>
    <col min="8" max="16" width="10.28515625" customWidth="1"/>
    <col min="17" max="17" width="14.140625" style="20" customWidth="1"/>
  </cols>
  <sheetData>
    <row r="1" spans="1:18" x14ac:dyDescent="0.2">
      <c r="A1" s="2"/>
      <c r="B1" s="2"/>
      <c r="C1" s="2"/>
      <c r="D1" s="2"/>
      <c r="E1" s="2"/>
      <c r="F1" s="2"/>
      <c r="G1" s="2"/>
      <c r="H1" s="2"/>
      <c r="I1" s="2"/>
      <c r="J1" s="2"/>
      <c r="K1" s="2"/>
      <c r="L1" s="2"/>
      <c r="M1" s="2"/>
      <c r="N1" s="2"/>
      <c r="O1" s="2"/>
      <c r="P1" s="2"/>
      <c r="Q1" s="17"/>
      <c r="R1" s="2"/>
    </row>
    <row r="2" spans="1:18" x14ac:dyDescent="0.2">
      <c r="A2" s="2" t="s">
        <v>0</v>
      </c>
      <c r="B2" s="2"/>
      <c r="C2" s="2"/>
      <c r="D2" s="2" t="s">
        <v>1</v>
      </c>
      <c r="E2" s="2"/>
      <c r="F2" s="2"/>
      <c r="G2" s="2"/>
      <c r="H2" s="2"/>
      <c r="I2" s="2"/>
      <c r="J2" s="2"/>
      <c r="K2" s="2"/>
      <c r="L2" s="2"/>
      <c r="M2" s="2"/>
      <c r="N2" s="2"/>
      <c r="O2" s="2"/>
      <c r="P2" s="2"/>
      <c r="Q2" s="17"/>
      <c r="R2" s="2"/>
    </row>
    <row r="3" spans="1:18" x14ac:dyDescent="0.2">
      <c r="A3" s="2"/>
      <c r="B3" s="2"/>
      <c r="C3" s="2"/>
      <c r="D3" s="2"/>
      <c r="E3" s="2"/>
      <c r="F3" s="2"/>
      <c r="G3" s="2"/>
      <c r="H3" s="2"/>
      <c r="I3" s="2"/>
      <c r="J3" s="2"/>
      <c r="K3" s="2"/>
      <c r="L3" s="2"/>
      <c r="M3" s="2"/>
      <c r="N3" s="2"/>
      <c r="O3" s="2"/>
      <c r="P3" s="2"/>
      <c r="Q3" s="17"/>
      <c r="R3" s="2"/>
    </row>
    <row r="4" spans="1:18" x14ac:dyDescent="0.2">
      <c r="A4" s="2" t="s">
        <v>2</v>
      </c>
      <c r="B4" s="2"/>
      <c r="C4" s="2"/>
      <c r="D4" s="3">
        <v>8784</v>
      </c>
      <c r="E4" s="3">
        <v>8760</v>
      </c>
      <c r="F4" s="3">
        <v>8760</v>
      </c>
      <c r="G4" s="3">
        <v>8760</v>
      </c>
      <c r="H4" s="3">
        <f>8760+24</f>
        <v>8784</v>
      </c>
      <c r="I4" s="3">
        <v>8760</v>
      </c>
      <c r="J4" s="3">
        <v>8760</v>
      </c>
      <c r="K4" s="3">
        <v>8760</v>
      </c>
      <c r="L4" s="3">
        <f>24*366</f>
        <v>8784</v>
      </c>
      <c r="M4" s="3">
        <v>8760</v>
      </c>
      <c r="N4" s="3">
        <v>8760</v>
      </c>
      <c r="O4" s="3">
        <v>8760</v>
      </c>
      <c r="P4" s="3">
        <f>24*366</f>
        <v>8784</v>
      </c>
      <c r="Q4" s="18"/>
      <c r="R4" s="2"/>
    </row>
    <row r="5" spans="1:18" x14ac:dyDescent="0.2">
      <c r="A5" s="2"/>
      <c r="B5" s="2"/>
      <c r="C5" s="2"/>
      <c r="D5" s="3"/>
      <c r="E5" s="3"/>
      <c r="F5" s="3"/>
      <c r="G5" s="3"/>
      <c r="H5" s="3"/>
      <c r="I5" s="3"/>
      <c r="J5" s="3"/>
      <c r="K5" s="3"/>
      <c r="L5" s="3"/>
      <c r="M5" s="3"/>
      <c r="N5" s="3"/>
      <c r="O5" s="3"/>
      <c r="P5" s="3"/>
      <c r="Q5" s="18" t="s">
        <v>3</v>
      </c>
      <c r="R5" s="2"/>
    </row>
    <row r="6" spans="1:18" x14ac:dyDescent="0.2">
      <c r="A6" s="2" t="s">
        <v>4</v>
      </c>
      <c r="B6" s="2"/>
      <c r="C6" s="2"/>
      <c r="D6" s="3">
        <v>2012</v>
      </c>
      <c r="E6" s="3">
        <v>2013</v>
      </c>
      <c r="F6" s="3">
        <v>2014</v>
      </c>
      <c r="G6" s="3">
        <v>2015</v>
      </c>
      <c r="H6" s="3">
        <f>G6+1</f>
        <v>2016</v>
      </c>
      <c r="I6" s="3">
        <f>H6+1</f>
        <v>2017</v>
      </c>
      <c r="J6" s="3">
        <f>I6+1</f>
        <v>2018</v>
      </c>
      <c r="K6" s="3">
        <f>J6+1</f>
        <v>2019</v>
      </c>
      <c r="L6" s="3">
        <f>K6+1</f>
        <v>2020</v>
      </c>
      <c r="M6" s="3">
        <f t="shared" ref="M6:P6" si="0">L6+1</f>
        <v>2021</v>
      </c>
      <c r="N6" s="3">
        <f t="shared" si="0"/>
        <v>2022</v>
      </c>
      <c r="O6" s="3">
        <f t="shared" si="0"/>
        <v>2023</v>
      </c>
      <c r="P6" s="3">
        <f t="shared" si="0"/>
        <v>2024</v>
      </c>
      <c r="Q6" s="19" t="s">
        <v>5</v>
      </c>
      <c r="R6" s="4"/>
    </row>
    <row r="7" spans="1:18" ht="25.5" x14ac:dyDescent="0.2">
      <c r="A7" s="2"/>
      <c r="B7" s="2"/>
      <c r="C7" s="2"/>
      <c r="D7" s="3" t="s">
        <v>6</v>
      </c>
      <c r="E7" s="3" t="s">
        <v>6</v>
      </c>
      <c r="F7" s="3" t="s">
        <v>7</v>
      </c>
      <c r="G7" s="3" t="s">
        <v>7</v>
      </c>
      <c r="H7" s="3" t="str">
        <f>G7</f>
        <v>(actual)</v>
      </c>
      <c r="I7" s="3" t="str">
        <f>H7</f>
        <v>(actual)</v>
      </c>
      <c r="J7" s="3" t="str">
        <f>I7</f>
        <v>(actual)</v>
      </c>
      <c r="K7" s="3" t="str">
        <f>J7</f>
        <v>(actual)</v>
      </c>
      <c r="L7" s="3" t="str">
        <f>K7</f>
        <v>(actual)</v>
      </c>
      <c r="M7" s="3" t="str">
        <f t="shared" ref="M7:P7" si="1">L7</f>
        <v>(actual)</v>
      </c>
      <c r="N7" s="3" t="str">
        <f t="shared" si="1"/>
        <v>(actual)</v>
      </c>
      <c r="O7" s="3" t="str">
        <f t="shared" si="1"/>
        <v>(actual)</v>
      </c>
      <c r="P7" s="3" t="str">
        <f t="shared" si="1"/>
        <v>(actual)</v>
      </c>
      <c r="Q7" s="19" t="s">
        <v>8</v>
      </c>
      <c r="R7" s="2"/>
    </row>
    <row r="8" spans="1:18" x14ac:dyDescent="0.2">
      <c r="A8" s="2" t="s">
        <v>9</v>
      </c>
      <c r="B8" s="2"/>
      <c r="C8" s="2"/>
      <c r="D8" s="2"/>
      <c r="E8" s="2"/>
      <c r="F8" s="2"/>
      <c r="G8" s="2"/>
      <c r="H8" s="2"/>
      <c r="I8" s="2"/>
      <c r="J8" s="2"/>
      <c r="K8" s="2"/>
      <c r="L8" s="2"/>
      <c r="M8" s="2"/>
      <c r="N8" s="2"/>
      <c r="O8" s="2"/>
      <c r="P8" s="2"/>
      <c r="Q8" s="17"/>
      <c r="R8" s="2"/>
    </row>
    <row r="10" spans="1:18" x14ac:dyDescent="0.2">
      <c r="A10" t="s">
        <v>10</v>
      </c>
      <c r="D10" s="1">
        <v>0.83189999999999997</v>
      </c>
      <c r="E10" s="1">
        <v>0.88449999999999995</v>
      </c>
      <c r="F10" s="26">
        <v>0.81140000000000001</v>
      </c>
      <c r="G10" s="26">
        <v>0.88</v>
      </c>
      <c r="H10" s="26">
        <v>0.85299999999999998</v>
      </c>
      <c r="I10" s="26">
        <v>0.86530631659056079</v>
      </c>
      <c r="J10" s="26">
        <v>0.87251331811266064</v>
      </c>
      <c r="K10" s="26">
        <v>0.81193873668189176</v>
      </c>
      <c r="L10" s="26">
        <v>0.8427185476118455</v>
      </c>
      <c r="M10" s="26">
        <v>0.84899999999999998</v>
      </c>
      <c r="N10" s="26">
        <v>0.83499999999999996</v>
      </c>
      <c r="O10" s="26">
        <v>0.88900000000000001</v>
      </c>
      <c r="P10" s="26">
        <v>0.76549237249543545</v>
      </c>
      <c r="Q10" s="21"/>
      <c r="R10" s="1"/>
    </row>
    <row r="11" spans="1:18" x14ac:dyDescent="0.2">
      <c r="A11" s="6"/>
      <c r="D11" s="1"/>
      <c r="E11" s="1"/>
      <c r="F11" s="26"/>
      <c r="G11" s="26"/>
      <c r="H11" s="26"/>
      <c r="I11" s="26"/>
      <c r="J11" s="26"/>
      <c r="K11" s="26"/>
      <c r="L11" s="26"/>
      <c r="M11" s="26"/>
      <c r="N11" s="26"/>
      <c r="O11" s="26"/>
      <c r="P11" s="26"/>
      <c r="Q11" s="21"/>
      <c r="R11" s="1"/>
    </row>
    <row r="12" spans="1:18" x14ac:dyDescent="0.2">
      <c r="A12" s="6" t="s">
        <v>11</v>
      </c>
      <c r="D12" s="1">
        <v>0.85260000000000002</v>
      </c>
      <c r="E12" s="26">
        <v>0.99980000000000002</v>
      </c>
      <c r="F12" s="26">
        <v>0.88529999999999998</v>
      </c>
      <c r="G12" s="26">
        <v>0.74</v>
      </c>
      <c r="H12" s="26">
        <v>0.433287795992714</v>
      </c>
      <c r="I12" s="26">
        <v>0.86016933028919107</v>
      </c>
      <c r="J12" s="26">
        <v>0.75010844748859906</v>
      </c>
      <c r="K12" s="26">
        <v>0.83380707762559336</v>
      </c>
      <c r="L12" s="26">
        <v>0.79138585306618003</v>
      </c>
      <c r="M12" s="26">
        <v>0.80632172754944986</v>
      </c>
      <c r="N12" s="26">
        <v>0.61490173135465087</v>
      </c>
      <c r="O12" s="26">
        <v>0.69358539446984646</v>
      </c>
      <c r="P12" s="26">
        <v>0.81688553050993451</v>
      </c>
      <c r="Q12" s="21"/>
      <c r="R12" s="1"/>
    </row>
    <row r="13" spans="1:18" x14ac:dyDescent="0.2">
      <c r="A13" s="6" t="s">
        <v>12</v>
      </c>
      <c r="D13" s="1">
        <v>0.74009999999999998</v>
      </c>
      <c r="E13" s="26">
        <v>0.7097</v>
      </c>
      <c r="F13" s="26">
        <v>0.9556</v>
      </c>
      <c r="G13" s="26">
        <v>0.92</v>
      </c>
      <c r="H13" s="26">
        <v>0.85120673952641202</v>
      </c>
      <c r="I13" s="26">
        <v>0.76569824961948219</v>
      </c>
      <c r="J13" s="26">
        <v>0.49149923896503139</v>
      </c>
      <c r="K13" s="26">
        <v>0.77356735159814827</v>
      </c>
      <c r="L13" s="26">
        <v>0.74273163959723665</v>
      </c>
      <c r="M13" s="26">
        <v>0.84660575215627798</v>
      </c>
      <c r="N13" s="26">
        <v>0.61223230593608957</v>
      </c>
      <c r="O13" s="26">
        <v>0.69073436707252245</v>
      </c>
      <c r="P13" s="26">
        <v>0.65723417577413024</v>
      </c>
      <c r="Q13" s="21"/>
      <c r="R13" s="1"/>
    </row>
    <row r="14" spans="1:18" x14ac:dyDescent="0.2">
      <c r="A14" s="6" t="s">
        <v>13</v>
      </c>
      <c r="D14" s="1">
        <v>0.76959999999999995</v>
      </c>
      <c r="E14" s="26">
        <v>0.82250000000000001</v>
      </c>
      <c r="F14" s="26">
        <v>0.5786</v>
      </c>
      <c r="G14" s="26">
        <v>0.82</v>
      </c>
      <c r="H14" s="26">
        <v>0.91598360655737698</v>
      </c>
      <c r="I14" s="26">
        <v>0.66548325722980906</v>
      </c>
      <c r="J14" s="26">
        <v>0.89677321156773915</v>
      </c>
      <c r="K14" s="26">
        <v>0.88092085235925188</v>
      </c>
      <c r="L14" s="26">
        <v>0.92855662441815801</v>
      </c>
      <c r="M14" s="26">
        <v>0.66519070268899272</v>
      </c>
      <c r="N14" s="26">
        <v>0.68578494419080638</v>
      </c>
      <c r="O14" s="26">
        <v>0.75493531202431374</v>
      </c>
      <c r="P14" s="26">
        <v>0.83032948163327591</v>
      </c>
      <c r="Q14" s="21"/>
      <c r="R14" s="1"/>
    </row>
    <row r="15" spans="1:18" x14ac:dyDescent="0.2">
      <c r="A15" s="6" t="s">
        <v>14</v>
      </c>
      <c r="B15" s="9"/>
      <c r="C15" s="23"/>
      <c r="D15" s="27" t="s">
        <v>15</v>
      </c>
      <c r="E15" s="27" t="s">
        <v>15</v>
      </c>
      <c r="F15" s="28">
        <v>0.84050000000000002</v>
      </c>
      <c r="G15" s="28">
        <v>0.87</v>
      </c>
      <c r="H15" s="28">
        <v>0.87431693989071002</v>
      </c>
      <c r="I15" s="28">
        <v>0.94607305936068808</v>
      </c>
      <c r="J15" s="28">
        <v>0.92054509132421158</v>
      </c>
      <c r="K15" s="28">
        <v>0.79288850837143554</v>
      </c>
      <c r="L15" s="28">
        <v>0.91786521579640856</v>
      </c>
      <c r="M15" s="28">
        <v>0.55108812151196607</v>
      </c>
      <c r="N15" s="28">
        <v>0.8898165588534066</v>
      </c>
      <c r="O15" s="28">
        <v>0.89380156012179812</v>
      </c>
      <c r="P15" s="26">
        <v>0.89464923598458623</v>
      </c>
      <c r="Q15" s="21"/>
      <c r="R15" s="1"/>
    </row>
    <row r="16" spans="1:18" x14ac:dyDescent="0.2">
      <c r="A16" s="6" t="s">
        <v>16</v>
      </c>
      <c r="B16" s="9"/>
      <c r="C16" s="23"/>
      <c r="D16" s="27" t="s">
        <v>15</v>
      </c>
      <c r="E16" s="27" t="s">
        <v>15</v>
      </c>
      <c r="F16" s="28">
        <v>0.90349999999999997</v>
      </c>
      <c r="G16" s="28">
        <v>0.88</v>
      </c>
      <c r="H16" s="28">
        <v>0.90448542805100196</v>
      </c>
      <c r="I16" s="28">
        <v>0.8268417047183404</v>
      </c>
      <c r="J16" s="28">
        <v>0.91808631405374275</v>
      </c>
      <c r="K16" s="28">
        <v>0.8811567732115031</v>
      </c>
      <c r="L16" s="28">
        <v>0.90855972348716196</v>
      </c>
      <c r="M16" s="28">
        <v>0.80551449137489461</v>
      </c>
      <c r="N16" s="28">
        <v>0.89937246321668218</v>
      </c>
      <c r="O16" s="28">
        <v>0.89445132546930317</v>
      </c>
      <c r="P16" s="26">
        <v>0.90805312057277088</v>
      </c>
      <c r="Q16" s="21"/>
      <c r="R16" s="1"/>
    </row>
    <row r="17" spans="1:18" x14ac:dyDescent="0.2">
      <c r="A17" s="6" t="s">
        <v>17</v>
      </c>
      <c r="B17" s="9"/>
      <c r="C17" s="23"/>
      <c r="D17" s="27" t="s">
        <v>15</v>
      </c>
      <c r="E17" s="27" t="s">
        <v>15</v>
      </c>
      <c r="F17" s="28">
        <v>0.81410000000000005</v>
      </c>
      <c r="G17" s="28">
        <v>0.97</v>
      </c>
      <c r="H17" s="28">
        <v>0.88422131147541005</v>
      </c>
      <c r="I17" s="28">
        <v>0.89872336377469864</v>
      </c>
      <c r="J17" s="28">
        <v>0.87227359208523947</v>
      </c>
      <c r="K17" s="28">
        <v>0.84871270928461318</v>
      </c>
      <c r="L17" s="28">
        <v>0.87477993447685209</v>
      </c>
      <c r="M17" s="28">
        <v>0.75117357940134377</v>
      </c>
      <c r="N17" s="28">
        <v>0.84259189497721332</v>
      </c>
      <c r="O17" s="28">
        <v>0.86014342338920413</v>
      </c>
      <c r="P17" s="28">
        <v>0.87662407027927969</v>
      </c>
      <c r="Q17" s="21"/>
      <c r="R17" s="1"/>
    </row>
    <row r="18" spans="1:18" x14ac:dyDescent="0.2">
      <c r="A18" s="6"/>
      <c r="D18" s="1"/>
      <c r="E18" s="26"/>
      <c r="F18" s="26"/>
      <c r="G18" s="26"/>
      <c r="H18" s="26"/>
      <c r="I18" s="26"/>
      <c r="J18" s="26"/>
      <c r="K18" s="26"/>
      <c r="L18" s="26"/>
      <c r="M18" s="26"/>
      <c r="N18" s="26"/>
      <c r="O18" s="26"/>
      <c r="P18" s="26"/>
      <c r="Q18" s="21"/>
      <c r="R18" s="1"/>
    </row>
    <row r="19" spans="1:18" x14ac:dyDescent="0.2">
      <c r="A19" s="6" t="s">
        <v>18</v>
      </c>
      <c r="D19" s="1">
        <v>0.96250000000000002</v>
      </c>
      <c r="E19" s="26">
        <v>0.77590000000000003</v>
      </c>
      <c r="F19" s="26">
        <v>0.96230000000000004</v>
      </c>
      <c r="G19" s="26">
        <v>0.91</v>
      </c>
      <c r="H19" s="26">
        <v>0.94299999999999995</v>
      </c>
      <c r="I19" s="26">
        <v>0.85913812785390642</v>
      </c>
      <c r="J19" s="26">
        <v>0.92879185692543942</v>
      </c>
      <c r="K19" s="26">
        <v>0.75649923896496762</v>
      </c>
      <c r="L19" s="26">
        <v>0.57961065573773674</v>
      </c>
      <c r="M19" s="26">
        <v>0.85899999999999999</v>
      </c>
      <c r="N19" s="26">
        <v>0.76500000000000001</v>
      </c>
      <c r="O19" s="26">
        <v>0.72799999999999998</v>
      </c>
      <c r="P19" s="26">
        <v>0.78212896554338485</v>
      </c>
      <c r="Q19" s="21"/>
      <c r="R19" s="1"/>
    </row>
    <row r="20" spans="1:18" x14ac:dyDescent="0.2">
      <c r="A20" s="6"/>
      <c r="D20" s="1"/>
      <c r="E20" s="26"/>
      <c r="F20" s="26"/>
      <c r="G20" s="26"/>
      <c r="H20" s="26"/>
      <c r="I20" s="26"/>
      <c r="J20" s="26"/>
      <c r="K20" s="26"/>
      <c r="L20" s="26"/>
      <c r="M20" s="26"/>
      <c r="N20" s="26"/>
      <c r="O20" s="26"/>
      <c r="P20" s="26"/>
      <c r="Q20" s="21"/>
      <c r="R20" s="1"/>
    </row>
    <row r="21" spans="1:18" x14ac:dyDescent="0.2">
      <c r="A21" s="6" t="s">
        <v>19</v>
      </c>
      <c r="D21" s="1">
        <v>0.35420000000000001</v>
      </c>
      <c r="E21" s="26">
        <v>0.85109999999999997</v>
      </c>
      <c r="F21" s="26">
        <v>0.86960000000000004</v>
      </c>
      <c r="G21" s="26">
        <v>0.9</v>
      </c>
      <c r="H21" s="26">
        <v>0.77600000000000002</v>
      </c>
      <c r="I21" s="26">
        <v>0.8868093607305948</v>
      </c>
      <c r="J21" s="26">
        <v>0.69503243911721546</v>
      </c>
      <c r="K21" s="26">
        <v>0.55110730593611423</v>
      </c>
      <c r="L21" s="26">
        <v>0.91757741347905941</v>
      </c>
      <c r="M21" s="26">
        <v>0.88800000000000001</v>
      </c>
      <c r="N21" s="26">
        <v>0.876</v>
      </c>
      <c r="O21" s="26">
        <v>0.93</v>
      </c>
      <c r="P21" s="26">
        <v>0.7525288403157504</v>
      </c>
      <c r="Q21" s="21"/>
      <c r="R21" s="1"/>
    </row>
    <row r="22" spans="1:18" x14ac:dyDescent="0.2">
      <c r="A22" s="6" t="s">
        <v>20</v>
      </c>
      <c r="D22" s="1">
        <v>0.92120000000000002</v>
      </c>
      <c r="E22" s="26">
        <v>0.86170000000000002</v>
      </c>
      <c r="F22" s="26">
        <v>0.91290000000000004</v>
      </c>
      <c r="G22" s="26">
        <v>0.86</v>
      </c>
      <c r="H22" s="26">
        <v>0.92500000000000004</v>
      </c>
      <c r="I22" s="26">
        <v>0.749893455098946</v>
      </c>
      <c r="J22" s="26">
        <v>0.86720129375950805</v>
      </c>
      <c r="K22" s="26">
        <v>0.78133561643833627</v>
      </c>
      <c r="L22" s="26">
        <v>0.86381134891725009</v>
      </c>
      <c r="M22" s="26">
        <v>0.82</v>
      </c>
      <c r="N22" s="26">
        <v>0.85499999999999998</v>
      </c>
      <c r="O22" s="26">
        <v>0.85399999999999998</v>
      </c>
      <c r="P22" s="26">
        <v>0.84912214126699359</v>
      </c>
      <c r="Q22" s="21"/>
      <c r="R22" s="1"/>
    </row>
    <row r="23" spans="1:18" x14ac:dyDescent="0.2">
      <c r="A23" s="6"/>
      <c r="D23" s="1"/>
      <c r="E23" s="26"/>
      <c r="F23" s="26"/>
      <c r="G23" s="26"/>
      <c r="H23" s="26"/>
      <c r="I23" s="26"/>
      <c r="J23" s="26"/>
      <c r="K23" s="26"/>
      <c r="L23" s="26"/>
      <c r="M23" s="26"/>
      <c r="N23" s="26"/>
      <c r="O23" s="26"/>
      <c r="P23" s="26"/>
      <c r="Q23" s="21"/>
      <c r="R23" s="1"/>
    </row>
    <row r="24" spans="1:18" x14ac:dyDescent="0.2">
      <c r="A24" s="6" t="s">
        <v>21</v>
      </c>
      <c r="D24" s="1">
        <v>0.93540000000000001</v>
      </c>
      <c r="E24" s="26">
        <v>0.86</v>
      </c>
      <c r="F24" s="26">
        <v>0.91810000000000003</v>
      </c>
      <c r="G24" s="26">
        <v>0.92</v>
      </c>
      <c r="H24" s="26">
        <v>0.98611111111111105</v>
      </c>
      <c r="I24" s="26">
        <v>0.85147831050225786</v>
      </c>
      <c r="J24" s="26">
        <v>0.68464802130895319</v>
      </c>
      <c r="K24" s="26">
        <v>0.93952815829530112</v>
      </c>
      <c r="L24" s="26">
        <v>0.91557032356810897</v>
      </c>
      <c r="M24" s="26">
        <v>0.90195421106032536</v>
      </c>
      <c r="N24" s="26">
        <v>0.79873525494672137</v>
      </c>
      <c r="O24" s="26">
        <v>0.72694381024859522</v>
      </c>
      <c r="P24" s="26">
        <v>0.72601839202588414</v>
      </c>
      <c r="Q24" s="21"/>
      <c r="R24" s="1"/>
    </row>
    <row r="25" spans="1:18" x14ac:dyDescent="0.2">
      <c r="A25" s="6" t="s">
        <v>22</v>
      </c>
      <c r="D25" s="1">
        <v>0.64539999999999997</v>
      </c>
      <c r="E25" s="26">
        <v>0.91049999999999998</v>
      </c>
      <c r="F25" s="26">
        <v>0.93210000000000004</v>
      </c>
      <c r="G25" s="26">
        <v>0.96</v>
      </c>
      <c r="H25" s="26">
        <v>0.98872950819672101</v>
      </c>
      <c r="I25" s="26">
        <v>0.73446537290712943</v>
      </c>
      <c r="J25" s="26">
        <v>0.61791476407913615</v>
      </c>
      <c r="K25" s="26">
        <v>0.92246765601217484</v>
      </c>
      <c r="L25" s="26">
        <v>0.79270241980372846</v>
      </c>
      <c r="M25" s="26">
        <v>0.86705140157280591</v>
      </c>
      <c r="N25" s="26">
        <v>0.68299727295790491</v>
      </c>
      <c r="O25" s="26">
        <v>0.88236348934550146</v>
      </c>
      <c r="P25" s="26">
        <v>0.93788570759966583</v>
      </c>
      <c r="Q25" s="21"/>
      <c r="R25" s="1"/>
    </row>
    <row r="26" spans="1:18" x14ac:dyDescent="0.2">
      <c r="A26" s="6" t="s">
        <v>23</v>
      </c>
      <c r="D26" s="1">
        <v>0.88549999999999995</v>
      </c>
      <c r="E26" s="26">
        <v>0.94069999999999998</v>
      </c>
      <c r="F26" s="26">
        <v>0.99609999999999999</v>
      </c>
      <c r="G26" s="26">
        <v>0.74</v>
      </c>
      <c r="H26" s="26">
        <v>0.98019125683060104</v>
      </c>
      <c r="I26" s="26">
        <v>0.97056506849318647</v>
      </c>
      <c r="J26" s="26">
        <v>0.7683314307458653</v>
      </c>
      <c r="K26" s="26">
        <v>0.87538812785387732</v>
      </c>
      <c r="L26" s="26">
        <v>0.8622331638332662</v>
      </c>
      <c r="M26" s="26">
        <v>0.90460790842212713</v>
      </c>
      <c r="N26" s="26">
        <v>0.82531785895481424</v>
      </c>
      <c r="O26" s="26">
        <v>0.8675769596651064</v>
      </c>
      <c r="P26" s="26">
        <v>0.8165815687613952</v>
      </c>
      <c r="Q26" s="21"/>
      <c r="R26" s="1"/>
    </row>
    <row r="27" spans="1:18" x14ac:dyDescent="0.2">
      <c r="A27" s="6" t="s">
        <v>24</v>
      </c>
      <c r="D27" s="1">
        <v>0.94130000000000003</v>
      </c>
      <c r="E27" s="26">
        <v>0.94230000000000003</v>
      </c>
      <c r="F27" s="26">
        <v>0.92700000000000005</v>
      </c>
      <c r="G27" s="26">
        <v>0.92</v>
      </c>
      <c r="H27" s="26">
        <v>0.64230418943533696</v>
      </c>
      <c r="I27" s="26">
        <v>0.90553843226787722</v>
      </c>
      <c r="J27" s="26">
        <v>0.87709474885841821</v>
      </c>
      <c r="K27" s="26">
        <v>0.88111681887365267</v>
      </c>
      <c r="L27" s="26">
        <v>0.83239760422993092</v>
      </c>
      <c r="M27" s="26">
        <v>0.89403339041098362</v>
      </c>
      <c r="N27" s="26">
        <v>0.84872247590053485</v>
      </c>
      <c r="O27" s="26">
        <v>0.84873192541858211</v>
      </c>
      <c r="P27" s="26">
        <v>0.79569637345676447</v>
      </c>
      <c r="Q27" s="21"/>
      <c r="R27" s="1"/>
    </row>
    <row r="28" spans="1:18" x14ac:dyDescent="0.2">
      <c r="A28" s="6"/>
      <c r="D28" s="1"/>
      <c r="E28" s="26"/>
      <c r="F28" s="26"/>
      <c r="G28" s="26"/>
      <c r="H28" s="26"/>
      <c r="I28" s="26"/>
      <c r="J28" s="26"/>
      <c r="K28" s="26"/>
      <c r="L28" s="26"/>
      <c r="M28" s="26"/>
      <c r="N28" s="26"/>
      <c r="O28" s="26"/>
      <c r="P28" s="26"/>
      <c r="Q28" s="21"/>
      <c r="R28" s="1"/>
    </row>
    <row r="29" spans="1:18" x14ac:dyDescent="0.2">
      <c r="A29" s="6" t="s">
        <v>25</v>
      </c>
      <c r="B29" s="23"/>
      <c r="C29" s="23"/>
      <c r="D29" s="27" t="s">
        <v>15</v>
      </c>
      <c r="E29" s="27" t="s">
        <v>15</v>
      </c>
      <c r="F29" s="28">
        <v>0.85780000000000001</v>
      </c>
      <c r="G29" s="28">
        <v>0.9</v>
      </c>
      <c r="H29" s="28">
        <v>0.92500000000000004</v>
      </c>
      <c r="I29" s="28">
        <v>0.81587138508369972</v>
      </c>
      <c r="J29" s="28">
        <v>0.91050228310500958</v>
      </c>
      <c r="K29" s="28">
        <v>0.85172945205479056</v>
      </c>
      <c r="L29" s="28">
        <v>0.85726140330909717</v>
      </c>
      <c r="M29" s="28">
        <v>0.86</v>
      </c>
      <c r="N29" s="28">
        <v>0.73799999999999999</v>
      </c>
      <c r="O29" s="28">
        <v>0.86299999999999999</v>
      </c>
      <c r="P29" s="28">
        <v>0.81931143746204538</v>
      </c>
      <c r="Q29" s="21"/>
      <c r="R29" s="1"/>
    </row>
    <row r="30" spans="1:18" x14ac:dyDescent="0.2">
      <c r="A30" s="6"/>
      <c r="Q30" s="21"/>
      <c r="R30" s="1"/>
    </row>
    <row r="31" spans="1:18" x14ac:dyDescent="0.2">
      <c r="A31" t="s">
        <v>26</v>
      </c>
      <c r="D31" s="5"/>
      <c r="E31" s="5"/>
      <c r="F31" s="5"/>
      <c r="G31" s="5"/>
      <c r="H31" s="5"/>
      <c r="I31" s="5"/>
      <c r="J31" s="5"/>
      <c r="K31" s="5"/>
      <c r="L31" s="5"/>
      <c r="M31" s="5"/>
      <c r="N31" s="5"/>
      <c r="O31" s="5"/>
      <c r="P31" s="5"/>
      <c r="Q31" s="22">
        <v>0.81089999999999995</v>
      </c>
      <c r="R31" s="5"/>
    </row>
    <row r="32" spans="1:18" x14ac:dyDescent="0.2">
      <c r="D32" s="26"/>
      <c r="F32" s="1"/>
      <c r="G32" s="1"/>
      <c r="H32" s="1"/>
      <c r="I32" s="1"/>
      <c r="J32" s="1"/>
      <c r="K32" s="1"/>
      <c r="L32" s="1"/>
      <c r="M32" s="1"/>
      <c r="N32" s="1"/>
      <c r="O32" s="1"/>
      <c r="P32" s="1"/>
      <c r="Q32" s="21"/>
      <c r="R32" s="1"/>
    </row>
    <row r="33" spans="1:5" x14ac:dyDescent="0.2">
      <c r="D33" s="26"/>
      <c r="E33" s="29"/>
    </row>
    <row r="35" spans="1:5" x14ac:dyDescent="0.2">
      <c r="A35" t="s">
        <v>27</v>
      </c>
      <c r="B35" t="s">
        <v>28</v>
      </c>
    </row>
    <row r="36" spans="1:5" x14ac:dyDescent="0.2">
      <c r="B36" t="s">
        <v>29</v>
      </c>
    </row>
    <row r="37" spans="1:5" x14ac:dyDescent="0.2">
      <c r="B37" s="23" t="s">
        <v>30</v>
      </c>
    </row>
    <row r="38" spans="1:5" x14ac:dyDescent="0.2">
      <c r="B38" s="23" t="s">
        <v>31</v>
      </c>
    </row>
    <row r="40" spans="1:5" x14ac:dyDescent="0.2">
      <c r="A40" s="9"/>
    </row>
    <row r="41" spans="1:5" x14ac:dyDescent="0.2">
      <c r="A41" s="9"/>
    </row>
    <row r="42" spans="1:5" x14ac:dyDescent="0.2">
      <c r="A42" s="9"/>
    </row>
    <row r="43" spans="1:5" x14ac:dyDescent="0.2">
      <c r="A43" s="9"/>
    </row>
  </sheetData>
  <phoneticPr fontId="3" type="noConversion"/>
  <pageMargins left="0.75" right="0.75" top="1" bottom="1" header="0.5" footer="0.5"/>
  <pageSetup paperSize="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2:AB43"/>
  <sheetViews>
    <sheetView view="pageBreakPreview" zoomScale="60" zoomScaleNormal="100" workbookViewId="0">
      <selection activeCell="N32" sqref="N32"/>
    </sheetView>
  </sheetViews>
  <sheetFormatPr defaultColWidth="9.140625" defaultRowHeight="12.75" x14ac:dyDescent="0.2"/>
  <cols>
    <col min="2" max="3" width="5.42578125" customWidth="1"/>
    <col min="17" max="17" width="3.28515625" customWidth="1"/>
  </cols>
  <sheetData>
    <row r="2" spans="1:28" x14ac:dyDescent="0.2">
      <c r="A2" s="2" t="s">
        <v>0</v>
      </c>
      <c r="B2" s="2"/>
      <c r="C2" s="2"/>
      <c r="D2" s="2" t="s">
        <v>32</v>
      </c>
      <c r="E2" s="2"/>
      <c r="F2" s="2"/>
      <c r="G2" s="2"/>
      <c r="H2" s="2"/>
      <c r="I2" s="2"/>
      <c r="J2" s="2"/>
      <c r="K2" s="2"/>
      <c r="L2" s="2"/>
      <c r="M2" s="2"/>
      <c r="N2" s="2"/>
      <c r="O2" s="2"/>
      <c r="P2" s="2"/>
      <c r="Q2" s="2"/>
      <c r="R2" s="2"/>
    </row>
    <row r="3" spans="1:28" x14ac:dyDescent="0.2">
      <c r="A3" s="2"/>
      <c r="B3" s="2"/>
      <c r="C3" s="2"/>
      <c r="D3" s="2"/>
      <c r="E3" s="2"/>
      <c r="F3" s="2"/>
      <c r="G3" s="2"/>
      <c r="H3" s="2"/>
      <c r="I3" s="2"/>
      <c r="J3" s="2"/>
      <c r="K3" s="2"/>
      <c r="L3" s="2"/>
      <c r="M3" s="2"/>
      <c r="N3" s="2"/>
      <c r="O3" s="2"/>
      <c r="P3" s="2"/>
      <c r="Q3" s="2"/>
      <c r="R3" s="2"/>
    </row>
    <row r="4" spans="1:28" x14ac:dyDescent="0.2">
      <c r="A4" s="2" t="s">
        <v>2</v>
      </c>
      <c r="B4" s="2"/>
      <c r="C4" s="2"/>
      <c r="D4" s="3">
        <v>8784</v>
      </c>
      <c r="E4" s="3">
        <v>8760</v>
      </c>
      <c r="F4" s="3">
        <v>8760</v>
      </c>
      <c r="G4" s="3">
        <v>8760</v>
      </c>
      <c r="H4" s="3">
        <f>8760+24</f>
        <v>8784</v>
      </c>
      <c r="I4" s="3">
        <v>8760</v>
      </c>
      <c r="J4" s="3">
        <v>8760</v>
      </c>
      <c r="K4" s="3">
        <v>8760</v>
      </c>
      <c r="L4" s="3">
        <f>24*366</f>
        <v>8784</v>
      </c>
      <c r="M4" s="3">
        <v>8760</v>
      </c>
      <c r="N4" s="3">
        <v>8760</v>
      </c>
      <c r="O4" s="3">
        <v>8760</v>
      </c>
      <c r="P4" s="3">
        <f>24*366</f>
        <v>8784</v>
      </c>
      <c r="Q4" s="3"/>
      <c r="R4" s="3"/>
      <c r="S4" s="2"/>
    </row>
    <row r="5" spans="1:28" x14ac:dyDescent="0.2">
      <c r="A5" s="2"/>
      <c r="B5" s="2"/>
      <c r="C5" s="2"/>
      <c r="D5" s="3"/>
      <c r="E5" s="3"/>
      <c r="F5" s="3"/>
      <c r="G5" s="3"/>
      <c r="H5" s="3"/>
      <c r="I5" s="3"/>
      <c r="J5" s="3"/>
      <c r="K5" s="3"/>
      <c r="L5" s="3"/>
      <c r="M5" s="3"/>
      <c r="N5" s="3"/>
      <c r="O5" s="3"/>
      <c r="P5" s="3"/>
      <c r="Q5" s="3"/>
      <c r="R5" s="3"/>
      <c r="S5" s="2"/>
    </row>
    <row r="6" spans="1:28" x14ac:dyDescent="0.2">
      <c r="A6" s="2" t="s">
        <v>4</v>
      </c>
      <c r="B6" s="2"/>
      <c r="C6" s="2"/>
      <c r="D6" s="3">
        <v>2012</v>
      </c>
      <c r="E6" s="3">
        <v>2013</v>
      </c>
      <c r="F6" s="3">
        <v>2014</v>
      </c>
      <c r="G6" s="3">
        <v>2015</v>
      </c>
      <c r="H6" s="3">
        <f>G6+1</f>
        <v>2016</v>
      </c>
      <c r="I6" s="3">
        <f>H6+1</f>
        <v>2017</v>
      </c>
      <c r="J6" s="3">
        <f>I6+1</f>
        <v>2018</v>
      </c>
      <c r="K6" s="3">
        <f>J6+1</f>
        <v>2019</v>
      </c>
      <c r="L6" s="3">
        <f>K6+1</f>
        <v>2020</v>
      </c>
      <c r="M6" s="3">
        <f t="shared" ref="M6:P6" si="0">L6+1</f>
        <v>2021</v>
      </c>
      <c r="N6" s="3">
        <f t="shared" si="0"/>
        <v>2022</v>
      </c>
      <c r="O6" s="3">
        <f t="shared" si="0"/>
        <v>2023</v>
      </c>
      <c r="P6" s="3">
        <f t="shared" si="0"/>
        <v>2024</v>
      </c>
      <c r="Q6" s="3"/>
      <c r="R6" s="4"/>
      <c r="S6" s="4"/>
    </row>
    <row r="7" spans="1:28" x14ac:dyDescent="0.2">
      <c r="A7" s="2"/>
      <c r="B7" s="2"/>
      <c r="C7" s="2"/>
      <c r="D7" s="3" t="s">
        <v>7</v>
      </c>
      <c r="E7" s="3" t="s">
        <v>6</v>
      </c>
      <c r="F7" s="3" t="s">
        <v>7</v>
      </c>
      <c r="G7" s="3" t="s">
        <v>7</v>
      </c>
      <c r="H7" s="3" t="str">
        <f>G7</f>
        <v>(actual)</v>
      </c>
      <c r="I7" s="3" t="str">
        <f>H7</f>
        <v>(actual)</v>
      </c>
      <c r="J7" s="3" t="str">
        <f>I7</f>
        <v>(actual)</v>
      </c>
      <c r="K7" s="3" t="str">
        <f>J7</f>
        <v>(actual)</v>
      </c>
      <c r="L7" s="3" t="str">
        <f>K7</f>
        <v>(actual)</v>
      </c>
      <c r="M7" s="3" t="str">
        <f t="shared" ref="M7:P7" si="1">L7</f>
        <v>(actual)</v>
      </c>
      <c r="N7" s="3" t="str">
        <f t="shared" si="1"/>
        <v>(actual)</v>
      </c>
      <c r="O7" s="3" t="str">
        <f t="shared" si="1"/>
        <v>(actual)</v>
      </c>
      <c r="P7" s="3" t="str">
        <f t="shared" si="1"/>
        <v>(actual)</v>
      </c>
      <c r="Q7" s="3"/>
      <c r="R7" s="4"/>
      <c r="S7" s="2"/>
    </row>
    <row r="8" spans="1:28" x14ac:dyDescent="0.2">
      <c r="A8" s="2" t="s">
        <v>9</v>
      </c>
      <c r="B8" s="2"/>
      <c r="C8" s="2"/>
      <c r="D8" s="2"/>
      <c r="E8" s="2"/>
      <c r="F8" s="2"/>
      <c r="G8" s="2"/>
      <c r="H8" s="2"/>
      <c r="I8" s="2"/>
      <c r="J8" s="2"/>
      <c r="K8" s="2"/>
      <c r="L8" s="2"/>
      <c r="M8" s="2"/>
      <c r="N8" s="2"/>
      <c r="O8" s="2"/>
      <c r="P8" s="2"/>
      <c r="Q8" s="2"/>
      <c r="R8" s="2"/>
    </row>
    <row r="9" spans="1:28" x14ac:dyDescent="0.2">
      <c r="X9" s="1"/>
      <c r="Y9" s="16"/>
      <c r="Z9" s="15"/>
      <c r="AA9" s="16"/>
      <c r="AB9" s="15"/>
    </row>
    <row r="10" spans="1:28" x14ac:dyDescent="0.2">
      <c r="A10" t="s">
        <v>10</v>
      </c>
      <c r="D10" s="1">
        <v>0.1181</v>
      </c>
      <c r="E10" s="1">
        <v>7.5999999999999998E-2</v>
      </c>
      <c r="F10" s="1">
        <v>0.18179999999999999</v>
      </c>
      <c r="G10" s="1">
        <v>0.113</v>
      </c>
      <c r="H10" s="1">
        <v>0.14499999999999999</v>
      </c>
      <c r="I10" s="1">
        <v>0.11545281582952506</v>
      </c>
      <c r="J10" s="1">
        <v>0.11649923896497157</v>
      </c>
      <c r="K10" s="1">
        <v>0.216</v>
      </c>
      <c r="L10" s="1">
        <v>0.1915</v>
      </c>
      <c r="M10" s="1">
        <v>0.16200000000000001</v>
      </c>
      <c r="N10" s="1">
        <v>0.183</v>
      </c>
      <c r="O10" s="1">
        <v>0.11993886539260831</v>
      </c>
      <c r="P10" s="1">
        <v>0.254</v>
      </c>
      <c r="Q10" s="1"/>
      <c r="R10" s="1"/>
      <c r="S10" s="1"/>
      <c r="X10" s="1"/>
      <c r="Y10" s="16"/>
      <c r="Z10" s="15"/>
      <c r="AA10" s="16"/>
      <c r="AB10" s="15"/>
    </row>
    <row r="11" spans="1:28" x14ac:dyDescent="0.2">
      <c r="D11" s="1"/>
      <c r="E11" s="1"/>
      <c r="F11" s="1"/>
      <c r="G11" s="1"/>
      <c r="H11" s="1"/>
      <c r="I11" s="1"/>
      <c r="J11" s="1"/>
      <c r="K11" s="1"/>
      <c r="L11" s="1"/>
      <c r="M11" s="1"/>
      <c r="N11" s="1"/>
      <c r="O11" s="1"/>
      <c r="P11" s="1"/>
      <c r="Q11" s="1"/>
      <c r="R11" s="1"/>
      <c r="S11" s="1"/>
      <c r="X11" s="1"/>
      <c r="Y11" s="16"/>
      <c r="Z11" s="15"/>
      <c r="AA11" s="16"/>
      <c r="AB11" s="15"/>
    </row>
    <row r="12" spans="1:28" x14ac:dyDescent="0.2">
      <c r="A12" s="6" t="s">
        <v>11</v>
      </c>
      <c r="D12" s="1">
        <v>0.15</v>
      </c>
      <c r="E12" s="1">
        <v>0</v>
      </c>
      <c r="F12" s="1">
        <v>0.1133</v>
      </c>
      <c r="G12" s="1">
        <v>0.26300000000000001</v>
      </c>
      <c r="H12" s="1">
        <v>0.56630000000000003</v>
      </c>
      <c r="I12" s="1">
        <v>0.13982686453575846</v>
      </c>
      <c r="J12" s="1">
        <v>0.21998858447487654</v>
      </c>
      <c r="K12" s="1">
        <v>0.1704</v>
      </c>
      <c r="L12" s="1">
        <v>0.15260000000000001</v>
      </c>
      <c r="M12" s="1">
        <v>0.1688450204983574</v>
      </c>
      <c r="N12" s="1">
        <v>0.39033193077106015</v>
      </c>
      <c r="O12" s="1">
        <v>0.30678070557064924</v>
      </c>
      <c r="P12" s="1">
        <v>0.18404764207109883</v>
      </c>
      <c r="Q12" s="1"/>
      <c r="R12" s="1"/>
      <c r="S12" s="1"/>
      <c r="X12" s="1"/>
      <c r="Y12" s="16"/>
      <c r="Z12" s="15"/>
      <c r="AA12" s="16"/>
      <c r="AB12" s="15"/>
    </row>
    <row r="13" spans="1:28" x14ac:dyDescent="0.2">
      <c r="A13" s="6" t="s">
        <v>12</v>
      </c>
      <c r="D13" s="1">
        <v>0.25130000000000002</v>
      </c>
      <c r="E13" s="1">
        <v>0.26860000000000001</v>
      </c>
      <c r="F13" s="1">
        <v>4.1300000000000003E-2</v>
      </c>
      <c r="G13" s="1">
        <v>7.8E-2</v>
      </c>
      <c r="H13" s="1">
        <v>0.1502</v>
      </c>
      <c r="I13" s="1">
        <v>0.19120814307456857</v>
      </c>
      <c r="J13" s="1">
        <v>0.50850076103496866</v>
      </c>
      <c r="K13" s="1">
        <v>0.2273</v>
      </c>
      <c r="L13" s="1">
        <v>0.21010000000000001</v>
      </c>
      <c r="M13" s="1">
        <v>0.15764560333911448</v>
      </c>
      <c r="N13" s="1">
        <v>0.39569255448920265</v>
      </c>
      <c r="O13" s="1">
        <v>0.33873565280210233</v>
      </c>
      <c r="P13" s="1">
        <v>0.34283516695460714</v>
      </c>
      <c r="Q13" s="1"/>
      <c r="R13" s="1"/>
      <c r="S13" s="1"/>
      <c r="X13" s="1"/>
      <c r="Y13" s="16"/>
      <c r="Z13" s="15"/>
      <c r="AA13" s="16"/>
      <c r="AB13" s="15"/>
    </row>
    <row r="14" spans="1:28" x14ac:dyDescent="0.2">
      <c r="A14" s="6" t="s">
        <v>13</v>
      </c>
      <c r="D14" s="1">
        <v>0.2329</v>
      </c>
      <c r="E14" s="1">
        <v>0.16400000000000001</v>
      </c>
      <c r="F14" s="1">
        <v>0.42059999999999997</v>
      </c>
      <c r="G14" s="1">
        <v>0.17699999999999999</v>
      </c>
      <c r="H14" s="1">
        <v>8.7099999999999997E-2</v>
      </c>
      <c r="I14" s="1">
        <v>0.33451293759514045</v>
      </c>
      <c r="J14" s="1">
        <v>8.8816590563151734E-2</v>
      </c>
      <c r="K14" s="1">
        <v>0.11940000000000001</v>
      </c>
      <c r="L14" s="1">
        <v>7.7700000000000005E-2</v>
      </c>
      <c r="M14" s="1">
        <v>0.36015823047177259</v>
      </c>
      <c r="N14" s="1">
        <v>0.3308926711032481</v>
      </c>
      <c r="O14" s="1">
        <v>0.26596748587828201</v>
      </c>
      <c r="P14" s="1">
        <v>0.18127052997382528</v>
      </c>
      <c r="Q14" s="1"/>
      <c r="R14" s="1"/>
      <c r="S14" s="1"/>
      <c r="X14" s="1"/>
      <c r="Y14" s="16"/>
      <c r="Z14" s="15"/>
      <c r="AA14" s="16"/>
      <c r="AB14" s="15"/>
    </row>
    <row r="15" spans="1:28" x14ac:dyDescent="0.2">
      <c r="A15" s="6" t="s">
        <v>14</v>
      </c>
      <c r="D15" s="1">
        <v>0.1613</v>
      </c>
      <c r="E15" s="1">
        <v>0.122</v>
      </c>
      <c r="F15" s="1">
        <v>0.17030000000000001</v>
      </c>
      <c r="G15" s="1">
        <v>0.13300000000000001</v>
      </c>
      <c r="H15" s="1">
        <v>0.15640000000000001</v>
      </c>
      <c r="I15" s="1">
        <v>5.1622907153756538E-2</v>
      </c>
      <c r="J15" s="1">
        <v>7.7620814307449285E-2</v>
      </c>
      <c r="K15" s="1">
        <v>0.1663</v>
      </c>
      <c r="L15" s="1">
        <v>8.1900000000000001E-2</v>
      </c>
      <c r="M15" s="1">
        <v>0.44552314094352718</v>
      </c>
      <c r="N15" s="1">
        <v>0.11283683358182611</v>
      </c>
      <c r="O15" s="1">
        <v>0.11013385052424512</v>
      </c>
      <c r="P15" s="1">
        <v>0.14479582904024713</v>
      </c>
      <c r="Q15" s="1"/>
      <c r="R15" s="1"/>
      <c r="S15" s="1"/>
      <c r="X15" s="1"/>
      <c r="Y15" s="16"/>
      <c r="Z15" s="15"/>
      <c r="AA15" s="16"/>
      <c r="AB15" s="15"/>
    </row>
    <row r="16" spans="1:28" x14ac:dyDescent="0.2">
      <c r="A16" s="6" t="s">
        <v>16</v>
      </c>
      <c r="D16" s="1">
        <v>7.6100000000000001E-2</v>
      </c>
      <c r="E16" s="1">
        <v>9.4899999999999998E-2</v>
      </c>
      <c r="F16" s="1">
        <v>9.6600000000000005E-2</v>
      </c>
      <c r="G16" s="1">
        <v>0.11600000000000001</v>
      </c>
      <c r="H16" s="1">
        <v>0.15770000000000001</v>
      </c>
      <c r="I16" s="1">
        <v>0.17024162861497433</v>
      </c>
      <c r="J16" s="1">
        <v>8.0644660071056806E-2</v>
      </c>
      <c r="K16" s="1">
        <v>0.1103</v>
      </c>
      <c r="L16" s="1">
        <v>9.11E-2</v>
      </c>
      <c r="M16" s="1">
        <v>0.16301459218606404</v>
      </c>
      <c r="N16" s="1">
        <v>9.9083406297847718E-2</v>
      </c>
      <c r="O16" s="1">
        <v>0.11334791664148183</v>
      </c>
      <c r="P16" s="1">
        <v>0.10413126630349552</v>
      </c>
      <c r="Q16" s="1"/>
      <c r="R16" s="1"/>
      <c r="S16" s="1"/>
      <c r="X16" s="1"/>
      <c r="Y16" s="16"/>
      <c r="Z16" s="15"/>
      <c r="AA16" s="16"/>
      <c r="AB16" s="15"/>
    </row>
    <row r="17" spans="1:28" x14ac:dyDescent="0.2">
      <c r="A17" s="6" t="s">
        <v>17</v>
      </c>
      <c r="D17" s="23" t="s">
        <v>15</v>
      </c>
      <c r="E17" s="1">
        <v>0.15390000000000001</v>
      </c>
      <c r="F17" s="1">
        <v>0.18410000000000001</v>
      </c>
      <c r="G17" s="1">
        <v>3.2000000000000001E-2</v>
      </c>
      <c r="H17" s="1">
        <v>0.1105</v>
      </c>
      <c r="I17" s="1">
        <v>9.9265601217674179E-2</v>
      </c>
      <c r="J17" s="1">
        <v>0.12405631659057689</v>
      </c>
      <c r="K17" s="1">
        <v>0.12659999999999999</v>
      </c>
      <c r="L17" s="1">
        <v>0.1124</v>
      </c>
      <c r="M17" s="1">
        <v>0.37523793602944105</v>
      </c>
      <c r="N17" s="1">
        <v>0.21080733480673966</v>
      </c>
      <c r="O17" s="1">
        <v>0.15746385601460147</v>
      </c>
      <c r="P17" s="1">
        <v>0.12790801902126642</v>
      </c>
      <c r="Q17" s="1"/>
      <c r="R17" s="1"/>
      <c r="S17" s="1"/>
      <c r="X17" s="1"/>
      <c r="Y17" s="16"/>
      <c r="Z17" s="15"/>
      <c r="AA17" s="16"/>
      <c r="AB17" s="15"/>
    </row>
    <row r="18" spans="1:28" x14ac:dyDescent="0.2">
      <c r="A18" s="6"/>
      <c r="P18" s="1"/>
      <c r="Q18" s="1"/>
      <c r="R18" s="1"/>
      <c r="S18" s="1"/>
      <c r="X18" s="1"/>
      <c r="Y18" s="16"/>
      <c r="Z18" s="15"/>
      <c r="AA18" s="16"/>
      <c r="AB18" s="15"/>
    </row>
    <row r="19" spans="1:28" x14ac:dyDescent="0.2">
      <c r="A19" s="6" t="s">
        <v>18</v>
      </c>
      <c r="D19" s="1">
        <v>3.9399999999999998E-2</v>
      </c>
      <c r="E19" s="1">
        <v>0.22389999999999999</v>
      </c>
      <c r="F19" s="1">
        <v>3.3300000000000003E-2</v>
      </c>
      <c r="G19" s="1">
        <v>8.4000000000000005E-2</v>
      </c>
      <c r="H19" s="1">
        <v>8.3400000000000002E-2</v>
      </c>
      <c r="I19" s="1">
        <v>0.13732876712328768</v>
      </c>
      <c r="J19" s="1">
        <v>7.0409056316576388E-2</v>
      </c>
      <c r="K19" s="1">
        <v>0.2462</v>
      </c>
      <c r="L19" s="1">
        <v>0.42580000000000001</v>
      </c>
      <c r="M19" s="1">
        <v>0.151</v>
      </c>
      <c r="N19" s="1">
        <v>0.28899999999999998</v>
      </c>
      <c r="O19" s="1">
        <v>0.29412304816669804</v>
      </c>
      <c r="P19" s="1">
        <v>0.23200000000000001</v>
      </c>
      <c r="Q19" s="1"/>
      <c r="R19" s="1"/>
      <c r="S19" s="1"/>
      <c r="X19" s="1"/>
      <c r="Y19" s="16"/>
      <c r="Z19" s="15"/>
      <c r="AA19" s="16"/>
      <c r="AB19" s="15"/>
    </row>
    <row r="20" spans="1:28" x14ac:dyDescent="0.2">
      <c r="A20" s="6"/>
      <c r="D20" s="1"/>
      <c r="E20" s="1"/>
      <c r="F20" s="1"/>
      <c r="G20" s="1"/>
      <c r="H20" s="1"/>
      <c r="I20" s="1"/>
      <c r="J20" s="1"/>
      <c r="K20" s="1"/>
      <c r="L20" s="1"/>
      <c r="M20" s="1"/>
      <c r="N20" s="1"/>
      <c r="O20" s="1"/>
      <c r="P20" s="1"/>
      <c r="Q20" s="1"/>
      <c r="R20" s="1"/>
      <c r="S20" s="1"/>
      <c r="X20" s="1"/>
      <c r="Y20" s="16"/>
      <c r="Z20" s="15"/>
      <c r="AA20" s="16"/>
      <c r="AB20" s="15"/>
    </row>
    <row r="21" spans="1:28" x14ac:dyDescent="0.2">
      <c r="A21" s="6" t="s">
        <v>19</v>
      </c>
      <c r="D21" s="1">
        <v>0.64839999999999998</v>
      </c>
      <c r="E21" s="1">
        <v>0.1487</v>
      </c>
      <c r="F21" s="1">
        <v>0.1138</v>
      </c>
      <c r="G21" s="1">
        <v>0.10199999999999999</v>
      </c>
      <c r="H21" s="1">
        <v>0.22989999999999999</v>
      </c>
      <c r="I21" s="1">
        <v>0.11312785388127854</v>
      </c>
      <c r="J21" s="1">
        <v>0.24102349695584127</v>
      </c>
      <c r="K21" s="1">
        <v>0.4012</v>
      </c>
      <c r="L21" s="1">
        <v>8.2500000000000004E-2</v>
      </c>
      <c r="M21" s="1">
        <v>8.5999999999999993E-2</v>
      </c>
      <c r="N21" s="1">
        <v>0.34300000000000003</v>
      </c>
      <c r="O21" s="1">
        <v>7.7779746549499221E-2</v>
      </c>
      <c r="P21" s="1">
        <v>0.48799999999999999</v>
      </c>
      <c r="Q21" s="1"/>
      <c r="R21" s="1"/>
      <c r="S21" s="1"/>
      <c r="X21" s="1"/>
      <c r="Y21" s="16"/>
      <c r="Z21" s="15"/>
      <c r="AA21" s="16"/>
      <c r="AB21" s="15"/>
    </row>
    <row r="22" spans="1:28" x14ac:dyDescent="0.2">
      <c r="A22" s="6" t="s">
        <v>20</v>
      </c>
      <c r="D22" s="1">
        <v>8.1299999999999997E-2</v>
      </c>
      <c r="E22" s="1">
        <v>0.1381</v>
      </c>
      <c r="F22" s="1">
        <v>8.1900000000000001E-2</v>
      </c>
      <c r="G22" s="1">
        <v>0.13700000000000001</v>
      </c>
      <c r="H22" s="1">
        <v>0.1085</v>
      </c>
      <c r="I22" s="1">
        <v>0.23082191780821917</v>
      </c>
      <c r="J22" s="1">
        <v>9.364916286148188E-2</v>
      </c>
      <c r="K22" s="1">
        <v>0.2311</v>
      </c>
      <c r="L22" s="1">
        <v>0.13719999999999999</v>
      </c>
      <c r="M22" s="1">
        <v>0.193</v>
      </c>
      <c r="N22" s="1">
        <v>0.245</v>
      </c>
      <c r="O22" s="1">
        <v>0.16210551130549583</v>
      </c>
      <c r="P22" s="1">
        <v>0.19600000000000001</v>
      </c>
      <c r="Q22" s="1"/>
      <c r="R22" s="1"/>
      <c r="S22" s="1"/>
      <c r="X22" s="1"/>
      <c r="Y22" s="16"/>
      <c r="Z22" s="15"/>
      <c r="AA22" s="16"/>
      <c r="AB22" s="15"/>
    </row>
    <row r="23" spans="1:28" x14ac:dyDescent="0.2">
      <c r="A23" s="6"/>
      <c r="D23" s="1"/>
      <c r="E23" s="1"/>
      <c r="F23" s="1"/>
      <c r="G23" s="1"/>
      <c r="H23" s="1"/>
      <c r="I23" s="1"/>
      <c r="J23" s="1"/>
      <c r="K23" s="1"/>
      <c r="L23" s="1"/>
      <c r="M23" s="1"/>
      <c r="N23" s="1"/>
      <c r="O23" s="1"/>
      <c r="P23" s="1"/>
      <c r="Q23" s="1"/>
      <c r="R23" s="1"/>
      <c r="S23" s="1"/>
      <c r="T23" s="1"/>
      <c r="X23" s="1"/>
      <c r="Y23" s="16"/>
      <c r="Z23" s="15"/>
      <c r="AA23" s="16"/>
      <c r="AB23" s="15"/>
    </row>
    <row r="24" spans="1:28" x14ac:dyDescent="0.2">
      <c r="A24" s="6" t="s">
        <v>21</v>
      </c>
      <c r="D24" s="1">
        <v>6.4100000000000004E-2</v>
      </c>
      <c r="E24" s="1">
        <v>0.13980000000000001</v>
      </c>
      <c r="F24" s="1">
        <v>7.5700000000000003E-2</v>
      </c>
      <c r="G24" s="1">
        <v>8.1000000000000003E-2</v>
      </c>
      <c r="H24" s="1">
        <v>1.2500000000000001E-2</v>
      </c>
      <c r="I24" s="1">
        <v>0.14824391171995596</v>
      </c>
      <c r="J24" s="1">
        <v>0.21745053272453546</v>
      </c>
      <c r="K24" s="1">
        <v>5.3600000000000002E-2</v>
      </c>
      <c r="L24" s="1">
        <v>8.9599999999999999E-2</v>
      </c>
      <c r="M24" s="1">
        <v>0.1014529176235692</v>
      </c>
      <c r="N24" s="1">
        <v>0.19353725716878104</v>
      </c>
      <c r="O24" s="1">
        <v>0.26910491929274566</v>
      </c>
      <c r="P24" s="1">
        <v>0.19780987636137537</v>
      </c>
      <c r="Q24" s="1"/>
      <c r="R24" s="1"/>
      <c r="S24" s="1"/>
      <c r="Y24" s="16"/>
    </row>
    <row r="25" spans="1:28" x14ac:dyDescent="0.2">
      <c r="A25" s="6" t="s">
        <v>22</v>
      </c>
      <c r="D25" s="1">
        <v>0.35709999999999997</v>
      </c>
      <c r="E25" s="1">
        <v>8.9300000000000004E-2</v>
      </c>
      <c r="F25" s="1">
        <v>6.4699999999999994E-2</v>
      </c>
      <c r="G25" s="1">
        <v>4.2000000000000003E-2</v>
      </c>
      <c r="H25" s="1">
        <v>9.4000000000000004E-3</v>
      </c>
      <c r="I25" s="1">
        <v>0.2655117960426277</v>
      </c>
      <c r="J25" s="1">
        <v>2.5104642313568574E-2</v>
      </c>
      <c r="K25" s="1">
        <v>7.4499999999999997E-2</v>
      </c>
      <c r="L25" s="1">
        <v>0.20349999999999999</v>
      </c>
      <c r="M25" s="1">
        <v>0.14185418686522652</v>
      </c>
      <c r="N25" s="1">
        <v>0.38892067794771168</v>
      </c>
      <c r="O25" s="1">
        <v>0.11974157069321201</v>
      </c>
      <c r="P25" s="1">
        <v>0.10918450752695097</v>
      </c>
      <c r="Q25" s="1"/>
      <c r="R25" s="1"/>
      <c r="S25" s="1"/>
      <c r="Y25" s="16"/>
    </row>
    <row r="26" spans="1:28" x14ac:dyDescent="0.2">
      <c r="A26" s="6" t="s">
        <v>23</v>
      </c>
      <c r="D26" s="1">
        <v>0.11700000000000001</v>
      </c>
      <c r="E26" s="1">
        <v>5.91E-2</v>
      </c>
      <c r="F26" s="1">
        <v>6.9999999999999999E-4</v>
      </c>
      <c r="G26" s="1">
        <v>0.25700000000000001</v>
      </c>
      <c r="H26" s="1">
        <v>6.2700000000000006E-2</v>
      </c>
      <c r="I26" s="1">
        <v>2.8824200913208784E-2</v>
      </c>
      <c r="J26" s="1">
        <v>0.12304223744289979</v>
      </c>
      <c r="K26" s="1">
        <v>0.13170000000000001</v>
      </c>
      <c r="L26" s="1">
        <v>0.1472</v>
      </c>
      <c r="M26" s="1">
        <v>0.1039573339639184</v>
      </c>
      <c r="N26" s="1">
        <v>0.20036341403004829</v>
      </c>
      <c r="O26" s="1">
        <v>0.13728329724806582</v>
      </c>
      <c r="P26" s="1">
        <v>0.20431937331184205</v>
      </c>
      <c r="Q26" s="1"/>
      <c r="R26" s="1"/>
      <c r="S26" s="1"/>
      <c r="Y26" s="16"/>
    </row>
    <row r="27" spans="1:28" x14ac:dyDescent="0.2">
      <c r="A27" s="6" t="s">
        <v>24</v>
      </c>
      <c r="D27" s="1">
        <v>6.13E-2</v>
      </c>
      <c r="E27" s="1">
        <v>5.7500000000000002E-2</v>
      </c>
      <c r="F27" s="1">
        <v>6.9699999999999998E-2</v>
      </c>
      <c r="G27" s="1">
        <v>7.8E-2</v>
      </c>
      <c r="H27" s="1">
        <v>0.3453</v>
      </c>
      <c r="I27" s="1">
        <v>1.5007610350076989E-2</v>
      </c>
      <c r="J27" s="1">
        <v>9.1858828006103344E-2</v>
      </c>
      <c r="K27" s="1">
        <v>7.1999999999999995E-2</v>
      </c>
      <c r="L27" s="1">
        <v>0.17219999999999999</v>
      </c>
      <c r="M27" s="1">
        <v>0.11131081881904858</v>
      </c>
      <c r="N27" s="1">
        <v>0.15390753875490157</v>
      </c>
      <c r="O27" s="1">
        <v>0.17371831972937085</v>
      </c>
      <c r="P27" s="1">
        <v>0.23348980705678909</v>
      </c>
      <c r="Q27" s="1"/>
      <c r="R27" s="1"/>
      <c r="S27" s="1"/>
      <c r="Y27" s="16"/>
    </row>
    <row r="28" spans="1:28" x14ac:dyDescent="0.2">
      <c r="A28" s="6"/>
      <c r="D28" s="1"/>
      <c r="E28" s="1"/>
      <c r="F28" s="1"/>
      <c r="G28" s="1"/>
      <c r="H28" s="1"/>
      <c r="I28" s="1"/>
      <c r="J28" s="1"/>
      <c r="K28" s="1"/>
      <c r="L28" s="1"/>
      <c r="M28" s="1"/>
      <c r="N28" s="1"/>
      <c r="O28" s="1"/>
      <c r="P28" s="1"/>
      <c r="Q28" s="1"/>
      <c r="R28" s="1"/>
      <c r="S28" s="1"/>
    </row>
    <row r="29" spans="1:28" x14ac:dyDescent="0.2">
      <c r="A29" s="6" t="s">
        <v>25</v>
      </c>
      <c r="D29" s="30" t="s">
        <v>15</v>
      </c>
      <c r="E29" s="30" t="s">
        <v>15</v>
      </c>
      <c r="F29" s="1">
        <v>0.13900000000000001</v>
      </c>
      <c r="G29" s="1">
        <v>9.4E-2</v>
      </c>
      <c r="H29" s="1">
        <v>7.3300000000000004E-2</v>
      </c>
      <c r="I29" s="1">
        <v>0.17691590563164489</v>
      </c>
      <c r="J29" s="1">
        <v>0.11649923896497157</v>
      </c>
      <c r="K29" s="1">
        <v>0.1075</v>
      </c>
      <c r="L29" s="1">
        <v>0.1396</v>
      </c>
      <c r="M29" s="1">
        <v>0.14499999999999999</v>
      </c>
      <c r="N29" s="1">
        <v>0.27100000000000002</v>
      </c>
      <c r="O29" s="1">
        <v>0.14031418506831195</v>
      </c>
      <c r="P29" s="1">
        <v>0.16400000000000001</v>
      </c>
      <c r="Q29" s="1"/>
      <c r="R29" s="1"/>
      <c r="S29" s="1"/>
    </row>
    <row r="30" spans="1:28" x14ac:dyDescent="0.2">
      <c r="A30" s="6"/>
      <c r="D30" s="1"/>
      <c r="E30" s="1"/>
      <c r="F30" s="1"/>
      <c r="G30" s="1"/>
      <c r="H30" s="1"/>
      <c r="I30" s="1"/>
      <c r="J30" s="1"/>
      <c r="K30" s="1"/>
      <c r="L30" s="1"/>
      <c r="M30" s="1"/>
      <c r="N30" s="1"/>
      <c r="O30" s="1"/>
      <c r="P30" s="1"/>
      <c r="Q30" s="1"/>
      <c r="R30" s="1"/>
      <c r="S30" s="1"/>
    </row>
    <row r="31" spans="1:28" x14ac:dyDescent="0.2">
      <c r="A31" s="6" t="s">
        <v>33</v>
      </c>
      <c r="D31" s="5">
        <v>0.21440000000000001</v>
      </c>
      <c r="E31" s="5">
        <v>0.1578</v>
      </c>
      <c r="F31" s="5">
        <v>0.1191</v>
      </c>
      <c r="G31" s="5">
        <f t="shared" ref="G31:L31" si="2">AVERAGE(G10:G29)</f>
        <v>0.11913333333333335</v>
      </c>
      <c r="H31" s="5">
        <f t="shared" si="2"/>
        <v>0.15321333333333334</v>
      </c>
      <c r="I31" s="5">
        <f t="shared" si="2"/>
        <v>0.14786085743277982</v>
      </c>
      <c r="J31" s="5">
        <f t="shared" si="2"/>
        <v>0.14634427743953535</v>
      </c>
      <c r="K31" s="5">
        <f t="shared" si="2"/>
        <v>0.16360666666666662</v>
      </c>
      <c r="L31" s="5">
        <f t="shared" si="2"/>
        <v>0.15432666666666667</v>
      </c>
      <c r="M31" s="5">
        <v>0.191</v>
      </c>
      <c r="N31" s="5">
        <v>0.254</v>
      </c>
      <c r="O31" s="5">
        <v>0.186</v>
      </c>
      <c r="P31" s="5">
        <v>0.21099999999999999</v>
      </c>
      <c r="Q31" s="5"/>
      <c r="R31" s="5"/>
      <c r="S31" s="5"/>
      <c r="T31" s="2"/>
    </row>
    <row r="32" spans="1:28" x14ac:dyDescent="0.2">
      <c r="F32" s="1"/>
    </row>
    <row r="36" spans="1:2" x14ac:dyDescent="0.2">
      <c r="A36" t="s">
        <v>27</v>
      </c>
      <c r="B36" t="s">
        <v>34</v>
      </c>
    </row>
    <row r="37" spans="1:2" x14ac:dyDescent="0.2">
      <c r="B37" t="s">
        <v>35</v>
      </c>
    </row>
    <row r="40" spans="1:2" x14ac:dyDescent="0.2">
      <c r="A40" s="9"/>
    </row>
    <row r="41" spans="1:2" x14ac:dyDescent="0.2">
      <c r="A41" s="9"/>
    </row>
    <row r="42" spans="1:2" x14ac:dyDescent="0.2">
      <c r="A42" s="9"/>
    </row>
    <row r="43" spans="1:2" x14ac:dyDescent="0.2">
      <c r="A43" s="9"/>
    </row>
  </sheetData>
  <phoneticPr fontId="3" type="noConversion"/>
  <pageMargins left="0.75" right="0.75" top="1" bottom="1" header="0.5" footer="0.5"/>
  <pageSetup scale="88"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F42"/>
  <sheetViews>
    <sheetView view="pageBreakPreview" zoomScale="60" zoomScaleNormal="100" workbookViewId="0">
      <selection activeCell="J44" sqref="J44"/>
    </sheetView>
  </sheetViews>
  <sheetFormatPr defaultColWidth="9.140625" defaultRowHeight="12.75" x14ac:dyDescent="0.2"/>
  <cols>
    <col min="1" max="1" width="19.7109375" bestFit="1" customWidth="1"/>
    <col min="2" max="3" width="2.85546875" customWidth="1"/>
    <col min="12" max="16" width="11.28515625" customWidth="1"/>
    <col min="17" max="17" width="14.140625" style="20" customWidth="1"/>
    <col min="18" max="18" width="2.85546875" customWidth="1"/>
  </cols>
  <sheetData>
    <row r="1" spans="1:32" x14ac:dyDescent="0.2">
      <c r="A1" s="2"/>
      <c r="B1" s="2"/>
      <c r="C1" s="2"/>
      <c r="D1" s="2"/>
      <c r="E1" s="2"/>
      <c r="F1" s="2"/>
      <c r="G1" s="2"/>
      <c r="H1" s="2"/>
      <c r="I1" s="2"/>
      <c r="J1" s="2"/>
      <c r="K1" s="2"/>
      <c r="L1" s="2"/>
      <c r="M1" s="2"/>
      <c r="N1" s="2"/>
      <c r="O1" s="2"/>
      <c r="P1" s="2"/>
      <c r="Q1" s="17"/>
      <c r="R1" s="2"/>
      <c r="S1" s="2"/>
      <c r="T1" s="2"/>
    </row>
    <row r="2" spans="1:32" x14ac:dyDescent="0.2">
      <c r="A2" s="2" t="s">
        <v>0</v>
      </c>
      <c r="B2" s="2"/>
      <c r="C2" s="2"/>
      <c r="D2" s="2" t="s">
        <v>36</v>
      </c>
      <c r="E2" s="2"/>
      <c r="F2" s="2"/>
      <c r="G2" s="2"/>
      <c r="H2" s="2"/>
      <c r="I2" s="2"/>
      <c r="J2" s="2"/>
      <c r="K2" s="2"/>
      <c r="L2" s="2"/>
      <c r="M2" s="2"/>
      <c r="N2" s="2"/>
      <c r="O2" s="2"/>
      <c r="P2" s="2"/>
      <c r="Q2" s="17"/>
      <c r="R2" s="2"/>
      <c r="S2" s="2"/>
      <c r="T2" s="2"/>
    </row>
    <row r="3" spans="1:32" x14ac:dyDescent="0.2">
      <c r="A3" s="2"/>
      <c r="B3" s="2"/>
      <c r="C3" s="2"/>
      <c r="D3" s="2"/>
      <c r="E3" s="2"/>
      <c r="F3" s="2"/>
      <c r="G3" s="2"/>
      <c r="H3" s="2"/>
      <c r="I3" s="2"/>
      <c r="J3" s="2"/>
      <c r="K3" s="2"/>
      <c r="L3" s="2"/>
      <c r="M3" s="2"/>
      <c r="N3" s="2"/>
      <c r="O3" s="2"/>
      <c r="P3" s="2"/>
      <c r="Q3" s="17"/>
      <c r="R3" s="2"/>
      <c r="S3" s="2"/>
      <c r="T3" s="2"/>
    </row>
    <row r="4" spans="1:32" x14ac:dyDescent="0.2">
      <c r="A4" s="2" t="s">
        <v>2</v>
      </c>
      <c r="B4" s="2"/>
      <c r="C4" s="2"/>
      <c r="D4" s="3">
        <v>8784</v>
      </c>
      <c r="E4" s="3">
        <v>8760</v>
      </c>
      <c r="F4" s="3">
        <v>8760</v>
      </c>
      <c r="G4" s="3">
        <v>8760</v>
      </c>
      <c r="H4" s="3">
        <f>8760+24</f>
        <v>8784</v>
      </c>
      <c r="I4" s="3">
        <v>8760</v>
      </c>
      <c r="J4" s="3">
        <v>8760</v>
      </c>
      <c r="K4" s="3">
        <v>8760</v>
      </c>
      <c r="L4" s="3">
        <f>24*366</f>
        <v>8784</v>
      </c>
      <c r="M4" s="3">
        <v>8760</v>
      </c>
      <c r="N4" s="3">
        <v>8760</v>
      </c>
      <c r="O4" s="3">
        <v>8760</v>
      </c>
      <c r="P4" s="3">
        <f>24*366</f>
        <v>8784</v>
      </c>
      <c r="Q4" s="18"/>
      <c r="R4" s="3"/>
      <c r="S4" s="3"/>
      <c r="T4" s="2"/>
    </row>
    <row r="5" spans="1:32" x14ac:dyDescent="0.2">
      <c r="A5" s="2"/>
      <c r="B5" s="2"/>
      <c r="C5" s="2"/>
      <c r="D5" s="3"/>
      <c r="E5" s="3"/>
      <c r="F5" s="3"/>
      <c r="G5" s="3"/>
      <c r="H5" s="3"/>
      <c r="I5" s="3"/>
      <c r="J5" s="3"/>
      <c r="K5" s="3"/>
      <c r="L5" s="3"/>
      <c r="M5" s="3"/>
      <c r="N5" s="3"/>
      <c r="O5" s="3"/>
      <c r="P5" s="3"/>
      <c r="Q5" s="18" t="s">
        <v>3</v>
      </c>
      <c r="R5" s="3"/>
      <c r="S5" s="3"/>
      <c r="T5" s="2"/>
    </row>
    <row r="6" spans="1:32" x14ac:dyDescent="0.2">
      <c r="A6" s="2" t="s">
        <v>4</v>
      </c>
      <c r="B6" s="2"/>
      <c r="C6" s="2"/>
      <c r="D6" s="3">
        <v>2012</v>
      </c>
      <c r="E6" s="3">
        <v>2013</v>
      </c>
      <c r="F6" s="3">
        <v>2014</v>
      </c>
      <c r="G6" s="3">
        <v>2015</v>
      </c>
      <c r="H6" s="3">
        <f>G6+1</f>
        <v>2016</v>
      </c>
      <c r="I6" s="3">
        <f>H6+1</f>
        <v>2017</v>
      </c>
      <c r="J6" s="3">
        <f>I6+1</f>
        <v>2018</v>
      </c>
      <c r="K6" s="3">
        <f>J6+1</f>
        <v>2019</v>
      </c>
      <c r="L6" s="3">
        <f>K6+1</f>
        <v>2020</v>
      </c>
      <c r="M6" s="3">
        <f t="shared" ref="M6:P6" si="0">L6+1</f>
        <v>2021</v>
      </c>
      <c r="N6" s="3">
        <f t="shared" si="0"/>
        <v>2022</v>
      </c>
      <c r="O6" s="3">
        <f t="shared" si="0"/>
        <v>2023</v>
      </c>
      <c r="P6" s="3">
        <f t="shared" si="0"/>
        <v>2024</v>
      </c>
      <c r="Q6" s="18" t="s">
        <v>5</v>
      </c>
      <c r="R6" s="3"/>
      <c r="S6" s="4"/>
      <c r="T6" s="4"/>
    </row>
    <row r="7" spans="1:32" ht="25.5" x14ac:dyDescent="0.2">
      <c r="A7" s="2"/>
      <c r="B7" s="2"/>
      <c r="C7" s="2"/>
      <c r="D7" s="3" t="s">
        <v>7</v>
      </c>
      <c r="E7" s="3" t="s">
        <v>6</v>
      </c>
      <c r="F7" s="3" t="s">
        <v>7</v>
      </c>
      <c r="G7" s="3" t="s">
        <v>7</v>
      </c>
      <c r="H7" s="3" t="str">
        <f>G7</f>
        <v>(actual)</v>
      </c>
      <c r="I7" s="3" t="str">
        <f>H7</f>
        <v>(actual)</v>
      </c>
      <c r="J7" s="3" t="str">
        <f>I7</f>
        <v>(actual)</v>
      </c>
      <c r="K7" s="3" t="str">
        <f>J7</f>
        <v>(actual)</v>
      </c>
      <c r="L7" s="3" t="str">
        <f>K7</f>
        <v>(actual)</v>
      </c>
      <c r="M7" s="3" t="str">
        <f t="shared" ref="M7:P7" si="1">L7</f>
        <v>(actual)</v>
      </c>
      <c r="N7" s="3" t="str">
        <f t="shared" si="1"/>
        <v>(actual)</v>
      </c>
      <c r="O7" s="3" t="str">
        <f t="shared" si="1"/>
        <v>(actual)</v>
      </c>
      <c r="P7" s="3" t="str">
        <f t="shared" si="1"/>
        <v>(actual)</v>
      </c>
      <c r="Q7" s="18" t="s">
        <v>8</v>
      </c>
      <c r="R7" s="3"/>
      <c r="S7" s="4"/>
      <c r="T7" s="2"/>
    </row>
    <row r="8" spans="1:32" x14ac:dyDescent="0.2">
      <c r="A8" s="2" t="s">
        <v>9</v>
      </c>
      <c r="B8" s="2"/>
      <c r="C8" s="2"/>
      <c r="D8" s="2"/>
      <c r="E8" s="2"/>
      <c r="F8" s="2"/>
      <c r="G8" s="2"/>
      <c r="H8" s="2"/>
      <c r="I8" s="2"/>
      <c r="J8" s="2"/>
      <c r="K8" s="2"/>
      <c r="L8" s="2"/>
      <c r="M8" s="2"/>
      <c r="N8" s="2"/>
      <c r="O8" s="2"/>
      <c r="P8" s="2"/>
      <c r="Q8" s="17"/>
      <c r="R8" s="2"/>
      <c r="S8" s="2"/>
      <c r="T8" s="2"/>
    </row>
    <row r="9" spans="1:32" x14ac:dyDescent="0.2">
      <c r="Z9" s="1"/>
      <c r="AB9" s="15"/>
      <c r="AC9" s="16"/>
      <c r="AD9" s="14"/>
      <c r="AE9" s="16"/>
      <c r="AF9" s="16"/>
    </row>
    <row r="10" spans="1:32" x14ac:dyDescent="0.2">
      <c r="A10" t="s">
        <v>10</v>
      </c>
      <c r="D10" s="1">
        <v>0</v>
      </c>
      <c r="E10" s="1">
        <v>0</v>
      </c>
      <c r="F10" s="1">
        <v>5.4999999999999997E-3</v>
      </c>
      <c r="G10" s="1">
        <v>5.0000000000000001E-3</v>
      </c>
      <c r="H10" s="1">
        <v>8.0009107468123862E-3</v>
      </c>
      <c r="I10" s="1">
        <v>1.0844748858447488E-2</v>
      </c>
      <c r="J10" s="1">
        <v>2.0154109589033121E-2</v>
      </c>
      <c r="K10" s="1">
        <v>5.5399999999999998E-2</v>
      </c>
      <c r="L10" s="1">
        <v>2.4400000000000002E-2</v>
      </c>
      <c r="M10" s="1">
        <v>1.6E-2</v>
      </c>
      <c r="N10" s="1">
        <v>2.5999999999999999E-2</v>
      </c>
      <c r="O10" s="1">
        <v>2.3270929200619048E-2</v>
      </c>
      <c r="P10" s="1">
        <v>0</v>
      </c>
      <c r="Q10" s="21"/>
      <c r="R10" s="1"/>
      <c r="S10" s="1"/>
      <c r="T10" s="1"/>
      <c r="Z10" s="1"/>
      <c r="AB10" s="15"/>
      <c r="AC10" s="16"/>
      <c r="AD10" s="14"/>
      <c r="AE10" s="16"/>
      <c r="AF10" s="16"/>
    </row>
    <row r="11" spans="1:32" x14ac:dyDescent="0.2">
      <c r="D11" s="1"/>
      <c r="E11" s="1"/>
      <c r="F11" s="1"/>
      <c r="G11" s="1"/>
      <c r="H11" s="1"/>
      <c r="I11" s="1"/>
      <c r="J11" s="1"/>
      <c r="K11" s="1"/>
      <c r="L11" s="1"/>
      <c r="M11" s="1"/>
      <c r="N11" s="1"/>
      <c r="O11" s="1"/>
      <c r="P11" s="1"/>
      <c r="Q11" s="21"/>
      <c r="R11" s="1"/>
      <c r="S11" s="1"/>
      <c r="T11" s="1"/>
      <c r="Z11" s="1"/>
      <c r="AB11" s="15"/>
      <c r="AC11" s="16"/>
      <c r="AD11" s="14"/>
      <c r="AE11" s="16"/>
      <c r="AF11" s="16"/>
    </row>
    <row r="12" spans="1:32" x14ac:dyDescent="0.2">
      <c r="A12" t="s">
        <v>11</v>
      </c>
      <c r="D12" s="1">
        <v>4.5999999999999999E-2</v>
      </c>
      <c r="E12" s="1">
        <v>0</v>
      </c>
      <c r="F12" s="1">
        <v>1.7500000000000002E-2</v>
      </c>
      <c r="G12" s="1">
        <v>0.11799999999999999</v>
      </c>
      <c r="H12" s="1">
        <v>0.10270150273224044</v>
      </c>
      <c r="I12" s="1">
        <v>7.2716894977168947E-2</v>
      </c>
      <c r="J12" s="1">
        <v>5.4136225266369339E-2</v>
      </c>
      <c r="K12" s="1">
        <v>6.4073439878260086E-2</v>
      </c>
      <c r="L12" s="1">
        <v>0.13411704993930351</v>
      </c>
      <c r="M12" s="1">
        <v>4.3807047304890705E-2</v>
      </c>
      <c r="N12" s="1">
        <v>9.8505771182133009E-2</v>
      </c>
      <c r="O12" s="1">
        <v>9.4905824927213014E-2</v>
      </c>
      <c r="P12" s="1">
        <v>7.2658779852307287E-2</v>
      </c>
      <c r="Q12" s="21"/>
      <c r="R12" s="1"/>
      <c r="S12" s="1"/>
      <c r="T12" s="1"/>
      <c r="Z12" s="1"/>
      <c r="AB12" s="15"/>
      <c r="AC12" s="16"/>
      <c r="AD12" s="14"/>
      <c r="AE12" s="16"/>
      <c r="AF12" s="16"/>
    </row>
    <row r="13" spans="1:32" x14ac:dyDescent="0.2">
      <c r="A13" s="6" t="s">
        <v>12</v>
      </c>
      <c r="D13" s="1">
        <v>5.7000000000000002E-2</v>
      </c>
      <c r="E13" s="1">
        <v>3.6900000000000002E-2</v>
      </c>
      <c r="F13" s="1">
        <v>3.3399999999999999E-2</v>
      </c>
      <c r="G13" s="1">
        <v>7.0000000000000001E-3</v>
      </c>
      <c r="H13" s="1">
        <v>5.6515255009107472E-2</v>
      </c>
      <c r="I13" s="1">
        <v>9.0182648401826489E-3</v>
      </c>
      <c r="J13" s="1">
        <v>6.1626712328751179E-2</v>
      </c>
      <c r="K13" s="1">
        <v>2.9092465753448579E-2</v>
      </c>
      <c r="L13" s="1">
        <v>5.409244712608513E-2</v>
      </c>
      <c r="M13" s="1">
        <v>5.2909438511864998E-2</v>
      </c>
      <c r="N13" s="1">
        <v>6.4061834094352219E-2</v>
      </c>
      <c r="O13" s="1">
        <v>5.7668666212248997E-2</v>
      </c>
      <c r="P13" s="1">
        <v>4.2766962659384934E-2</v>
      </c>
      <c r="Q13" s="18"/>
      <c r="R13" s="4"/>
      <c r="S13" s="4"/>
      <c r="T13" s="1"/>
      <c r="Z13" s="1"/>
      <c r="AB13" s="15"/>
      <c r="AC13" s="16"/>
      <c r="AD13" s="14"/>
      <c r="AE13" s="16"/>
      <c r="AF13" s="16"/>
    </row>
    <row r="14" spans="1:32" x14ac:dyDescent="0.2">
      <c r="A14" s="6" t="s">
        <v>13</v>
      </c>
      <c r="D14" s="1">
        <v>2.0799999999999999E-2</v>
      </c>
      <c r="E14" s="1">
        <v>2.1299999999999999E-2</v>
      </c>
      <c r="F14" s="1">
        <v>3.1099999999999999E-2</v>
      </c>
      <c r="G14" s="1">
        <v>7.8E-2</v>
      </c>
      <c r="H14" s="1">
        <v>0</v>
      </c>
      <c r="I14" s="1">
        <v>1.5753424657534248E-2</v>
      </c>
      <c r="J14" s="1">
        <v>1.0856164383545697E-2</v>
      </c>
      <c r="K14" s="1">
        <v>2.6950152206979373E-2</v>
      </c>
      <c r="L14" s="1">
        <v>2.4132893139041121E-2</v>
      </c>
      <c r="M14" s="1">
        <v>4.5283486976260272E-2</v>
      </c>
      <c r="N14" s="1">
        <v>5.5320268899002205E-2</v>
      </c>
      <c r="O14" s="1">
        <v>0.11806117193245792</v>
      </c>
      <c r="P14" s="1">
        <v>2.9431352458992539E-2</v>
      </c>
      <c r="Q14" s="21"/>
      <c r="R14" s="1"/>
      <c r="S14" s="1"/>
      <c r="T14" s="1"/>
      <c r="Z14" s="1"/>
      <c r="AB14" s="15"/>
      <c r="AC14" s="16"/>
      <c r="AD14" s="14"/>
      <c r="AE14" s="16"/>
      <c r="AF14" s="16"/>
    </row>
    <row r="15" spans="1:32" x14ac:dyDescent="0.2">
      <c r="A15" s="6" t="s">
        <v>14</v>
      </c>
      <c r="D15" s="1">
        <v>5.7000000000000002E-3</v>
      </c>
      <c r="E15" s="1">
        <v>3.4000000000000002E-2</v>
      </c>
      <c r="F15" s="1">
        <v>4.5999999999999999E-3</v>
      </c>
      <c r="G15" s="1">
        <v>1.0999999999999999E-2</v>
      </c>
      <c r="H15" s="1">
        <v>2.8290072859744994E-3</v>
      </c>
      <c r="I15" s="1">
        <v>1.5867579908675798E-2</v>
      </c>
      <c r="J15" s="1">
        <v>6.3945966514986812E-3</v>
      </c>
      <c r="K15" s="1">
        <v>4.1656170725544964E-2</v>
      </c>
      <c r="L15" s="1">
        <v>5.6618093503608882E-3</v>
      </c>
      <c r="M15" s="1">
        <v>1.1674309096771592E-2</v>
      </c>
      <c r="N15" s="1">
        <v>8.6167237442704436E-3</v>
      </c>
      <c r="O15" s="1">
        <v>1.2161656905123922E-2</v>
      </c>
      <c r="P15" s="1">
        <v>1.1904694140852013E-2</v>
      </c>
      <c r="Q15" s="21"/>
      <c r="R15" s="1"/>
      <c r="S15" s="1"/>
      <c r="T15" s="1"/>
      <c r="Z15" s="1"/>
      <c r="AB15" s="15"/>
      <c r="AC15" s="16"/>
      <c r="AD15" s="14"/>
      <c r="AE15" s="16"/>
      <c r="AF15" s="16"/>
    </row>
    <row r="16" spans="1:32" x14ac:dyDescent="0.2">
      <c r="A16" s="6" t="s">
        <v>16</v>
      </c>
      <c r="D16" s="1">
        <v>4.5499999999999999E-2</v>
      </c>
      <c r="E16" s="1">
        <v>1.1000000000000001E-3</v>
      </c>
      <c r="F16" s="1">
        <v>3.0999999999999999E-3</v>
      </c>
      <c r="G16" s="1">
        <v>3.0000000000000001E-3</v>
      </c>
      <c r="H16" s="1">
        <v>1.0382513661202186E-2</v>
      </c>
      <c r="I16" s="1">
        <v>2.9680365296803654E-3</v>
      </c>
      <c r="J16" s="1">
        <v>1.0932267884335526E-2</v>
      </c>
      <c r="K16" s="1">
        <v>1.0241501775772745E-2</v>
      </c>
      <c r="L16" s="1">
        <v>6.5298332827227112E-3</v>
      </c>
      <c r="M16" s="1">
        <v>2.7095796140821183E-2</v>
      </c>
      <c r="N16" s="1">
        <v>9.3340626585477499E-3</v>
      </c>
      <c r="O16" s="1">
        <v>4.1293760822560897E-3</v>
      </c>
      <c r="P16" s="1">
        <v>1.45280244384092E-2</v>
      </c>
      <c r="Q16" s="21"/>
      <c r="R16" s="1"/>
      <c r="S16" s="1"/>
      <c r="T16" s="1"/>
      <c r="Z16" s="1"/>
      <c r="AB16" s="15"/>
      <c r="AC16" s="16"/>
      <c r="AD16" s="14"/>
      <c r="AE16" s="16"/>
      <c r="AF16" s="16"/>
    </row>
    <row r="17" spans="1:32" x14ac:dyDescent="0.2">
      <c r="A17" s="6" t="s">
        <v>17</v>
      </c>
      <c r="D17" s="30" t="s">
        <v>15</v>
      </c>
      <c r="E17" s="1">
        <v>0</v>
      </c>
      <c r="F17" s="1">
        <v>2.3E-3</v>
      </c>
      <c r="G17" s="1">
        <v>0</v>
      </c>
      <c r="H17" s="1">
        <v>6.5653460837887066E-3</v>
      </c>
      <c r="I17" s="1">
        <v>8.3333333333333332E-3</v>
      </c>
      <c r="J17" s="1">
        <v>4.5624048706249349E-3</v>
      </c>
      <c r="K17" s="1">
        <v>4.1463850837157826E-2</v>
      </c>
      <c r="L17" s="1">
        <v>1.7206252529866333E-2</v>
      </c>
      <c r="M17" s="1">
        <v>3.3968862061404217E-2</v>
      </c>
      <c r="N17" s="1">
        <v>6.2521245560811338E-3</v>
      </c>
      <c r="O17" s="1">
        <v>7.3065070809901845E-3</v>
      </c>
      <c r="P17" s="1">
        <v>2.4190637016798692E-2</v>
      </c>
      <c r="Q17" s="21"/>
      <c r="R17" s="1"/>
      <c r="S17" s="1"/>
      <c r="T17" s="1"/>
      <c r="Z17" s="1"/>
      <c r="AB17" s="15"/>
      <c r="AC17" s="16"/>
      <c r="AD17" s="14"/>
      <c r="AE17" s="16"/>
      <c r="AF17" s="16"/>
    </row>
    <row r="18" spans="1:32" x14ac:dyDescent="0.2">
      <c r="A18" s="6"/>
      <c r="D18" s="1"/>
      <c r="E18" s="1"/>
      <c r="F18" s="1"/>
      <c r="G18" s="1"/>
      <c r="H18" s="1"/>
      <c r="I18" s="1"/>
      <c r="J18" s="1"/>
      <c r="K18" s="1"/>
      <c r="L18" s="1"/>
      <c r="M18" s="1"/>
      <c r="N18" s="1"/>
      <c r="O18" s="1"/>
      <c r="P18" s="1"/>
      <c r="Q18" s="21"/>
      <c r="R18" s="1"/>
      <c r="S18" s="1"/>
      <c r="T18" s="1"/>
      <c r="Z18" s="1"/>
      <c r="AB18" s="15"/>
      <c r="AC18" s="16"/>
      <c r="AD18" s="14"/>
      <c r="AE18" s="16"/>
      <c r="AF18" s="16"/>
    </row>
    <row r="19" spans="1:32" x14ac:dyDescent="0.2">
      <c r="A19" s="6" t="s">
        <v>18</v>
      </c>
      <c r="D19" s="1">
        <v>0</v>
      </c>
      <c r="E19" s="1">
        <v>0</v>
      </c>
      <c r="F19" s="1">
        <v>0</v>
      </c>
      <c r="G19" s="1">
        <v>5.0000000000000001E-3</v>
      </c>
      <c r="H19" s="1">
        <v>1.6074681238615662E-2</v>
      </c>
      <c r="I19" s="1">
        <v>2.9223744292237442E-2</v>
      </c>
      <c r="J19" s="1">
        <v>0</v>
      </c>
      <c r="K19" s="1">
        <v>1.3980213089822951E-2</v>
      </c>
      <c r="L19" s="1">
        <v>7.6100000000000001E-2</v>
      </c>
      <c r="M19" s="1">
        <v>3.0000000000000001E-3</v>
      </c>
      <c r="N19" s="1">
        <v>1.2E-2</v>
      </c>
      <c r="O19" s="1">
        <v>2.5105594403384678E-2</v>
      </c>
      <c r="P19" s="1">
        <v>2.5000000000000001E-2</v>
      </c>
      <c r="Q19" s="21"/>
      <c r="R19" s="1"/>
      <c r="S19" s="1"/>
      <c r="T19" s="1"/>
      <c r="Z19" s="1"/>
      <c r="AB19" s="15"/>
      <c r="AC19" s="16"/>
      <c r="AD19" s="14"/>
      <c r="AE19" s="16"/>
      <c r="AF19" s="16"/>
    </row>
    <row r="20" spans="1:32" x14ac:dyDescent="0.2">
      <c r="A20" s="6"/>
      <c r="D20" s="1"/>
      <c r="E20" s="1"/>
      <c r="F20" s="1"/>
      <c r="G20" s="1"/>
      <c r="H20" s="1"/>
      <c r="I20" s="1"/>
      <c r="J20" s="1"/>
      <c r="K20" s="1"/>
      <c r="L20" s="1"/>
      <c r="M20" s="1"/>
      <c r="N20" s="1"/>
      <c r="O20" s="1"/>
      <c r="P20" s="1"/>
      <c r="Q20" s="21"/>
      <c r="R20" s="1"/>
      <c r="S20" s="1"/>
      <c r="T20" s="1"/>
      <c r="Z20" s="1"/>
      <c r="AB20" s="15"/>
      <c r="AC20" s="16"/>
      <c r="AD20" s="14"/>
      <c r="AE20" s="16"/>
      <c r="AF20" s="16"/>
    </row>
    <row r="21" spans="1:32" x14ac:dyDescent="0.2">
      <c r="A21" s="6" t="s">
        <v>19</v>
      </c>
      <c r="D21" s="1">
        <v>2.9999999999999997E-4</v>
      </c>
      <c r="E21" s="1">
        <v>1.1999999999999999E-3</v>
      </c>
      <c r="F21" s="1">
        <v>0</v>
      </c>
      <c r="G21" s="1">
        <v>8.0000000000000002E-3</v>
      </c>
      <c r="H21" s="1">
        <v>1.4433060109289618E-2</v>
      </c>
      <c r="I21" s="1">
        <v>1.3698630136986301E-2</v>
      </c>
      <c r="J21" s="1">
        <v>8.2648401826377702E-3</v>
      </c>
      <c r="K21" s="1">
        <v>1.7102359208515175E-2</v>
      </c>
      <c r="L21" s="1">
        <v>0</v>
      </c>
      <c r="M21" s="1">
        <v>3.7919965687443678E-2</v>
      </c>
      <c r="N21" s="1">
        <v>2.5999999999999999E-2</v>
      </c>
      <c r="O21" s="1">
        <v>5.8697363606599058E-2</v>
      </c>
      <c r="P21" s="1">
        <v>0</v>
      </c>
      <c r="Q21" s="21"/>
      <c r="R21" s="1"/>
      <c r="S21" s="1"/>
      <c r="T21" s="1"/>
      <c r="Z21" s="1"/>
      <c r="AB21" s="15"/>
      <c r="AC21" s="16"/>
      <c r="AD21" s="14"/>
      <c r="AE21" s="16"/>
      <c r="AF21" s="16"/>
    </row>
    <row r="22" spans="1:32" x14ac:dyDescent="0.2">
      <c r="A22" s="6" t="s">
        <v>20</v>
      </c>
      <c r="D22" s="1">
        <v>3.5000000000000001E-3</v>
      </c>
      <c r="E22" s="1">
        <v>0</v>
      </c>
      <c r="F22" s="1">
        <v>0</v>
      </c>
      <c r="G22" s="1">
        <v>6.0000000000000001E-3</v>
      </c>
      <c r="H22" s="1">
        <v>1.5004553734061931E-2</v>
      </c>
      <c r="I22" s="1">
        <v>2.5114155251141552E-3</v>
      </c>
      <c r="J22" s="1">
        <v>2.3729071537294259E-2</v>
      </c>
      <c r="K22" s="1">
        <v>1.6322298325723426E-2</v>
      </c>
      <c r="L22" s="1">
        <v>1.55E-2</v>
      </c>
      <c r="M22" s="1">
        <v>5.9331242368261686E-3</v>
      </c>
      <c r="N22" s="1">
        <v>2.5999999999999999E-2</v>
      </c>
      <c r="O22" s="1">
        <v>2.0674975287778459E-2</v>
      </c>
      <c r="P22" s="1">
        <v>5.4780219085171028E-2</v>
      </c>
      <c r="Q22" s="21"/>
      <c r="R22" s="1"/>
      <c r="S22" s="1"/>
      <c r="T22" s="1"/>
      <c r="Z22" s="1"/>
      <c r="AB22" s="15"/>
      <c r="AC22" s="16"/>
      <c r="AD22" s="14"/>
      <c r="AE22" s="16"/>
      <c r="AF22" s="16"/>
    </row>
    <row r="23" spans="1:32" x14ac:dyDescent="0.2">
      <c r="A23" s="6"/>
      <c r="D23" s="1"/>
      <c r="E23" s="1"/>
      <c r="F23" s="1"/>
      <c r="G23" s="1"/>
      <c r="H23" s="1"/>
      <c r="I23" s="1"/>
      <c r="J23" s="1"/>
      <c r="K23" s="1"/>
      <c r="L23" s="1"/>
      <c r="M23" s="1"/>
      <c r="N23" s="1"/>
      <c r="O23" s="1"/>
      <c r="P23" s="1"/>
      <c r="Q23" s="21"/>
      <c r="R23" s="1"/>
      <c r="S23" s="1"/>
      <c r="T23" s="1"/>
      <c r="Z23" s="1"/>
      <c r="AB23" s="15"/>
      <c r="AC23" s="16"/>
      <c r="AD23" s="14"/>
      <c r="AE23" s="16"/>
      <c r="AF23" s="16"/>
    </row>
    <row r="24" spans="1:32" x14ac:dyDescent="0.2">
      <c r="A24" s="6" t="s">
        <v>21</v>
      </c>
      <c r="D24" s="1">
        <v>0</v>
      </c>
      <c r="E24" s="1">
        <v>0</v>
      </c>
      <c r="F24" s="1">
        <v>0</v>
      </c>
      <c r="G24" s="1">
        <v>0</v>
      </c>
      <c r="H24" s="1">
        <v>0</v>
      </c>
      <c r="I24" s="1">
        <v>0</v>
      </c>
      <c r="J24" s="1">
        <v>2.9611872146141312E-2</v>
      </c>
      <c r="K24" s="1">
        <v>4.1868340943669674E-2</v>
      </c>
      <c r="L24" s="1">
        <v>0</v>
      </c>
      <c r="M24" s="1">
        <v>1.971594430862501E-2</v>
      </c>
      <c r="N24" s="1">
        <v>6.5844748858505959E-3</v>
      </c>
      <c r="O24" s="1">
        <v>1.431221506571626E-2</v>
      </c>
      <c r="P24" s="1">
        <v>1.9954051558402096E-2</v>
      </c>
      <c r="Q24" s="21"/>
      <c r="R24" s="1"/>
      <c r="S24" s="1"/>
      <c r="T24" s="1"/>
      <c r="AC24" s="16"/>
      <c r="AD24" s="16"/>
      <c r="AE24" s="16"/>
      <c r="AF24" s="16"/>
    </row>
    <row r="25" spans="1:32" x14ac:dyDescent="0.2">
      <c r="A25" s="6" t="s">
        <v>22</v>
      </c>
      <c r="D25" s="1">
        <v>0</v>
      </c>
      <c r="E25" s="1">
        <v>6.0000000000000001E-3</v>
      </c>
      <c r="F25" s="1">
        <v>0</v>
      </c>
      <c r="G25" s="1">
        <v>0</v>
      </c>
      <c r="H25" s="1">
        <v>8.3447176684881604E-3</v>
      </c>
      <c r="I25" s="1">
        <v>0.26038812785388127</v>
      </c>
      <c r="J25" s="1">
        <v>1.0774353120239987E-2</v>
      </c>
      <c r="K25" s="1">
        <v>4.7545662100549647E-3</v>
      </c>
      <c r="L25" s="1">
        <v>0</v>
      </c>
      <c r="M25" s="1">
        <v>1.7579909233267771E-2</v>
      </c>
      <c r="N25" s="1">
        <v>1.186123795026741E-2</v>
      </c>
      <c r="O25" s="1">
        <v>2.4863014487023365E-2</v>
      </c>
      <c r="P25" s="1">
        <v>0</v>
      </c>
      <c r="Q25" s="21"/>
      <c r="R25" s="1"/>
      <c r="S25" s="1"/>
      <c r="T25" s="1"/>
      <c r="AC25" s="16"/>
      <c r="AD25" s="16"/>
      <c r="AE25" s="16"/>
      <c r="AF25" s="16"/>
    </row>
    <row r="26" spans="1:32" x14ac:dyDescent="0.2">
      <c r="A26" s="6" t="s">
        <v>23</v>
      </c>
      <c r="D26" s="1">
        <v>1.6299999999999999E-2</v>
      </c>
      <c r="E26" s="1">
        <v>0</v>
      </c>
      <c r="F26" s="1">
        <v>0</v>
      </c>
      <c r="G26" s="1">
        <v>0</v>
      </c>
      <c r="H26" s="1">
        <v>2.1766848816029147E-3</v>
      </c>
      <c r="I26" s="1">
        <v>7.1917808219178082E-3</v>
      </c>
      <c r="J26" s="1">
        <v>7.6103500749960485E-5</v>
      </c>
      <c r="K26" s="1">
        <v>3.5768645357664303E-3</v>
      </c>
      <c r="L26" s="1">
        <v>3.3662625227680605E-2</v>
      </c>
      <c r="M26" s="1">
        <v>3.0939245019553671E-3</v>
      </c>
      <c r="N26" s="1">
        <v>1.8525684931517215E-2</v>
      </c>
      <c r="O26" s="1">
        <v>3.4499969384204458E-2</v>
      </c>
      <c r="P26" s="1">
        <v>1.4370003541786944E-2</v>
      </c>
      <c r="Q26" s="21"/>
      <c r="R26" s="1"/>
      <c r="S26" s="1"/>
      <c r="T26" s="1"/>
      <c r="AC26" s="16"/>
      <c r="AD26" s="16"/>
      <c r="AE26" s="16"/>
      <c r="AF26" s="16"/>
    </row>
    <row r="27" spans="1:32" x14ac:dyDescent="0.2">
      <c r="A27" s="6" t="s">
        <v>24</v>
      </c>
      <c r="D27" s="1">
        <v>0</v>
      </c>
      <c r="E27" s="1">
        <v>0</v>
      </c>
      <c r="F27" s="1">
        <v>0</v>
      </c>
      <c r="G27" s="1">
        <v>0</v>
      </c>
      <c r="H27" s="1">
        <v>0</v>
      </c>
      <c r="I27" s="1">
        <v>0</v>
      </c>
      <c r="J27" s="1">
        <v>3.9535768645455145E-3</v>
      </c>
      <c r="K27" s="1">
        <v>3.4246575342465754E-4</v>
      </c>
      <c r="L27" s="1">
        <v>1.3850941105061554E-3</v>
      </c>
      <c r="M27" s="1">
        <v>0</v>
      </c>
      <c r="N27" s="1">
        <v>7.9908675800415701E-4</v>
      </c>
      <c r="O27" s="1">
        <v>5.7380487613514823E-2</v>
      </c>
      <c r="P27" s="1">
        <v>2.7795771351958022E-2</v>
      </c>
      <c r="Q27" s="21"/>
      <c r="R27" s="1"/>
      <c r="S27" s="1"/>
      <c r="T27" s="1"/>
      <c r="AC27" s="16"/>
      <c r="AD27" s="16"/>
      <c r="AE27" s="16"/>
      <c r="AF27" s="16"/>
    </row>
    <row r="28" spans="1:32" x14ac:dyDescent="0.2">
      <c r="A28" s="6"/>
      <c r="D28" s="1"/>
      <c r="E28" s="1"/>
      <c r="F28" s="1"/>
      <c r="G28" s="1"/>
      <c r="H28" s="1"/>
      <c r="I28" s="1"/>
      <c r="J28" s="1"/>
      <c r="K28" s="1"/>
      <c r="L28" s="1"/>
      <c r="M28" s="1"/>
      <c r="N28" s="1"/>
      <c r="O28" s="1"/>
      <c r="P28" s="1"/>
      <c r="Q28" s="21"/>
      <c r="R28" s="1"/>
      <c r="S28" s="1"/>
      <c r="T28" s="1"/>
    </row>
    <row r="29" spans="1:32" x14ac:dyDescent="0.2">
      <c r="A29" s="6" t="s">
        <v>25</v>
      </c>
      <c r="D29" s="30" t="s">
        <v>15</v>
      </c>
      <c r="E29" s="30" t="s">
        <v>15</v>
      </c>
      <c r="F29" s="1">
        <v>7.4999999999999997E-3</v>
      </c>
      <c r="G29" s="1">
        <v>2E-3</v>
      </c>
      <c r="H29" s="1">
        <v>9.5833333333333343E-3</v>
      </c>
      <c r="I29" s="1">
        <v>1.1301369863013699E-2</v>
      </c>
      <c r="J29" s="1">
        <v>0</v>
      </c>
      <c r="K29" s="1">
        <v>1.5662100456622332E-2</v>
      </c>
      <c r="L29" s="1">
        <v>1E-3</v>
      </c>
      <c r="M29" s="1">
        <v>0.04</v>
      </c>
      <c r="N29" s="1">
        <v>1.7000000000000001E-2</v>
      </c>
      <c r="O29" s="1">
        <v>8.0000000000000002E-3</v>
      </c>
      <c r="P29" s="1">
        <v>2.4E-2</v>
      </c>
      <c r="Q29" s="21"/>
      <c r="R29" s="1"/>
      <c r="S29" s="1"/>
      <c r="T29" s="1"/>
    </row>
    <row r="30" spans="1:32" x14ac:dyDescent="0.2">
      <c r="A30" s="6"/>
      <c r="D30" s="30"/>
      <c r="E30" s="30"/>
      <c r="F30" s="1"/>
      <c r="G30" s="1"/>
      <c r="H30" s="1"/>
      <c r="I30" s="1"/>
      <c r="J30" s="1"/>
      <c r="K30" s="1"/>
      <c r="L30" s="1"/>
      <c r="M30" s="1"/>
      <c r="N30" s="1"/>
      <c r="O30" s="1"/>
      <c r="P30" s="1"/>
      <c r="Q30" s="21"/>
      <c r="R30" s="1"/>
      <c r="S30" s="1"/>
      <c r="T30" s="1"/>
    </row>
    <row r="31" spans="1:32" x14ac:dyDescent="0.2">
      <c r="A31" t="s">
        <v>37</v>
      </c>
      <c r="D31" s="5">
        <v>1.77E-2</v>
      </c>
      <c r="E31" s="5">
        <v>9.1000000000000004E-3</v>
      </c>
      <c r="F31" s="5">
        <v>7.0000000000000001E-3</v>
      </c>
      <c r="G31" s="5">
        <f t="shared" ref="G31:L31" si="2">AVERAGE(G10:G29)</f>
        <v>1.6200000000000003E-2</v>
      </c>
      <c r="H31" s="5">
        <f t="shared" si="2"/>
        <v>1.6840771098967821E-2</v>
      </c>
      <c r="I31" s="5">
        <f t="shared" si="2"/>
        <v>3.0654490106544901E-2</v>
      </c>
      <c r="J31" s="5">
        <f t="shared" si="2"/>
        <v>1.6338153221717819E-2</v>
      </c>
      <c r="K31" s="5">
        <f t="shared" si="2"/>
        <v>2.5499119313384215E-2</v>
      </c>
      <c r="L31" s="5">
        <f t="shared" si="2"/>
        <v>2.6252533647037765E-2</v>
      </c>
      <c r="M31" s="5">
        <v>2.4E-2</v>
      </c>
      <c r="N31" s="5">
        <v>2.5999999999999999E-2</v>
      </c>
      <c r="O31" s="5">
        <v>3.6999999999999998E-2</v>
      </c>
      <c r="P31" s="5">
        <v>2.4E-2</v>
      </c>
      <c r="Q31" s="22">
        <v>3.5200000000000002E-2</v>
      </c>
      <c r="R31" s="5"/>
      <c r="S31" s="5"/>
      <c r="T31" s="5"/>
      <c r="U31" s="2"/>
    </row>
    <row r="34" spans="1:2" x14ac:dyDescent="0.2">
      <c r="A34" t="s">
        <v>38</v>
      </c>
      <c r="B34" t="s">
        <v>39</v>
      </c>
    </row>
    <row r="35" spans="1:2" x14ac:dyDescent="0.2">
      <c r="B35" t="s">
        <v>40</v>
      </c>
    </row>
    <row r="39" spans="1:2" x14ac:dyDescent="0.2">
      <c r="A39" s="9"/>
    </row>
    <row r="40" spans="1:2" x14ac:dyDescent="0.2">
      <c r="A40" s="9"/>
    </row>
    <row r="41" spans="1:2" x14ac:dyDescent="0.2">
      <c r="A41" s="9"/>
    </row>
    <row r="42" spans="1:2" x14ac:dyDescent="0.2">
      <c r="A42" s="9"/>
    </row>
  </sheetData>
  <phoneticPr fontId="3" type="noConversion"/>
  <pageMargins left="0.75" right="0.75" top="1" bottom="1" header="0.5" footer="0.5"/>
  <pageSetup scale="73"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W41"/>
  <sheetViews>
    <sheetView view="pageBreakPreview" zoomScale="60" zoomScaleNormal="100" workbookViewId="0">
      <selection activeCell="U6" sqref="U6"/>
    </sheetView>
  </sheetViews>
  <sheetFormatPr defaultColWidth="9.140625" defaultRowHeight="12.75" x14ac:dyDescent="0.2"/>
  <cols>
    <col min="3" max="3" width="8.28515625" customWidth="1"/>
    <col min="7" max="7" width="0" hidden="1" customWidth="1"/>
    <col min="9" max="16" width="9.140625" customWidth="1"/>
    <col min="17" max="17" width="9.7109375" customWidth="1"/>
    <col min="18" max="18" width="12.85546875" style="20" customWidth="1"/>
  </cols>
  <sheetData>
    <row r="1" spans="1:23" x14ac:dyDescent="0.2">
      <c r="A1" s="2"/>
      <c r="B1" s="2"/>
      <c r="C1" s="2"/>
      <c r="D1" s="2"/>
      <c r="E1" s="2"/>
      <c r="F1" s="2"/>
      <c r="G1" s="2"/>
      <c r="H1" s="2"/>
      <c r="I1" s="2"/>
      <c r="J1" s="2"/>
      <c r="K1" s="2"/>
      <c r="L1" s="2"/>
      <c r="M1" s="2"/>
      <c r="N1" s="2"/>
      <c r="O1" s="2"/>
      <c r="P1" s="2"/>
      <c r="Q1" s="2"/>
      <c r="R1" s="17"/>
      <c r="S1" s="2"/>
      <c r="T1" s="2"/>
      <c r="U1" s="2"/>
    </row>
    <row r="2" spans="1:23" x14ac:dyDescent="0.2">
      <c r="A2" s="2" t="s">
        <v>0</v>
      </c>
      <c r="B2" s="2"/>
      <c r="C2" s="2"/>
      <c r="D2" s="3" t="s">
        <v>41</v>
      </c>
      <c r="E2" s="2"/>
      <c r="F2" s="2"/>
      <c r="G2" s="2"/>
      <c r="H2" s="2"/>
      <c r="I2" s="2"/>
      <c r="J2" s="2"/>
      <c r="K2" s="2"/>
      <c r="L2" s="2"/>
      <c r="M2" s="2"/>
      <c r="N2" s="2"/>
      <c r="O2" s="2"/>
      <c r="P2" s="2"/>
      <c r="Q2" s="2"/>
      <c r="R2" s="17"/>
      <c r="S2" s="2"/>
      <c r="T2" s="2"/>
      <c r="U2" s="2"/>
    </row>
    <row r="3" spans="1:23" x14ac:dyDescent="0.2">
      <c r="A3" s="2"/>
      <c r="B3" s="2"/>
      <c r="C3" s="2"/>
      <c r="D3" s="2"/>
      <c r="E3" s="2"/>
      <c r="F3" s="2"/>
      <c r="G3" s="2"/>
      <c r="H3" s="2"/>
      <c r="I3" s="3"/>
      <c r="J3" s="3"/>
      <c r="K3" s="3"/>
      <c r="L3" s="3"/>
      <c r="M3" s="3"/>
      <c r="N3" s="3"/>
      <c r="O3" s="3"/>
      <c r="P3" s="3"/>
      <c r="Q3" s="3"/>
      <c r="R3" s="17"/>
      <c r="S3" s="2"/>
      <c r="T3" s="2"/>
      <c r="U3" s="2"/>
    </row>
    <row r="4" spans="1:23" x14ac:dyDescent="0.2">
      <c r="A4" s="2" t="s">
        <v>2</v>
      </c>
      <c r="B4" s="2"/>
      <c r="C4" s="2"/>
      <c r="D4" s="3">
        <v>8784</v>
      </c>
      <c r="E4" s="3">
        <v>8760</v>
      </c>
      <c r="F4" s="3">
        <v>8760</v>
      </c>
      <c r="G4" s="3">
        <v>8760</v>
      </c>
      <c r="H4" s="3">
        <v>8760</v>
      </c>
      <c r="I4" s="3">
        <f>8760+24</f>
        <v>8784</v>
      </c>
      <c r="J4" s="3">
        <f>8760</f>
        <v>8760</v>
      </c>
      <c r="K4" s="3">
        <v>8760</v>
      </c>
      <c r="L4" s="3">
        <v>8760</v>
      </c>
      <c r="M4" s="3">
        <f>24*366</f>
        <v>8784</v>
      </c>
      <c r="N4" s="3">
        <v>8760</v>
      </c>
      <c r="O4" s="3">
        <v>8760</v>
      </c>
      <c r="P4" s="3">
        <v>8760</v>
      </c>
      <c r="Q4" s="3">
        <f>24*366</f>
        <v>8784</v>
      </c>
      <c r="R4" s="18"/>
      <c r="S4" s="2"/>
      <c r="T4" s="2"/>
      <c r="U4" s="2"/>
    </row>
    <row r="5" spans="1:23" ht="25.5" x14ac:dyDescent="0.2">
      <c r="A5" s="2"/>
      <c r="B5" s="2"/>
      <c r="C5" s="2"/>
      <c r="D5" s="3"/>
      <c r="E5" s="3"/>
      <c r="F5" s="3"/>
      <c r="G5" s="3"/>
      <c r="H5" s="3"/>
      <c r="I5" s="3"/>
      <c r="J5" s="3"/>
      <c r="K5" s="3"/>
      <c r="L5" s="3"/>
      <c r="M5" s="3"/>
      <c r="N5" s="3"/>
      <c r="O5" s="3"/>
      <c r="P5" s="3"/>
      <c r="Q5" s="3"/>
      <c r="R5" s="18" t="s">
        <v>42</v>
      </c>
      <c r="S5" s="2"/>
      <c r="T5" s="2"/>
      <c r="U5" s="2"/>
    </row>
    <row r="6" spans="1:23" x14ac:dyDescent="0.2">
      <c r="A6" s="2" t="s">
        <v>4</v>
      </c>
      <c r="B6" s="2"/>
      <c r="C6" s="2"/>
      <c r="D6" s="3">
        <v>2012</v>
      </c>
      <c r="E6" s="3">
        <v>2013</v>
      </c>
      <c r="F6" s="3">
        <v>2014</v>
      </c>
      <c r="G6" s="3">
        <v>2007</v>
      </c>
      <c r="H6" s="4">
        <v>2015</v>
      </c>
      <c r="I6" s="3">
        <f>H6+1</f>
        <v>2016</v>
      </c>
      <c r="J6" s="3">
        <f>I6+1</f>
        <v>2017</v>
      </c>
      <c r="K6" s="3">
        <f>J6+1</f>
        <v>2018</v>
      </c>
      <c r="L6" s="3">
        <f>K6+1</f>
        <v>2019</v>
      </c>
      <c r="M6" s="3">
        <f>L6+1</f>
        <v>2020</v>
      </c>
      <c r="N6" s="3">
        <f t="shared" ref="N6:Q6" si="0">M6+1</f>
        <v>2021</v>
      </c>
      <c r="O6" s="3">
        <f t="shared" si="0"/>
        <v>2022</v>
      </c>
      <c r="P6" s="3">
        <f t="shared" si="0"/>
        <v>2023</v>
      </c>
      <c r="Q6" s="3">
        <f t="shared" si="0"/>
        <v>2024</v>
      </c>
      <c r="R6" s="19" t="s">
        <v>5</v>
      </c>
      <c r="S6" s="4"/>
      <c r="T6" s="2"/>
      <c r="U6" s="2"/>
    </row>
    <row r="7" spans="1:23" ht="38.25" x14ac:dyDescent="0.2">
      <c r="A7" s="2"/>
      <c r="B7" s="2"/>
      <c r="C7" s="2"/>
      <c r="D7" s="3" t="s">
        <v>6</v>
      </c>
      <c r="E7" s="3" t="s">
        <v>6</v>
      </c>
      <c r="F7" s="3" t="s">
        <v>7</v>
      </c>
      <c r="G7" s="3" t="s">
        <v>43</v>
      </c>
      <c r="H7" s="3" t="s">
        <v>6</v>
      </c>
      <c r="I7" s="3" t="str">
        <f>H7</f>
        <v xml:space="preserve"> (actual)</v>
      </c>
      <c r="J7" s="3" t="str">
        <f>I7</f>
        <v xml:space="preserve"> (actual)</v>
      </c>
      <c r="K7" s="3" t="str">
        <f>J7</f>
        <v xml:space="preserve"> (actual)</v>
      </c>
      <c r="L7" s="3" t="str">
        <f>K7</f>
        <v xml:space="preserve"> (actual)</v>
      </c>
      <c r="M7" s="3" t="str">
        <f>L7</f>
        <v xml:space="preserve"> (actual)</v>
      </c>
      <c r="N7" s="3" t="str">
        <f t="shared" ref="N7:Q7" si="1">M7</f>
        <v xml:space="preserve"> (actual)</v>
      </c>
      <c r="O7" s="3" t="str">
        <f t="shared" si="1"/>
        <v xml:space="preserve"> (actual)</v>
      </c>
      <c r="P7" s="3" t="str">
        <f t="shared" si="1"/>
        <v xml:space="preserve"> (actual)</v>
      </c>
      <c r="Q7" s="3" t="str">
        <f t="shared" si="1"/>
        <v xml:space="preserve"> (actual)</v>
      </c>
      <c r="R7" s="19" t="s">
        <v>8</v>
      </c>
      <c r="S7" s="2"/>
      <c r="T7" s="2"/>
      <c r="U7" s="2"/>
    </row>
    <row r="8" spans="1:23" x14ac:dyDescent="0.2">
      <c r="A8" s="2" t="s">
        <v>9</v>
      </c>
      <c r="B8" s="2"/>
      <c r="C8" s="2"/>
      <c r="D8" s="2"/>
      <c r="E8" s="2"/>
      <c r="F8" s="3"/>
      <c r="G8" s="2"/>
      <c r="H8" s="2"/>
      <c r="I8" s="2"/>
      <c r="J8" s="2"/>
      <c r="K8" s="2"/>
      <c r="L8" s="2"/>
      <c r="M8" s="2"/>
      <c r="N8" s="2"/>
      <c r="O8" s="2"/>
      <c r="P8" s="2"/>
      <c r="Q8" s="2"/>
      <c r="R8" s="17"/>
      <c r="S8" s="2"/>
      <c r="T8" s="2"/>
      <c r="U8" s="2"/>
    </row>
    <row r="9" spans="1:23" x14ac:dyDescent="0.2">
      <c r="A9" s="2"/>
      <c r="B9" s="2" t="s">
        <v>44</v>
      </c>
      <c r="D9" s="5"/>
      <c r="E9" s="5"/>
      <c r="G9" s="5"/>
      <c r="H9" s="5"/>
      <c r="I9" s="5"/>
      <c r="J9" s="5"/>
      <c r="K9" s="5"/>
      <c r="L9" s="5"/>
      <c r="M9" s="5"/>
      <c r="N9" s="5"/>
      <c r="O9" s="5"/>
      <c r="P9" s="5"/>
      <c r="Q9" s="5"/>
      <c r="R9" s="22"/>
      <c r="S9" s="2"/>
      <c r="T9" s="2"/>
      <c r="U9" s="2"/>
    </row>
    <row r="10" spans="1:23" x14ac:dyDescent="0.2">
      <c r="A10" t="s">
        <v>10</v>
      </c>
      <c r="C10" t="s">
        <v>45</v>
      </c>
      <c r="D10" s="1">
        <v>2.9600000000000001E-2</v>
      </c>
      <c r="E10" s="1">
        <v>2.9399999999999999E-2</v>
      </c>
      <c r="F10" s="1">
        <v>5.0900000000000001E-2</v>
      </c>
      <c r="G10" s="1">
        <v>0.03</v>
      </c>
      <c r="H10" s="1">
        <v>5.3999999999999999E-2</v>
      </c>
      <c r="I10" s="1">
        <v>3.2000000000000001E-2</v>
      </c>
      <c r="J10" s="1">
        <v>1.2223197827594729E-2</v>
      </c>
      <c r="K10" s="1">
        <v>1.3113309557878962E-2</v>
      </c>
      <c r="L10" s="1">
        <v>4.3674141679048602E-2</v>
      </c>
      <c r="M10" s="1">
        <v>7.3040241902514721E-2</v>
      </c>
      <c r="N10" s="1">
        <v>7.2999999999999995E-2</v>
      </c>
      <c r="O10" s="1">
        <v>7.5437406403236831E-2</v>
      </c>
      <c r="P10" s="1">
        <v>8.1839305099080124E-3</v>
      </c>
      <c r="Q10" s="1">
        <v>0.11091919365357066</v>
      </c>
      <c r="R10" s="21"/>
      <c r="S10" s="1"/>
      <c r="U10" s="14"/>
      <c r="V10" s="14"/>
      <c r="W10" s="14"/>
    </row>
    <row r="11" spans="1:23" x14ac:dyDescent="0.2">
      <c r="D11" s="1"/>
      <c r="E11" s="1"/>
      <c r="F11" s="1"/>
      <c r="G11" s="1"/>
      <c r="H11" s="1"/>
      <c r="I11" s="1"/>
      <c r="J11" s="1"/>
      <c r="K11" s="1"/>
      <c r="L11" s="1"/>
      <c r="M11" s="1"/>
      <c r="N11" s="1"/>
      <c r="O11" s="1"/>
      <c r="P11" s="1"/>
      <c r="Q11" s="1"/>
      <c r="R11" s="21"/>
      <c r="S11" s="1"/>
      <c r="U11" s="14"/>
      <c r="V11" s="14"/>
      <c r="W11" s="14"/>
    </row>
    <row r="12" spans="1:23" x14ac:dyDescent="0.2">
      <c r="A12" t="s">
        <v>11</v>
      </c>
      <c r="C12" t="s">
        <v>46</v>
      </c>
      <c r="D12" s="1">
        <v>7.6799999999999993E-2</v>
      </c>
      <c r="E12" s="1">
        <v>0</v>
      </c>
      <c r="F12" s="1">
        <v>4.6899999999999997E-2</v>
      </c>
      <c r="G12" s="1">
        <v>0.02</v>
      </c>
      <c r="H12" s="1">
        <v>0.13</v>
      </c>
      <c r="I12" s="1">
        <v>0.75700000000000001</v>
      </c>
      <c r="J12" s="1">
        <v>7.2449399599887582E-2</v>
      </c>
      <c r="K12" s="1">
        <v>0.25200351120195108</v>
      </c>
      <c r="L12" s="1">
        <v>0.15632093175915793</v>
      </c>
      <c r="M12" s="1">
        <v>9.6681259064506683E-2</v>
      </c>
      <c r="N12" s="1">
        <v>7.7522552607550047E-2</v>
      </c>
      <c r="O12" s="1">
        <v>0.1790696389389243</v>
      </c>
      <c r="P12" s="1">
        <v>1.5395710930906583E-2</v>
      </c>
      <c r="Q12" s="1">
        <v>5.6153651432457437E-2</v>
      </c>
      <c r="R12" s="21"/>
      <c r="S12" s="1"/>
      <c r="U12" s="14"/>
      <c r="V12" s="14"/>
      <c r="W12" s="14"/>
    </row>
    <row r="13" spans="1:23" x14ac:dyDescent="0.2">
      <c r="A13" t="s">
        <v>12</v>
      </c>
      <c r="C13" t="s">
        <v>47</v>
      </c>
      <c r="D13" s="1">
        <v>7.7700000000000005E-2</v>
      </c>
      <c r="E13" s="1">
        <v>0.12039999999999999</v>
      </c>
      <c r="F13" s="1">
        <v>1.26E-2</v>
      </c>
      <c r="G13" s="1">
        <v>0.02</v>
      </c>
      <c r="H13" s="1">
        <v>7.0000000000000001E-3</v>
      </c>
      <c r="I13" s="1">
        <v>0.14400000000000002</v>
      </c>
      <c r="J13" s="1">
        <v>6.2533068908946318E-2</v>
      </c>
      <c r="K13" s="1">
        <v>0.36645581842878427</v>
      </c>
      <c r="L13" s="1">
        <v>0.24856876088254287</v>
      </c>
      <c r="M13" s="1">
        <v>0.14107983423914197</v>
      </c>
      <c r="N13" s="1">
        <v>4.1456215179486833E-2</v>
      </c>
      <c r="O13" s="1">
        <v>0.14603435355421904</v>
      </c>
      <c r="P13" s="1">
        <v>0.10096567867088682</v>
      </c>
      <c r="Q13" s="1">
        <v>3.1756244294257304E-3</v>
      </c>
      <c r="R13" s="21"/>
      <c r="S13" s="1"/>
      <c r="U13" s="14"/>
      <c r="V13" s="14"/>
      <c r="W13" s="14"/>
    </row>
    <row r="14" spans="1:23" x14ac:dyDescent="0.2">
      <c r="A14" t="s">
        <v>13</v>
      </c>
      <c r="C14" t="s">
        <v>45</v>
      </c>
      <c r="D14" s="31">
        <v>1.15E-2</v>
      </c>
      <c r="E14" s="1">
        <v>0.1077</v>
      </c>
      <c r="F14" s="1">
        <v>0.38379999999999997</v>
      </c>
      <c r="G14" s="1">
        <v>0.02</v>
      </c>
      <c r="H14" s="1">
        <v>2.3E-2</v>
      </c>
      <c r="I14" s="1">
        <v>6.0000000000000001E-3</v>
      </c>
      <c r="J14" s="1">
        <v>1.3543201067403522E-2</v>
      </c>
      <c r="K14" s="1">
        <v>4.1369353598629317E-2</v>
      </c>
      <c r="L14" s="1">
        <v>3.2958838123001911E-2</v>
      </c>
      <c r="M14" s="1">
        <v>3.1350160521803928E-2</v>
      </c>
      <c r="N14" s="1">
        <v>6.9802701289666882E-2</v>
      </c>
      <c r="O14" s="1">
        <v>0.10796740257231142</v>
      </c>
      <c r="P14" s="1">
        <v>5.8980769889264567E-2</v>
      </c>
      <c r="Q14" s="1">
        <v>4.1095215639921891E-2</v>
      </c>
      <c r="R14" s="21"/>
      <c r="S14" s="1"/>
      <c r="U14" s="14"/>
      <c r="V14" s="14"/>
      <c r="W14" s="14"/>
    </row>
    <row r="15" spans="1:23" x14ac:dyDescent="0.2">
      <c r="A15" s="6" t="s">
        <v>14</v>
      </c>
      <c r="C15" t="s">
        <v>48</v>
      </c>
      <c r="D15" s="30" t="s">
        <v>15</v>
      </c>
      <c r="E15" s="30" t="s">
        <v>15</v>
      </c>
      <c r="F15" s="7">
        <v>8.2199999999999995E-2</v>
      </c>
      <c r="G15" s="1"/>
      <c r="H15" s="1">
        <v>0.14799999999999999</v>
      </c>
      <c r="I15" s="1">
        <v>5.2999999999999999E-2</v>
      </c>
      <c r="J15" s="1">
        <v>1.4998804323075274E-2</v>
      </c>
      <c r="K15" s="1">
        <v>1.8149255889768064E-2</v>
      </c>
      <c r="L15" s="1">
        <v>4.9487925363439073E-2</v>
      </c>
      <c r="M15" s="1">
        <v>2.8929638631751704E-2</v>
      </c>
      <c r="N15" s="1">
        <v>5.4983524543809309E-2</v>
      </c>
      <c r="O15" s="1">
        <v>3.318755781840927E-2</v>
      </c>
      <c r="P15" s="1">
        <v>1.3720591104267507E-2</v>
      </c>
      <c r="Q15" s="1">
        <v>7.5082077011136478E-2</v>
      </c>
      <c r="R15" s="21"/>
      <c r="S15" s="1"/>
      <c r="U15" s="14"/>
      <c r="V15" s="14"/>
      <c r="W15" s="14"/>
    </row>
    <row r="16" spans="1:23" x14ac:dyDescent="0.2">
      <c r="A16" s="6" t="s">
        <v>16</v>
      </c>
      <c r="C16" t="s">
        <v>48</v>
      </c>
      <c r="D16" s="30" t="s">
        <v>15</v>
      </c>
      <c r="E16" s="30" t="s">
        <v>15</v>
      </c>
      <c r="F16" s="7">
        <v>7.6700000000000004E-2</v>
      </c>
      <c r="G16" s="1"/>
      <c r="H16" s="1">
        <v>0.114</v>
      </c>
      <c r="I16" s="1">
        <v>6.3E-2</v>
      </c>
      <c r="J16" s="1">
        <v>8.2742483823543725E-2</v>
      </c>
      <c r="K16" s="1">
        <v>8.2938018325772172E-3</v>
      </c>
      <c r="L16" s="1">
        <v>3.1382197066011669E-2</v>
      </c>
      <c r="M16" s="1">
        <v>2.2160201656248827E-2</v>
      </c>
      <c r="N16" s="1">
        <v>4.0583703295926921E-2</v>
      </c>
      <c r="O16" s="1">
        <v>1.832711154368408E-2</v>
      </c>
      <c r="P16" s="1">
        <v>4.7844301409443457E-2</v>
      </c>
      <c r="Q16" s="1">
        <v>2.2217146753003104E-2</v>
      </c>
      <c r="R16" s="21"/>
      <c r="S16" s="1"/>
      <c r="U16" s="14"/>
      <c r="V16" s="14"/>
      <c r="W16" s="14"/>
    </row>
    <row r="17" spans="1:23" x14ac:dyDescent="0.2">
      <c r="A17" s="6" t="s">
        <v>17</v>
      </c>
      <c r="C17" t="s">
        <v>48</v>
      </c>
      <c r="D17" s="30" t="s">
        <v>15</v>
      </c>
      <c r="E17" s="30" t="s">
        <v>15</v>
      </c>
      <c r="F17" s="7">
        <v>9.7100000000000006E-2</v>
      </c>
      <c r="G17" s="1"/>
      <c r="H17" s="1">
        <v>2.4E-2</v>
      </c>
      <c r="I17" s="1">
        <v>1.3999999999999999E-2</v>
      </c>
      <c r="J17" s="1">
        <v>2.2053118698216589E-2</v>
      </c>
      <c r="K17" s="1">
        <v>1.073804397069123E-2</v>
      </c>
      <c r="L17" s="1">
        <v>2.600901501403927E-2</v>
      </c>
      <c r="M17" s="1">
        <v>4.6891030744881386E-2</v>
      </c>
      <c r="N17" s="1">
        <v>7.3416948675229271E-2</v>
      </c>
      <c r="O17" s="1">
        <v>0.11356669945445133</v>
      </c>
      <c r="P17" s="1">
        <v>4.5051412169274684E-2</v>
      </c>
      <c r="Q17" s="1">
        <v>1.1508069408287512E-2</v>
      </c>
      <c r="R17" s="21"/>
      <c r="S17" s="1"/>
      <c r="U17" s="14"/>
      <c r="V17" s="14"/>
      <c r="W17" s="14"/>
    </row>
    <row r="18" spans="1:23" x14ac:dyDescent="0.2">
      <c r="A18" s="6"/>
      <c r="D18" s="1"/>
      <c r="E18" s="1"/>
      <c r="F18" s="1"/>
      <c r="G18" s="1"/>
      <c r="H18" s="1"/>
      <c r="I18" s="1"/>
      <c r="J18" s="1"/>
      <c r="K18" s="1"/>
      <c r="L18" s="1"/>
      <c r="M18" s="1"/>
      <c r="N18" s="1"/>
      <c r="O18" s="1"/>
      <c r="P18" s="1"/>
      <c r="Q18" s="1"/>
      <c r="R18" s="21"/>
      <c r="S18" s="1"/>
      <c r="U18" s="14"/>
      <c r="V18" s="14"/>
      <c r="W18" s="14"/>
    </row>
    <row r="19" spans="1:23" x14ac:dyDescent="0.2">
      <c r="A19" s="6" t="s">
        <v>18</v>
      </c>
      <c r="C19" t="s">
        <v>45</v>
      </c>
      <c r="D19" s="1">
        <v>3.3700000000000001E-2</v>
      </c>
      <c r="E19" s="1">
        <v>1.1299999999999999E-2</v>
      </c>
      <c r="F19" s="1">
        <v>4.0399999999999998E-2</v>
      </c>
      <c r="G19" s="1">
        <v>0.02</v>
      </c>
      <c r="H19" s="1">
        <v>0</v>
      </c>
      <c r="I19" s="1">
        <v>2.8999999999999998E-2</v>
      </c>
      <c r="J19" s="1">
        <v>2.1777777489548414E-2</v>
      </c>
      <c r="K19" s="1">
        <v>7.118552371187286E-3</v>
      </c>
      <c r="L19" s="1">
        <v>2.7823933920570593E-3</v>
      </c>
      <c r="M19" s="1">
        <v>0.29741583537349453</v>
      </c>
      <c r="N19" s="1">
        <v>2.5000000000000001E-2</v>
      </c>
      <c r="O19" s="1">
        <v>0.1</v>
      </c>
      <c r="P19" s="1">
        <v>0.223</v>
      </c>
      <c r="Q19" s="1">
        <v>0.11857681832773607</v>
      </c>
      <c r="R19" s="21"/>
      <c r="S19" s="1"/>
      <c r="U19" s="14"/>
      <c r="V19" s="14"/>
      <c r="W19" s="14"/>
    </row>
    <row r="20" spans="1:23" x14ac:dyDescent="0.2">
      <c r="A20" s="6"/>
      <c r="D20" s="1"/>
      <c r="E20" s="1"/>
      <c r="F20" s="1"/>
      <c r="G20" s="1"/>
      <c r="H20" s="1"/>
      <c r="I20" s="1"/>
      <c r="J20" s="1"/>
      <c r="K20" s="1"/>
      <c r="L20" s="1"/>
      <c r="M20" s="1"/>
      <c r="N20" s="1"/>
      <c r="O20" s="1"/>
      <c r="P20" s="1"/>
      <c r="Q20" s="1"/>
      <c r="R20" s="21"/>
      <c r="S20" s="1"/>
      <c r="U20" s="14"/>
      <c r="V20" s="14"/>
      <c r="W20" s="14"/>
    </row>
    <row r="21" spans="1:23" x14ac:dyDescent="0.2">
      <c r="A21" s="6" t="s">
        <v>19</v>
      </c>
      <c r="C21" t="s">
        <v>46</v>
      </c>
      <c r="D21" s="1">
        <v>0.18029999999999999</v>
      </c>
      <c r="E21" s="1">
        <v>0.1401</v>
      </c>
      <c r="F21" s="1">
        <v>0.10009999999999999</v>
      </c>
      <c r="G21" s="1">
        <v>0.04</v>
      </c>
      <c r="H21" s="1">
        <v>6.0999999999999999E-2</v>
      </c>
      <c r="I21" s="1">
        <v>6.4000000000000001E-2</v>
      </c>
      <c r="J21" s="1">
        <v>1.8325636562687198E-2</v>
      </c>
      <c r="K21" s="1">
        <v>0.1202942268890374</v>
      </c>
      <c r="L21" s="1">
        <v>0.19890385078437214</v>
      </c>
      <c r="M21" s="1">
        <v>4.2583944710099784E-4</v>
      </c>
      <c r="N21" s="1">
        <v>0.11600000000000001</v>
      </c>
      <c r="O21" s="1">
        <v>8.7999999999999995E-2</v>
      </c>
      <c r="P21" s="1">
        <v>6.259817996048414E-2</v>
      </c>
      <c r="Q21" s="1">
        <v>0.14016341659962681</v>
      </c>
      <c r="R21" s="21"/>
      <c r="S21" s="1"/>
      <c r="U21" s="14"/>
      <c r="V21" s="14"/>
      <c r="W21" s="14"/>
    </row>
    <row r="22" spans="1:23" x14ac:dyDescent="0.2">
      <c r="A22" s="6" t="s">
        <v>20</v>
      </c>
      <c r="C22" t="s">
        <v>48</v>
      </c>
      <c r="D22" s="1">
        <v>6.8000000000000005E-2</v>
      </c>
      <c r="E22" s="1">
        <v>3.6299999999999999E-2</v>
      </c>
      <c r="F22" s="1">
        <v>4.2000000000000003E-2</v>
      </c>
      <c r="G22" s="1">
        <v>2.5000000000000001E-2</v>
      </c>
      <c r="H22" s="1">
        <v>1.7999999999999999E-2</v>
      </c>
      <c r="I22" s="1">
        <v>5.0999999999999997E-2</v>
      </c>
      <c r="J22" s="1">
        <v>5.2090590319106615E-2</v>
      </c>
      <c r="K22" s="1">
        <v>2.8542300465988015E-2</v>
      </c>
      <c r="L22" s="1">
        <v>7.0248397137045129E-2</v>
      </c>
      <c r="M22" s="1">
        <v>1.3793192639045059E-2</v>
      </c>
      <c r="N22" s="1">
        <v>2.5000000000000001E-2</v>
      </c>
      <c r="O22" s="1">
        <v>2.8899999999999999E-2</v>
      </c>
      <c r="P22" s="1">
        <v>2.0799062279824105E-2</v>
      </c>
      <c r="Q22" s="1">
        <v>7.7958970894279195E-2</v>
      </c>
      <c r="R22" s="21"/>
      <c r="S22" s="1"/>
      <c r="U22" s="14"/>
      <c r="V22" s="14"/>
      <c r="W22" s="14"/>
    </row>
    <row r="23" spans="1:23" x14ac:dyDescent="0.2">
      <c r="A23" s="6"/>
      <c r="D23" s="1"/>
      <c r="E23" s="1"/>
      <c r="F23" s="1"/>
      <c r="G23" s="1"/>
      <c r="H23" s="1"/>
      <c r="I23" s="1"/>
      <c r="J23" s="1"/>
      <c r="K23" s="1"/>
      <c r="L23" s="1"/>
      <c r="M23" s="1"/>
      <c r="N23" s="1"/>
      <c r="O23" s="1"/>
      <c r="P23" s="1"/>
      <c r="Q23" s="1"/>
      <c r="R23" s="21"/>
      <c r="S23" s="1"/>
      <c r="U23" s="14"/>
      <c r="V23" s="14"/>
      <c r="W23" s="14"/>
    </row>
    <row r="24" spans="1:23" x14ac:dyDescent="0.2">
      <c r="A24" s="6" t="s">
        <v>21</v>
      </c>
      <c r="C24" t="s">
        <v>45</v>
      </c>
      <c r="D24" s="1">
        <v>3.8899999999999997E-2</v>
      </c>
      <c r="E24" s="1">
        <v>7.3099999999999998E-2</v>
      </c>
      <c r="F24" s="1">
        <v>1.95E-2</v>
      </c>
      <c r="G24" s="1">
        <v>2.5000000000000001E-2</v>
      </c>
      <c r="H24" s="1">
        <v>2.5000000000000001E-2</v>
      </c>
      <c r="I24" s="1">
        <v>1.4999999999999999E-2</v>
      </c>
      <c r="J24" s="1">
        <v>4.7963967294210284E-3</v>
      </c>
      <c r="K24" s="1">
        <v>2.9986580439293021E-2</v>
      </c>
      <c r="L24" s="1">
        <v>1.5600169311712877E-2</v>
      </c>
      <c r="M24" s="1">
        <v>2.6665151192614284E-2</v>
      </c>
      <c r="N24" s="1">
        <v>3.5035112198858348E-3</v>
      </c>
      <c r="O24" s="1">
        <v>8.9619486523280126E-2</v>
      </c>
      <c r="P24" s="1">
        <v>3.0191943583009653E-2</v>
      </c>
      <c r="Q24" s="1">
        <v>5.2261179406272819E-2</v>
      </c>
      <c r="R24" s="21"/>
      <c r="S24" s="1"/>
      <c r="U24" s="14"/>
      <c r="V24" s="14"/>
      <c r="W24" s="14"/>
    </row>
    <row r="25" spans="1:23" x14ac:dyDescent="0.2">
      <c r="A25" s="6" t="s">
        <v>22</v>
      </c>
      <c r="C25" t="s">
        <v>49</v>
      </c>
      <c r="D25" s="1">
        <v>2.98E-2</v>
      </c>
      <c r="E25" s="1">
        <v>2.0299999999999999E-2</v>
      </c>
      <c r="F25" s="1">
        <v>2.8E-3</v>
      </c>
      <c r="G25" s="1">
        <v>2.5000000000000001E-2</v>
      </c>
      <c r="H25" s="1">
        <v>1.0999999999999999E-2</v>
      </c>
      <c r="I25" s="1">
        <v>3.0000000000000001E-3</v>
      </c>
      <c r="J25" s="1">
        <v>1.5166238828941518E-2</v>
      </c>
      <c r="K25" s="1">
        <v>3.1610455462757765E-2</v>
      </c>
      <c r="L25" s="1">
        <v>1.7572337986468088E-2</v>
      </c>
      <c r="M25" s="1">
        <v>0.27281486624574619</v>
      </c>
      <c r="N25" s="1">
        <v>9.0993704121688015E-3</v>
      </c>
      <c r="O25" s="1">
        <v>7.0567317784480235E-2</v>
      </c>
      <c r="P25" s="1">
        <v>0.10753184038228403</v>
      </c>
      <c r="Q25" s="1">
        <v>2.5615417291119956E-2</v>
      </c>
      <c r="R25" s="21"/>
      <c r="S25" s="1"/>
      <c r="U25" s="14"/>
      <c r="V25" s="14"/>
      <c r="W25" s="14"/>
    </row>
    <row r="26" spans="1:23" x14ac:dyDescent="0.2">
      <c r="A26" s="6" t="s">
        <v>23</v>
      </c>
      <c r="C26" t="s">
        <v>45</v>
      </c>
      <c r="D26" s="1">
        <v>2.9100000000000001E-2</v>
      </c>
      <c r="E26" s="1">
        <v>5.9999999999999995E-4</v>
      </c>
      <c r="F26" s="1">
        <v>4.1999999999999997E-3</v>
      </c>
      <c r="G26" s="1">
        <v>2.5000000000000001E-2</v>
      </c>
      <c r="H26" s="1">
        <v>3.1E-2</v>
      </c>
      <c r="I26" s="1">
        <v>6.9000000000000006E-2</v>
      </c>
      <c r="J26" s="1">
        <v>2.5564528457972909E-2</v>
      </c>
      <c r="K26" s="1">
        <v>3.0294742808185754E-2</v>
      </c>
      <c r="L26" s="1">
        <v>4.3104654594397489E-2</v>
      </c>
      <c r="M26" s="1">
        <v>9.2515962563699525E-2</v>
      </c>
      <c r="N26" s="1">
        <v>1.3822513676135382E-2</v>
      </c>
      <c r="O26" s="1">
        <v>7.944003553593286E-2</v>
      </c>
      <c r="P26" s="1">
        <v>5.3548085092459764E-2</v>
      </c>
      <c r="Q26" s="1">
        <v>1.0483050959103543E-3</v>
      </c>
      <c r="R26" s="21"/>
      <c r="S26" s="1"/>
      <c r="U26" s="14"/>
      <c r="V26" s="14"/>
      <c r="W26" s="14"/>
    </row>
    <row r="27" spans="1:23" x14ac:dyDescent="0.2">
      <c r="A27" s="6" t="s">
        <v>24</v>
      </c>
      <c r="C27" t="s">
        <v>45</v>
      </c>
      <c r="D27" s="1">
        <v>3.3999999999999998E-3</v>
      </c>
      <c r="E27" s="1">
        <v>1.6999999999999999E-3</v>
      </c>
      <c r="F27" s="1">
        <v>2.4299999999999999E-2</v>
      </c>
      <c r="G27" s="1">
        <v>2.5000000000000001E-2</v>
      </c>
      <c r="H27" s="1">
        <v>2E-3</v>
      </c>
      <c r="I27" s="1">
        <v>0.05</v>
      </c>
      <c r="J27" s="1">
        <v>2.6551136165919274E-2</v>
      </c>
      <c r="K27" s="1">
        <v>7.4737755592775443E-2</v>
      </c>
      <c r="L27" s="1">
        <v>6.2211425381489211E-3</v>
      </c>
      <c r="M27" s="1">
        <v>5.5378712869887034E-2</v>
      </c>
      <c r="N27" s="1">
        <v>2.5222666536721526E-2</v>
      </c>
      <c r="O27" s="1">
        <v>2.1232808989383376E-2</v>
      </c>
      <c r="P27" s="1">
        <v>4.4048220495514802E-2</v>
      </c>
      <c r="Q27" s="1">
        <v>5.7864868125971983E-3</v>
      </c>
      <c r="R27" s="21"/>
      <c r="S27" s="1"/>
      <c r="U27" s="14"/>
      <c r="V27" s="14"/>
      <c r="W27" s="14"/>
    </row>
    <row r="28" spans="1:23" x14ac:dyDescent="0.2">
      <c r="A28" s="6"/>
      <c r="D28" s="1"/>
      <c r="E28" s="1"/>
      <c r="F28" s="1"/>
      <c r="G28" s="1"/>
      <c r="H28" s="1"/>
      <c r="I28" s="1"/>
      <c r="J28" s="1"/>
      <c r="K28" s="1"/>
      <c r="L28" s="1"/>
      <c r="M28" s="1"/>
      <c r="N28" s="1"/>
      <c r="O28" s="1"/>
      <c r="P28" s="1"/>
      <c r="Q28" s="1"/>
      <c r="R28" s="21"/>
      <c r="S28" s="1"/>
      <c r="U28" s="14"/>
      <c r="V28" s="14"/>
      <c r="W28" s="14"/>
    </row>
    <row r="29" spans="1:23" x14ac:dyDescent="0.2">
      <c r="A29" s="6" t="s">
        <v>25</v>
      </c>
      <c r="C29" t="s">
        <v>48</v>
      </c>
      <c r="D29" s="30" t="s">
        <v>15</v>
      </c>
      <c r="E29" s="30" t="s">
        <v>15</v>
      </c>
      <c r="F29" s="7">
        <v>6.1499999999999999E-2</v>
      </c>
      <c r="G29" s="1"/>
      <c r="H29" s="1">
        <v>2.4E-2</v>
      </c>
      <c r="I29" s="1">
        <v>6.0000000000000001E-3</v>
      </c>
      <c r="J29" s="1">
        <v>1.6961521750930783E-2</v>
      </c>
      <c r="K29" s="1">
        <v>1.3152554987556422E-2</v>
      </c>
      <c r="L29" s="1">
        <v>5.3114452976745545E-2</v>
      </c>
      <c r="M29" s="1">
        <v>9.7564946941219977E-2</v>
      </c>
      <c r="N29" s="1">
        <v>3.6999999999999998E-2</v>
      </c>
      <c r="O29" s="1">
        <v>1.2E-2</v>
      </c>
      <c r="P29" s="1">
        <v>2.4E-2</v>
      </c>
      <c r="Q29" s="1">
        <v>6.6915972929668874E-2</v>
      </c>
      <c r="R29" s="21"/>
      <c r="S29" s="1"/>
      <c r="U29" s="14"/>
      <c r="V29" s="14"/>
      <c r="W29" s="14"/>
    </row>
    <row r="30" spans="1:23" x14ac:dyDescent="0.2">
      <c r="D30" s="1"/>
      <c r="E30" s="1"/>
      <c r="F30" s="1"/>
      <c r="G30" s="1"/>
      <c r="H30" s="1"/>
      <c r="I30" s="1"/>
      <c r="J30" s="1"/>
      <c r="K30" s="1"/>
      <c r="L30" s="1"/>
      <c r="M30" s="1"/>
      <c r="N30" s="1"/>
      <c r="O30" s="1"/>
      <c r="P30" s="1"/>
      <c r="Q30" s="1"/>
      <c r="R30" s="21"/>
      <c r="S30" s="1"/>
    </row>
    <row r="31" spans="1:23" x14ac:dyDescent="0.2">
      <c r="A31" t="s">
        <v>50</v>
      </c>
      <c r="D31" s="5">
        <v>5.6399999999999999E-2</v>
      </c>
      <c r="E31" s="5">
        <v>5.3800000000000001E-2</v>
      </c>
      <c r="F31" s="5">
        <v>6.4600000000000005E-2</v>
      </c>
      <c r="G31" s="5"/>
      <c r="H31" s="5">
        <f>AVERAGE(D31:F31)</f>
        <v>5.8266666666666668E-2</v>
      </c>
      <c r="I31" s="5">
        <v>5.6000000000000001E-2</v>
      </c>
      <c r="J31" s="5">
        <v>0.03</v>
      </c>
      <c r="K31" s="5">
        <v>5.8000000000000003E-2</v>
      </c>
      <c r="L31" s="5">
        <v>5.8000000000000003E-2</v>
      </c>
      <c r="M31" s="5">
        <v>8.5000000000000006E-2</v>
      </c>
      <c r="N31" s="5">
        <v>4.1000000000000002E-2</v>
      </c>
      <c r="O31" s="5">
        <v>7.3999999999999996E-2</v>
      </c>
      <c r="P31" s="5">
        <v>5.2999999999999999E-2</v>
      </c>
      <c r="Q31" s="5">
        <v>5.3999999999999999E-2</v>
      </c>
      <c r="R31" s="22">
        <v>0.16139999999999999</v>
      </c>
      <c r="S31" s="8"/>
    </row>
    <row r="32" spans="1:23" x14ac:dyDescent="0.2">
      <c r="F32" s="1"/>
    </row>
    <row r="35" spans="1:13" x14ac:dyDescent="0.2">
      <c r="A35" s="23" t="s">
        <v>27</v>
      </c>
      <c r="B35" t="s">
        <v>51</v>
      </c>
    </row>
    <row r="36" spans="1:13" x14ac:dyDescent="0.2">
      <c r="B36" t="s">
        <v>52</v>
      </c>
    </row>
    <row r="38" spans="1:13" x14ac:dyDescent="0.2">
      <c r="B38" t="s">
        <v>53</v>
      </c>
    </row>
    <row r="40" spans="1:13" ht="64.150000000000006" customHeight="1" x14ac:dyDescent="0.2">
      <c r="A40" s="24" t="s">
        <v>54</v>
      </c>
      <c r="B40" s="36" t="s">
        <v>55</v>
      </c>
      <c r="C40" s="37"/>
      <c r="D40" s="37"/>
      <c r="E40" s="37"/>
      <c r="F40" s="37"/>
      <c r="G40" s="37"/>
      <c r="H40" s="37"/>
      <c r="I40" s="37"/>
      <c r="J40" s="37"/>
      <c r="K40" s="37"/>
      <c r="L40" s="37"/>
      <c r="M40" s="37"/>
    </row>
    <row r="41" spans="1:13" x14ac:dyDescent="0.2">
      <c r="B41" s="23"/>
    </row>
  </sheetData>
  <mergeCells count="1">
    <mergeCell ref="B40:M40"/>
  </mergeCells>
  <phoneticPr fontId="3" type="noConversion"/>
  <pageMargins left="0.75" right="0.75" top="1" bottom="1" header="0.5" footer="0.5"/>
  <pageSetup scale="77"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H30"/>
  <sheetViews>
    <sheetView view="pageBreakPreview" zoomScale="60" zoomScaleNormal="85" workbookViewId="0">
      <selection activeCell="J23" sqref="J23"/>
    </sheetView>
  </sheetViews>
  <sheetFormatPr defaultColWidth="10.85546875" defaultRowHeight="12.75" x14ac:dyDescent="0.2"/>
  <cols>
    <col min="1" max="1" width="8.7109375" style="10" customWidth="1"/>
    <col min="2" max="8" width="10.28515625" style="10" customWidth="1"/>
    <col min="9" max="16384" width="10.85546875" style="10"/>
  </cols>
  <sheetData>
    <row r="1" spans="1:8" x14ac:dyDescent="0.2">
      <c r="A1" s="13" t="s">
        <v>56</v>
      </c>
      <c r="B1" s="32"/>
      <c r="C1" s="32"/>
      <c r="D1" s="32"/>
      <c r="E1" s="32"/>
      <c r="F1" s="32"/>
      <c r="G1" s="32"/>
      <c r="H1" s="32"/>
    </row>
    <row r="2" spans="1:8" ht="13.5" thickBot="1" x14ac:dyDescent="0.25">
      <c r="A2" s="32"/>
      <c r="B2" s="32"/>
      <c r="C2" s="32"/>
      <c r="D2" s="32"/>
      <c r="E2" s="32"/>
      <c r="F2" s="32"/>
      <c r="G2" s="32"/>
      <c r="H2" s="32"/>
    </row>
    <row r="3" spans="1:8" ht="13.5" thickBot="1" x14ac:dyDescent="0.25">
      <c r="A3" s="12"/>
      <c r="B3" s="38" t="s">
        <v>57</v>
      </c>
      <c r="C3" s="39"/>
      <c r="D3" s="40"/>
      <c r="E3" s="32"/>
      <c r="F3" s="38" t="s">
        <v>58</v>
      </c>
      <c r="G3" s="39"/>
      <c r="H3" s="40"/>
    </row>
    <row r="4" spans="1:8" x14ac:dyDescent="0.2">
      <c r="A4" s="12"/>
      <c r="B4" s="12" t="s">
        <v>59</v>
      </c>
      <c r="C4" s="12" t="s">
        <v>59</v>
      </c>
      <c r="D4" s="12" t="s">
        <v>59</v>
      </c>
      <c r="E4" s="32"/>
      <c r="F4" s="12" t="s">
        <v>60</v>
      </c>
      <c r="G4" s="12" t="s">
        <v>60</v>
      </c>
      <c r="H4" s="12" t="s">
        <v>60</v>
      </c>
    </row>
    <row r="5" spans="1:8" x14ac:dyDescent="0.2">
      <c r="A5" s="12" t="s">
        <v>61</v>
      </c>
      <c r="B5" s="12" t="s">
        <v>62</v>
      </c>
      <c r="C5" s="12" t="s">
        <v>63</v>
      </c>
      <c r="D5" s="12" t="s">
        <v>64</v>
      </c>
      <c r="E5" s="32"/>
      <c r="F5" s="12" t="s">
        <v>62</v>
      </c>
      <c r="G5" s="12" t="s">
        <v>63</v>
      </c>
      <c r="H5" s="12" t="s">
        <v>64</v>
      </c>
    </row>
    <row r="6" spans="1:8" x14ac:dyDescent="0.2">
      <c r="A6" s="11">
        <v>2007</v>
      </c>
      <c r="B6" s="33">
        <v>3.9788367570948613</v>
      </c>
      <c r="C6" s="33">
        <v>14.16559738523263</v>
      </c>
      <c r="D6" s="33">
        <v>3.5602358804927721</v>
      </c>
      <c r="E6" s="33"/>
      <c r="F6" s="34">
        <v>2.68</v>
      </c>
      <c r="G6" s="34">
        <v>7.29</v>
      </c>
      <c r="H6" s="34">
        <v>2.7201492537313432</v>
      </c>
    </row>
    <row r="7" spans="1:8" x14ac:dyDescent="0.2">
      <c r="A7" s="11">
        <v>2008</v>
      </c>
      <c r="B7" s="33">
        <v>4.1473661735463638</v>
      </c>
      <c r="C7" s="33">
        <v>11.286259816082127</v>
      </c>
      <c r="D7" s="33">
        <v>2.7213077755397181</v>
      </c>
      <c r="E7" s="33"/>
      <c r="F7" s="33">
        <v>2.76</v>
      </c>
      <c r="G7" s="33">
        <v>8.56</v>
      </c>
      <c r="H7" s="33">
        <v>3.1</v>
      </c>
    </row>
    <row r="8" spans="1:8" x14ac:dyDescent="0.2">
      <c r="A8" s="11">
        <v>2009</v>
      </c>
      <c r="B8" s="33">
        <v>2.8607651400572913</v>
      </c>
      <c r="C8" s="33">
        <v>5.7959487798276612</v>
      </c>
      <c r="D8" s="33">
        <v>2.026013495016088</v>
      </c>
      <c r="E8" s="33"/>
      <c r="F8" s="34">
        <v>2.3111544388136673</v>
      </c>
      <c r="G8" s="34">
        <v>5.3133519469143513</v>
      </c>
      <c r="H8" s="34">
        <v>2.2990034147790377</v>
      </c>
    </row>
    <row r="9" spans="1:8" x14ac:dyDescent="0.2">
      <c r="A9" s="11">
        <f>A8+1</f>
        <v>2010</v>
      </c>
      <c r="B9" s="33">
        <v>4.3405682813349546</v>
      </c>
      <c r="C9" s="33">
        <v>17.647604975574527</v>
      </c>
      <c r="D9" s="33">
        <v>4.0657360584469266</v>
      </c>
      <c r="E9" s="33"/>
      <c r="F9" s="33">
        <v>2.5394273505676694</v>
      </c>
      <c r="G9" s="33">
        <v>7.0127957011054018</v>
      </c>
      <c r="H9" s="33">
        <v>2.7615657914126759</v>
      </c>
    </row>
    <row r="10" spans="1:8" x14ac:dyDescent="0.2">
      <c r="A10" s="11">
        <f>A9+1</f>
        <v>2011</v>
      </c>
      <c r="B10" s="33">
        <v>3.7510289127048799</v>
      </c>
      <c r="C10" s="33">
        <v>7.9349108275655773</v>
      </c>
      <c r="D10" s="33">
        <v>2.115395805318836</v>
      </c>
      <c r="E10" s="33"/>
      <c r="F10" s="33">
        <v>2.971292753811817</v>
      </c>
      <c r="G10" s="33">
        <v>7.4978385652942698</v>
      </c>
      <c r="H10" s="33">
        <v>2.523426396027598</v>
      </c>
    </row>
    <row r="11" spans="1:8" x14ac:dyDescent="0.2">
      <c r="A11" s="11">
        <f>A10+1</f>
        <v>2012</v>
      </c>
      <c r="B11" s="33">
        <v>1.8634094400942445</v>
      </c>
      <c r="C11" s="33">
        <v>3.0581757444196844</v>
      </c>
      <c r="D11" s="33">
        <v>1.6411721861111817</v>
      </c>
      <c r="E11" s="33"/>
      <c r="F11" s="33">
        <v>2.8339982359461477</v>
      </c>
      <c r="G11" s="33">
        <v>5.6122159446019788</v>
      </c>
      <c r="H11" s="33">
        <v>1.9803173740255722</v>
      </c>
    </row>
    <row r="12" spans="1:8" x14ac:dyDescent="0.2">
      <c r="A12" s="11">
        <f>A11+1</f>
        <v>2013</v>
      </c>
      <c r="B12" s="33">
        <v>2.49817074038749</v>
      </c>
      <c r="C12" s="33">
        <v>6.2419015351951987</v>
      </c>
      <c r="D12" s="33">
        <v>2.4985888411402262</v>
      </c>
      <c r="E12" s="33"/>
      <c r="F12" s="33">
        <v>2.9396940378725294</v>
      </c>
      <c r="G12" s="33">
        <v>9.8252045267978811</v>
      </c>
      <c r="H12" s="33">
        <v>3.3422541258438003</v>
      </c>
    </row>
    <row r="13" spans="1:8" x14ac:dyDescent="0.2">
      <c r="A13" s="11">
        <f>A12+1</f>
        <v>2014</v>
      </c>
      <c r="B13" s="33">
        <v>3.0681777323510935</v>
      </c>
      <c r="C13" s="33">
        <v>17.080879248736011</v>
      </c>
      <c r="D13" s="33">
        <v>5.5671087983704304</v>
      </c>
      <c r="E13" s="33"/>
      <c r="F13" s="33">
        <v>2.6658766085359793</v>
      </c>
      <c r="G13" s="33">
        <v>7.8133255278058957</v>
      </c>
      <c r="H13" s="33">
        <v>2.9308654056936052</v>
      </c>
    </row>
    <row r="14" spans="1:8" x14ac:dyDescent="0.2">
      <c r="A14" s="11">
        <v>2015</v>
      </c>
      <c r="B14" s="33">
        <v>2.39</v>
      </c>
      <c r="C14" s="33">
        <v>4.8600000000000003</v>
      </c>
      <c r="D14" s="33">
        <v>2.0299999999999998</v>
      </c>
      <c r="E14" s="33"/>
      <c r="F14" s="33">
        <v>2.6</v>
      </c>
      <c r="G14" s="33">
        <v>6.28</v>
      </c>
      <c r="H14" s="33">
        <v>2.41</v>
      </c>
    </row>
    <row r="15" spans="1:8" x14ac:dyDescent="0.2">
      <c r="A15" s="11">
        <v>2016</v>
      </c>
      <c r="B15" s="33">
        <v>3.42</v>
      </c>
      <c r="C15" s="33">
        <v>11.9</v>
      </c>
      <c r="D15" s="33">
        <v>3.48</v>
      </c>
      <c r="E15" s="33"/>
      <c r="F15" s="33">
        <v>3.69</v>
      </c>
      <c r="G15" s="33">
        <v>7.09</v>
      </c>
      <c r="H15" s="33">
        <v>1.92</v>
      </c>
    </row>
    <row r="16" spans="1:8" x14ac:dyDescent="0.2">
      <c r="A16" s="11">
        <v>2017</v>
      </c>
      <c r="B16" s="33">
        <v>2.81</v>
      </c>
      <c r="C16" s="33">
        <v>8.57</v>
      </c>
      <c r="D16" s="33">
        <v>3.05</v>
      </c>
      <c r="E16" s="33"/>
      <c r="F16" s="33">
        <v>2.81</v>
      </c>
      <c r="G16" s="25">
        <v>9.8800000000000008</v>
      </c>
      <c r="H16" s="33">
        <v>3.51</v>
      </c>
    </row>
    <row r="17" spans="1:8" x14ac:dyDescent="0.2">
      <c r="A17" s="11">
        <v>2018</v>
      </c>
      <c r="B17" s="33">
        <v>4.5599999999999996</v>
      </c>
      <c r="C17" s="33">
        <v>16.260000000000002</v>
      </c>
      <c r="D17" s="33">
        <f>C17/B17</f>
        <v>3.5657894736842111</v>
      </c>
      <c r="E17" s="32"/>
      <c r="F17" s="35">
        <v>3.23</v>
      </c>
      <c r="G17" s="35">
        <v>10.050000000000001</v>
      </c>
      <c r="H17" s="35">
        <v>3.11</v>
      </c>
    </row>
    <row r="18" spans="1:8" x14ac:dyDescent="0.2">
      <c r="A18" s="11">
        <v>2019</v>
      </c>
      <c r="B18" s="33">
        <v>4.5222782996059907</v>
      </c>
      <c r="C18" s="33">
        <v>43.881048542911103</v>
      </c>
      <c r="D18" s="33">
        <v>9.7033056428071429</v>
      </c>
      <c r="E18" s="33"/>
      <c r="F18" s="33">
        <v>3.11</v>
      </c>
      <c r="G18" s="33">
        <v>10.86</v>
      </c>
      <c r="H18" s="33">
        <v>3.49</v>
      </c>
    </row>
    <row r="19" spans="1:8" x14ac:dyDescent="0.2">
      <c r="A19" s="11">
        <v>2020</v>
      </c>
      <c r="B19" s="33">
        <v>2.7082542712854814</v>
      </c>
      <c r="C19" s="33">
        <v>6.5696294326970355</v>
      </c>
      <c r="D19" s="33">
        <v>2.4257801427111718</v>
      </c>
      <c r="E19" s="33"/>
      <c r="F19" s="33">
        <v>2.77</v>
      </c>
      <c r="G19" s="33">
        <v>6.7</v>
      </c>
      <c r="H19" s="33">
        <v>2.42</v>
      </c>
    </row>
    <row r="20" spans="1:8" x14ac:dyDescent="0.2">
      <c r="A20" s="11">
        <v>2021</v>
      </c>
      <c r="B20" s="33">
        <v>2.56</v>
      </c>
      <c r="C20" s="33">
        <v>5.6</v>
      </c>
      <c r="D20" s="33">
        <v>2.19</v>
      </c>
      <c r="E20" s="33"/>
      <c r="F20" s="33">
        <v>2.77</v>
      </c>
      <c r="G20" s="33">
        <v>7.01</v>
      </c>
      <c r="H20" s="33">
        <v>2.5306859205776173</v>
      </c>
    </row>
    <row r="21" spans="1:8" x14ac:dyDescent="0.2">
      <c r="A21" s="11">
        <v>2022</v>
      </c>
      <c r="B21" s="33">
        <v>5.82</v>
      </c>
      <c r="C21" s="33">
        <v>74.87</v>
      </c>
      <c r="D21" s="33">
        <v>12.87</v>
      </c>
      <c r="E21" s="33"/>
      <c r="F21" s="33">
        <v>3.42</v>
      </c>
      <c r="G21" s="33">
        <v>17.079999999999998</v>
      </c>
      <c r="H21" s="33">
        <v>4.9941520467836256</v>
      </c>
    </row>
    <row r="22" spans="1:8" x14ac:dyDescent="0.2">
      <c r="A22" s="11">
        <v>2023</v>
      </c>
      <c r="B22" s="33">
        <v>4.97</v>
      </c>
      <c r="C22" s="33">
        <v>23.03</v>
      </c>
      <c r="D22" s="33">
        <v>4.6399999999999997</v>
      </c>
      <c r="E22" s="33"/>
      <c r="F22" s="33">
        <v>3.7</v>
      </c>
      <c r="G22" s="33">
        <v>12.77</v>
      </c>
      <c r="H22" s="33">
        <v>3.451351351351351</v>
      </c>
    </row>
    <row r="23" spans="1:8" x14ac:dyDescent="0.2">
      <c r="A23" s="11">
        <v>2024</v>
      </c>
      <c r="B23" s="33">
        <v>2.75</v>
      </c>
      <c r="C23" s="33">
        <v>6.34</v>
      </c>
      <c r="D23" s="33">
        <v>2.2999999999999998</v>
      </c>
      <c r="E23" s="33"/>
      <c r="F23" s="34">
        <v>3.07</v>
      </c>
      <c r="G23" s="34">
        <v>7.82</v>
      </c>
      <c r="H23" s="34">
        <v>2.5499999999999998</v>
      </c>
    </row>
    <row r="24" spans="1:8" x14ac:dyDescent="0.2">
      <c r="A24" s="32"/>
      <c r="B24" s="32"/>
      <c r="C24" s="32"/>
      <c r="D24" s="32"/>
      <c r="E24" s="32"/>
      <c r="F24" s="32"/>
      <c r="G24"/>
      <c r="H24" s="32"/>
    </row>
    <row r="25" spans="1:8" x14ac:dyDescent="0.2">
      <c r="A25" s="11" t="s">
        <v>65</v>
      </c>
      <c r="B25" s="32"/>
      <c r="C25" s="32"/>
      <c r="D25" s="32"/>
      <c r="E25" s="32"/>
      <c r="F25" s="32"/>
      <c r="G25" s="32"/>
      <c r="H25" s="32"/>
    </row>
    <row r="26" spans="1:8" x14ac:dyDescent="0.2">
      <c r="A26" s="32" t="s">
        <v>66</v>
      </c>
      <c r="B26" s="32"/>
      <c r="C26" s="32"/>
      <c r="D26" s="32"/>
      <c r="E26" s="32"/>
      <c r="F26" s="32"/>
      <c r="G26" s="32"/>
      <c r="H26" s="32"/>
    </row>
    <row r="27" spans="1:8" x14ac:dyDescent="0.2">
      <c r="A27" s="32" t="s">
        <v>67</v>
      </c>
      <c r="B27" s="32"/>
      <c r="C27" s="32"/>
      <c r="D27" s="32"/>
      <c r="E27" s="32"/>
      <c r="F27" s="32"/>
      <c r="G27" s="32"/>
      <c r="H27" s="32"/>
    </row>
    <row r="28" spans="1:8" x14ac:dyDescent="0.2">
      <c r="A28" s="32" t="s">
        <v>68</v>
      </c>
      <c r="B28" s="32"/>
      <c r="C28" s="32"/>
      <c r="D28" s="32"/>
      <c r="E28" s="32"/>
      <c r="F28" s="32"/>
      <c r="G28" s="32"/>
      <c r="H28" s="32"/>
    </row>
    <row r="30" spans="1:8" x14ac:dyDescent="0.2">
      <c r="A30" s="32" t="s">
        <v>69</v>
      </c>
      <c r="B30" s="32"/>
      <c r="C30" s="32"/>
      <c r="D30" s="32"/>
      <c r="E30" s="32"/>
      <c r="F30" s="32"/>
      <c r="G30" s="32"/>
      <c r="H30" s="32"/>
    </row>
  </sheetData>
  <mergeCells count="2">
    <mergeCell ref="B3:D3"/>
    <mergeCell ref="F3:H3"/>
  </mergeCells>
  <pageMargins left="0.75" right="0.75" top="1" bottom="1" header="0.5" footer="0.5"/>
  <pageSetup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9CC08870AD18C44B414A836F57CD5AD" ma:contentTypeVersion="18" ma:contentTypeDescription="Create a new document." ma:contentTypeScope="" ma:versionID="8b6ca416cb65b2681e84ab21e081e85c">
  <xsd:schema xmlns:xsd="http://www.w3.org/2001/XMLSchema" xmlns:xs="http://www.w3.org/2001/XMLSchema" xmlns:p="http://schemas.microsoft.com/office/2006/metadata/properties" xmlns:ns2="ccc11b15-397e-47e6-b65f-8de044c3e171" targetNamespace="http://schemas.microsoft.com/office/2006/metadata/properties" ma:root="true" ma:fieldsID="93a4f5fbac6cdae0850d4aca5d9a443c" ns2:_="">
    <xsd:import namespace="ccc11b15-397e-47e6-b65f-8de044c3e171"/>
    <xsd:element name="properties">
      <xsd:complexType>
        <xsd:sequence>
          <xsd:element name="documentManagement">
            <xsd:complexType>
              <xsd:all>
                <xsd:element ref="ns2:Proceeding" minOccurs="0"/>
                <xsd:element ref="ns2:LibraryType"/>
                <xsd:element ref="ns2:Section" minOccurs="0"/>
                <xsd:element ref="ns2:Status" minOccurs="0"/>
                <xsd:element ref="ns2:Confidentiality" minOccurs="0"/>
                <xsd:element ref="ns2:Writer" minOccurs="0"/>
                <xsd:element ref="ns2:Owner" minOccurs="0"/>
                <xsd:element ref="ns2:MediaServiceMetadata" minOccurs="0"/>
                <xsd:element ref="ns2:MediaServiceFastMetadata" minOccurs="0"/>
                <xsd:element ref="ns2:MediaServiceSearchProperties" minOccurs="0"/>
                <xsd:element ref="ns2:Timing" minOccurs="0"/>
                <xsd:element ref="ns2:Notes" minOccurs="0"/>
                <xsd:element ref="ns2:Intervenor" minOccurs="0"/>
                <xsd:element ref="ns2:Sensitive_x002f_ELTReview_x003f_"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cc11b15-397e-47e6-b65f-8de044c3e171" elementFormDefault="qualified">
    <xsd:import namespace="http://schemas.microsoft.com/office/2006/documentManagement/types"/>
    <xsd:import namespace="http://schemas.microsoft.com/office/infopath/2007/PartnerControls"/>
    <xsd:element name="Proceeding" ma:index="8" nillable="true" ma:displayName="Proceeding" ma:default="2026-2027 GRA" ma:format="Dropdown" ma:internalName="Proceeding">
      <xsd:simpleType>
        <xsd:restriction base="dms:Choice">
          <xsd:enumeration value="2026-2027 GRA"/>
          <xsd:enumeration value="2022-2024 GRA"/>
          <xsd:enumeration value="Choice 3"/>
        </xsd:restriction>
      </xsd:simpleType>
    </xsd:element>
    <xsd:element name="LibraryType" ma:index="9" ma:displayName="Library Type" ma:format="Dropdown" ma:internalName="LibraryType">
      <xsd:simpleType>
        <xsd:restriction base="dms:Choice">
          <xsd:enumeration value="Evidence"/>
          <xsd:enumeration value="Project Management"/>
          <xsd:enumeration value="IRs"/>
          <xsd:enumeration value="Communication"/>
          <xsd:enumeration value="Settlement DRs"/>
          <xsd:enumeration value="Confidential Undertaking"/>
          <xsd:enumeration value="NSPML Evidence"/>
          <xsd:enumeration value="Settlement Agreement"/>
          <xsd:enumeration value="Choice 9"/>
        </xsd:restriction>
      </xsd:simpleType>
    </xsd:element>
    <xsd:element name="Section" ma:index="10" nillable="true" ma:displayName="Section" ma:format="Dropdown" ma:internalName="Section">
      <xsd:simpleType>
        <xsd:restriction base="dms:Choice">
          <xsd:enumeration value="01 - DE - Direct Evidence"/>
          <xsd:enumeration value="01 - DE COS -  COS Evidence"/>
          <xsd:enumeration value="02- SR - Studies &amp; Reports"/>
          <xsd:enumeration value="03- OP -  Organization Profile"/>
          <xsd:enumeration value="04- FO - Financial Outlook"/>
          <xsd:enumeration value="05- RB - Rate Base"/>
          <xsd:enumeration value="06 - DA - Depreciation and  amortization expense"/>
          <xsd:enumeration value="07 - OR - Operating Revenue"/>
          <xsd:enumeration value="08 - OE - Operating Expenses"/>
          <xsd:enumeration value="09 - CS - Capital Structure"/>
          <xsd:enumeration value="10 - PR - Proposed Rates and Regulations"/>
          <xsd:enumeration value="Settlement Discussions"/>
        </xsd:restriction>
      </xsd:simpleType>
    </xsd:element>
    <xsd:element name="Status" ma:index="11" nillable="true" ma:displayName="Status" ma:format="Dropdown" ma:internalName="Status">
      <xsd:simpleType>
        <xsd:restriction base="dms:Choice">
          <xsd:enumeration value="01- Received"/>
          <xsd:enumeration value="02a Writers - Write"/>
          <xsd:enumeration value="02b Owners - Review"/>
          <xsd:enumeration value="03 Admin Format"/>
          <xsd:enumeration value="04 Hold for Review"/>
          <xsd:enumeration value="05 Director Review"/>
          <xsd:enumeration value="06 ELT Review"/>
          <xsd:enumeration value="07 Admin Format"/>
          <xsd:enumeration value="08 Prep for filing"/>
          <xsd:enumeration value="10 Sent to Intervenors"/>
          <xsd:enumeration value="11 Final Regulatory QC"/>
          <xsd:enumeration value="11QComp -  QC complete"/>
          <xsd:enumeration value="12 Filed"/>
          <xsd:enumeration value="12 Final Working Documents"/>
          <xsd:enumeration value="12 Final Docs pdf version"/>
          <xsd:enumeration value="12 Source Documents"/>
          <xsd:enumeration value="13 Superseded"/>
        </xsd:restriction>
      </xsd:simpleType>
    </xsd:element>
    <xsd:element name="Confidentiality" ma:index="12" nillable="true" ma:displayName="Confidentiality" ma:default="Non-confidential" ma:format="Dropdown" ma:internalName="Confidentiality">
      <xsd:simpleType>
        <xsd:restriction base="dms:Choice">
          <xsd:enumeration value="Non-confidential"/>
          <xsd:enumeration value="PCON"/>
          <xsd:enumeration value="PCON AO"/>
          <xsd:enumeration value="CONF"/>
          <xsd:enumeration value="CONF AO"/>
          <xsd:enumeration value="REDACTED"/>
        </xsd:restriction>
      </xsd:simpleType>
    </xsd:element>
    <xsd:element name="Writer" ma:index="13" nillable="true" ma:displayName="Writer" ma:format="Dropdown" ma:list="UserInfo" ma:SharePointGroup="0" ma:internalName="Writer" ma:readOnly="fals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Owner" ma:index="14" nillable="true" ma:displayName="Owner" ma:format="Dropdown" ma:list="UserInfo" ma:SharePointGroup="0"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15" nillable="true" ma:displayName="MediaServiceMetadata" ma:hidden="true" ma:internalName="MediaServiceMetadata" ma:readOnly="true">
      <xsd:simpleType>
        <xsd:restriction base="dms:Note"/>
      </xsd:simpleType>
    </xsd:element>
    <xsd:element name="MediaServiceFastMetadata" ma:index="16" nillable="true" ma:displayName="MediaServiceFastMetadata" ma:hidden="true" ma:internalName="MediaServiceFastMetadata" ma:readOnly="true">
      <xsd:simpleType>
        <xsd:restriction base="dms:Note"/>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Timing" ma:index="18" nillable="true" ma:displayName="Timing" ma:description="Timing of when DRs to be addressed" ma:format="Dropdown" ma:internalName="Timing">
      <xsd:simpleType>
        <xsd:union memberTypes="dms:Text">
          <xsd:simpleType>
            <xsd:restriction base="dms:Choice">
              <xsd:enumeration value="Before Filing"/>
              <xsd:enumeration value="Part of Filing"/>
              <xsd:enumeration value="After Filing"/>
              <xsd:enumeration value="Never"/>
              <xsd:enumeration value="Already Provided"/>
              <xsd:enumeration value="On Hold"/>
              <xsd:enumeration value="To File"/>
              <xsd:enumeration value="Response still in Progress"/>
            </xsd:restriction>
          </xsd:simpleType>
        </xsd:union>
      </xsd:simpleType>
    </xsd:element>
    <xsd:element name="Notes" ma:index="19" nillable="true" ma:displayName="Notes" ma:description="Notes / comments " ma:format="Dropdown" ma:internalName="Notes">
      <xsd:simpleType>
        <xsd:restriction base="dms:Note"/>
      </xsd:simpleType>
    </xsd:element>
    <xsd:element name="Intervenor" ma:index="20" nillable="true" ma:displayName="Intervenor" ma:list="{52c82735-21b8-4cd4-ad41-29df00ac301a}" ma:internalName="Intervenor" ma:showField="Title">
      <xsd:simpleType>
        <xsd:restriction base="dms:Lookup"/>
      </xsd:simpleType>
    </xsd:element>
    <xsd:element name="Sensitive_x002f_ELTReview_x003f_" ma:index="21" nillable="true" ma:displayName="Sensitive/ELT Review?" ma:default="0" ma:format="Dropdown" ma:internalName="Sensitive_x002f_ELTReview_x003f_">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ection xmlns="ccc11b15-397e-47e6-b65f-8de044c3e171">03- OP -  Organization Profile</Section>
    <Timing xmlns="ccc11b15-397e-47e6-b65f-8de044c3e171" xsi:nil="true"/>
    <Confidentiality xmlns="ccc11b15-397e-47e6-b65f-8de044c3e171">Non-confidential</Confidentiality>
    <LibraryType xmlns="ccc11b15-397e-47e6-b65f-8de044c3e171">Evidence</LibraryType>
    <Proceeding xmlns="ccc11b15-397e-47e6-b65f-8de044c3e171">2026-2027 GRA</Proceeding>
    <Owner xmlns="ccc11b15-397e-47e6-b65f-8de044c3e171">
      <UserInfo>
        <DisplayName>MacIntosh, Jonathan</DisplayName>
        <AccountId>35</AccountId>
        <AccountType/>
      </UserInfo>
    </Owner>
    <Writer xmlns="ccc11b15-397e-47e6-b65f-8de044c3e171">
      <UserInfo>
        <DisplayName>MacIntosh, Jonathan</DisplayName>
        <AccountId>35</AccountId>
        <AccountType/>
      </UserInfo>
    </Writer>
    <Sensitive_x002f_ELTReview_x003f_ xmlns="ccc11b15-397e-47e6-b65f-8de044c3e171">false</Sensitive_x002f_ELTReview_x003f_>
    <Notes xmlns="ccc11b15-397e-47e6-b65f-8de044c3e171" xsi:nil="true"/>
    <Intervenor xmlns="ccc11b15-397e-47e6-b65f-8de044c3e171" xsi:nil="true"/>
    <Status xmlns="ccc11b15-397e-47e6-b65f-8de044c3e171">11QComp -  QC complete</Status>
  </documentManagement>
</p:properties>
</file>

<file path=customXml/itemProps1.xml><?xml version="1.0" encoding="utf-8"?>
<ds:datastoreItem xmlns:ds="http://schemas.openxmlformats.org/officeDocument/2006/customXml" ds:itemID="{FECD4257-D9EC-4C65-9C1F-5A255DDBE15F}"/>
</file>

<file path=customXml/itemProps2.xml><?xml version="1.0" encoding="utf-8"?>
<ds:datastoreItem xmlns:ds="http://schemas.openxmlformats.org/officeDocument/2006/customXml" ds:itemID="{46FD0E84-324B-47ED-9E39-5CFD05EE09E3}"/>
</file>

<file path=customXml/itemProps3.xml><?xml version="1.0" encoding="utf-8"?>
<ds:datastoreItem xmlns:ds="http://schemas.openxmlformats.org/officeDocument/2006/customXml" ds:itemID="{B964A079-1ABB-4D26-8BAC-6F562F9D7F8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5</vt:i4>
      </vt:variant>
    </vt:vector>
  </HeadingPairs>
  <TitlesOfParts>
    <vt:vector size="10" baseType="lpstr">
      <vt:lpstr>Availability</vt:lpstr>
      <vt:lpstr>ICbF</vt:lpstr>
      <vt:lpstr>MOF</vt:lpstr>
      <vt:lpstr>DAFOR</vt:lpstr>
      <vt:lpstr>Summary</vt:lpstr>
      <vt:lpstr>Availability!Print_Area</vt:lpstr>
      <vt:lpstr>DAFOR!Print_Area</vt:lpstr>
      <vt:lpstr>ICbF!Print_Area</vt:lpstr>
      <vt:lpstr>MOF!Print_Area</vt:lpstr>
      <vt:lpstr>Summary!Print_Area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2025-09-17T14:13:13Z</dcterms:created>
  <dcterms:modified xsi:type="dcterms:W3CDTF">2025-09-17T14:13:16Z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lpwstr>6100.00000000000</vt:lpwstr>
  </property>
  <property fmtid="{D5CDD505-2E9C-101B-9397-08002B2CF9AE}" pid="3" name="Complete">
    <vt:lpwstr>1</vt:lpwstr>
  </property>
  <property fmtid="{D5CDD505-2E9C-101B-9397-08002B2CF9AE}" pid="4" name="ContentTypeId">
    <vt:lpwstr>0x01010009CC08870AD18C44B414A836F57CD5AD</vt:lpwstr>
  </property>
  <property fmtid="{D5CDD505-2E9C-101B-9397-08002B2CF9AE}" pid="5" name="_dlc_DocIdItemGuid">
    <vt:lpwstr>e1cb62f4-c89e-4c10-bc42-64fd25dc05ce</vt:lpwstr>
  </property>
  <property fmtid="{D5CDD505-2E9C-101B-9397-08002B2CF9AE}" pid="6" name="Description_">
    <vt:lpwstr/>
  </property>
  <property fmtid="{D5CDD505-2E9C-101B-9397-08002B2CF9AE}" pid="7" name="_ExtendedDescription">
    <vt:lpwstr>&lt;div class="ExternalClass65573615561242138AE3DA156D009B01"&gt;&lt;div&gt;Thermal Unit-Annual Reliability Stats&lt;/div&gt;&lt;/div&gt;</vt:lpwstr>
  </property>
  <property fmtid="{D5CDD505-2E9C-101B-9397-08002B2CF9AE}" pid="8" name="Exhibit">
    <vt:lpwstr>0</vt:lpwstr>
  </property>
  <property fmtid="{D5CDD505-2E9C-101B-9397-08002B2CF9AE}" pid="9" name="2016 BCF Filing Component Link">
    <vt:lpwstr/>
  </property>
  <property fmtid="{D5CDD505-2E9C-101B-9397-08002B2CF9AE}" pid="10" name="Status_">
    <vt:lpwstr>9</vt:lpwstr>
  </property>
  <property fmtid="{D5CDD505-2E9C-101B-9397-08002B2CF9AE}" pid="11" name="ML">
    <vt:lpwstr>0</vt:lpwstr>
  </property>
</Properties>
</file>