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LDFdrive\ClientsA-L\IAO UMS\2024\Nova Scotia\Report\CV\"/>
    </mc:Choice>
  </mc:AlternateContent>
  <xr:revisionPtr revIDLastSave="0" documentId="13_ncr:1_{708A7751-3852-49B3-8A27-88C3E7187592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Territory List" sheetId="8" state="hidden" r:id="rId1"/>
    <sheet name="Comp Info" sheetId="10" r:id="rId2"/>
    <sheet name="Commercial 1" sheetId="1" r:id="rId3"/>
    <sheet name="Commercial 2" sheetId="5" r:id="rId4"/>
    <sheet name="Commercial 3" sheetId="2" r:id="rId5"/>
    <sheet name="Commercial 4" sheetId="7" r:id="rId6"/>
    <sheet name="Commercial 5" sheetId="15" r:id="rId7"/>
    <sheet name="Taxi 1" sheetId="13" state="hidden" r:id="rId8"/>
    <sheet name="Taxi 2" sheetId="14" state="hidden" r:id="rId9"/>
    <sheet name="Interurban 1" sheetId="11" r:id="rId10"/>
    <sheet name="Interurban 2" sheetId="12" r:id="rId11"/>
    <sheet name="Interurban 3" sheetId="17" r:id="rId12"/>
    <sheet name="Interurban 4" sheetId="16" r:id="rId13"/>
    <sheet name="Codes" sheetId="9" state="hidden" r:id="rId14"/>
  </sheets>
  <externalReferences>
    <externalReference r:id="rId15"/>
  </externalReferences>
  <definedNames>
    <definedName name="DaysList">Codes!$G$1:$G$32</definedName>
    <definedName name="MonthsList">Codes!$H$1:$H$13</definedName>
    <definedName name="NSCompany">Codes!$A$1:$A$55</definedName>
    <definedName name="StatusList">Codes!$D$1:$D$3</definedName>
    <definedName name="YearsList">Codes!$I$1:$I$26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1" i="15" l="1"/>
  <c r="B51" i="15"/>
  <c r="I50" i="15"/>
  <c r="B50" i="15"/>
  <c r="I49" i="15"/>
  <c r="B49" i="15"/>
  <c r="I48" i="15"/>
  <c r="B48" i="15"/>
  <c r="K42" i="15"/>
  <c r="J42" i="15"/>
  <c r="I42" i="15"/>
  <c r="G42" i="15"/>
  <c r="F42" i="15"/>
  <c r="E42" i="15"/>
  <c r="D42" i="15"/>
  <c r="C42" i="15"/>
  <c r="K41" i="15"/>
  <c r="J41" i="15"/>
  <c r="I41" i="15"/>
  <c r="G41" i="15"/>
  <c r="F41" i="15"/>
  <c r="E41" i="15"/>
  <c r="H41" i="15" s="1"/>
  <c r="D41" i="15"/>
  <c r="C41" i="15"/>
  <c r="K39" i="15"/>
  <c r="J39" i="15"/>
  <c r="I39" i="15"/>
  <c r="I40" i="15" s="1"/>
  <c r="G39" i="15"/>
  <c r="F39" i="15"/>
  <c r="F40" i="15" s="1"/>
  <c r="E39" i="15"/>
  <c r="D39" i="15"/>
  <c r="C39" i="15"/>
  <c r="K38" i="15"/>
  <c r="J38" i="15"/>
  <c r="I38" i="15"/>
  <c r="G38" i="15"/>
  <c r="F38" i="15"/>
  <c r="E38" i="15"/>
  <c r="D38" i="15"/>
  <c r="C38" i="15"/>
  <c r="K36" i="15"/>
  <c r="J36" i="15"/>
  <c r="I36" i="15"/>
  <c r="G36" i="15"/>
  <c r="F36" i="15"/>
  <c r="E36" i="15"/>
  <c r="D36" i="15"/>
  <c r="H36" i="15" s="1"/>
  <c r="C36" i="15"/>
  <c r="K35" i="15"/>
  <c r="J35" i="15"/>
  <c r="I35" i="15"/>
  <c r="G35" i="15"/>
  <c r="F35" i="15"/>
  <c r="E35" i="15"/>
  <c r="D35" i="15"/>
  <c r="C35" i="15"/>
  <c r="K33" i="15"/>
  <c r="J33" i="15"/>
  <c r="I33" i="15"/>
  <c r="G33" i="15"/>
  <c r="F33" i="15"/>
  <c r="E33" i="15"/>
  <c r="D33" i="15"/>
  <c r="C33" i="15"/>
  <c r="K32" i="15"/>
  <c r="J32" i="15"/>
  <c r="I32" i="15"/>
  <c r="G32" i="15"/>
  <c r="F32" i="15"/>
  <c r="E32" i="15"/>
  <c r="D32" i="15"/>
  <c r="C32" i="15"/>
  <c r="K30" i="15"/>
  <c r="J30" i="15"/>
  <c r="I30" i="15"/>
  <c r="G30" i="15"/>
  <c r="F30" i="15"/>
  <c r="F31" i="15" s="1"/>
  <c r="E30" i="15"/>
  <c r="E31" i="15" s="1"/>
  <c r="D30" i="15"/>
  <c r="C30" i="15"/>
  <c r="K29" i="15"/>
  <c r="J29" i="15"/>
  <c r="I29" i="15"/>
  <c r="G29" i="15"/>
  <c r="F29" i="15"/>
  <c r="E29" i="15"/>
  <c r="D29" i="15"/>
  <c r="C29" i="15"/>
  <c r="K27" i="15"/>
  <c r="J27" i="15"/>
  <c r="I27" i="15"/>
  <c r="G27" i="15"/>
  <c r="F27" i="15"/>
  <c r="E27" i="15"/>
  <c r="D27" i="15"/>
  <c r="C27" i="15"/>
  <c r="K26" i="15"/>
  <c r="J26" i="15"/>
  <c r="I26" i="15"/>
  <c r="G26" i="15"/>
  <c r="G28" i="15" s="1"/>
  <c r="F26" i="15"/>
  <c r="F28" i="15" s="1"/>
  <c r="E26" i="15"/>
  <c r="E28" i="15" s="1"/>
  <c r="D26" i="15"/>
  <c r="D28" i="15" s="1"/>
  <c r="C26" i="15"/>
  <c r="K24" i="15"/>
  <c r="K25" i="15" s="1"/>
  <c r="J24" i="15"/>
  <c r="J25" i="15" s="1"/>
  <c r="I24" i="15"/>
  <c r="G24" i="15"/>
  <c r="F24" i="15"/>
  <c r="E24" i="15"/>
  <c r="E25" i="15" s="1"/>
  <c r="D24" i="15"/>
  <c r="D25" i="15" s="1"/>
  <c r="C24" i="15"/>
  <c r="K23" i="15"/>
  <c r="J23" i="15"/>
  <c r="I23" i="15"/>
  <c r="G23" i="15"/>
  <c r="F23" i="15"/>
  <c r="E23" i="15"/>
  <c r="D23" i="15"/>
  <c r="C23" i="15"/>
  <c r="K21" i="15"/>
  <c r="J21" i="15"/>
  <c r="I21" i="15"/>
  <c r="G21" i="15"/>
  <c r="F21" i="15"/>
  <c r="E21" i="15"/>
  <c r="D21" i="15"/>
  <c r="C21" i="15"/>
  <c r="K20" i="15"/>
  <c r="K22" i="15" s="1"/>
  <c r="J20" i="15"/>
  <c r="J22" i="15" s="1"/>
  <c r="I20" i="15"/>
  <c r="I22" i="15" s="1"/>
  <c r="G20" i="15"/>
  <c r="F20" i="15"/>
  <c r="E20" i="15"/>
  <c r="E22" i="15" s="1"/>
  <c r="D20" i="15"/>
  <c r="C20" i="15"/>
  <c r="K18" i="15"/>
  <c r="J18" i="15"/>
  <c r="J19" i="15" s="1"/>
  <c r="I18" i="15"/>
  <c r="I19" i="15" s="1"/>
  <c r="G18" i="15"/>
  <c r="F18" i="15"/>
  <c r="E18" i="15"/>
  <c r="E19" i="15" s="1"/>
  <c r="D18" i="15"/>
  <c r="C18" i="15"/>
  <c r="K17" i="15"/>
  <c r="J17" i="15"/>
  <c r="I17" i="15"/>
  <c r="G17" i="15"/>
  <c r="F17" i="15"/>
  <c r="F19" i="15" s="1"/>
  <c r="E17" i="15"/>
  <c r="D17" i="15"/>
  <c r="C17" i="15"/>
  <c r="K37" i="15"/>
  <c r="D34" i="15"/>
  <c r="H30" i="15"/>
  <c r="I28" i="15"/>
  <c r="I51" i="7"/>
  <c r="I50" i="7"/>
  <c r="I49" i="7"/>
  <c r="I48" i="7"/>
  <c r="B51" i="7"/>
  <c r="B50" i="7"/>
  <c r="B49" i="7"/>
  <c r="B48" i="7"/>
  <c r="K42" i="7"/>
  <c r="J42" i="7"/>
  <c r="I42" i="7"/>
  <c r="G42" i="7"/>
  <c r="F42" i="7"/>
  <c r="E42" i="7"/>
  <c r="D42" i="7"/>
  <c r="C42" i="7"/>
  <c r="H42" i="7" s="1"/>
  <c r="K41" i="7"/>
  <c r="J41" i="7"/>
  <c r="I41" i="7"/>
  <c r="G41" i="7"/>
  <c r="F41" i="7"/>
  <c r="E41" i="7"/>
  <c r="D41" i="7"/>
  <c r="C41" i="7"/>
  <c r="K39" i="7"/>
  <c r="J39" i="7"/>
  <c r="I39" i="7"/>
  <c r="G39" i="7"/>
  <c r="F39" i="7"/>
  <c r="E39" i="7"/>
  <c r="D39" i="7"/>
  <c r="C39" i="7"/>
  <c r="K38" i="7"/>
  <c r="J38" i="7"/>
  <c r="I38" i="7"/>
  <c r="G38" i="7"/>
  <c r="F38" i="7"/>
  <c r="E38" i="7"/>
  <c r="D38" i="7"/>
  <c r="C38" i="7"/>
  <c r="K36" i="7"/>
  <c r="J36" i="7"/>
  <c r="I36" i="7"/>
  <c r="G36" i="7"/>
  <c r="F36" i="7"/>
  <c r="E36" i="7"/>
  <c r="D36" i="7"/>
  <c r="D37" i="7" s="1"/>
  <c r="C36" i="7"/>
  <c r="C37" i="7" s="1"/>
  <c r="K35" i="7"/>
  <c r="J35" i="7"/>
  <c r="I35" i="7"/>
  <c r="G35" i="7"/>
  <c r="F35" i="7"/>
  <c r="E35" i="7"/>
  <c r="D35" i="7"/>
  <c r="C35" i="7"/>
  <c r="K33" i="7"/>
  <c r="J33" i="7"/>
  <c r="I33" i="7"/>
  <c r="G33" i="7"/>
  <c r="G34" i="7" s="1"/>
  <c r="F33" i="7"/>
  <c r="E33" i="7"/>
  <c r="D33" i="7"/>
  <c r="C33" i="7"/>
  <c r="K32" i="7"/>
  <c r="J32" i="7"/>
  <c r="I32" i="7"/>
  <c r="G32" i="7"/>
  <c r="F32" i="7"/>
  <c r="E32" i="7"/>
  <c r="D32" i="7"/>
  <c r="C32" i="7"/>
  <c r="C34" i="7" s="1"/>
  <c r="K30" i="7"/>
  <c r="J30" i="7"/>
  <c r="I30" i="7"/>
  <c r="G30" i="7"/>
  <c r="F30" i="7"/>
  <c r="E30" i="7"/>
  <c r="D30" i="7"/>
  <c r="C30" i="7"/>
  <c r="K29" i="7"/>
  <c r="J29" i="7"/>
  <c r="I29" i="7"/>
  <c r="G29" i="7"/>
  <c r="F29" i="7"/>
  <c r="E29" i="7"/>
  <c r="D29" i="7"/>
  <c r="C29" i="7"/>
  <c r="K27" i="7"/>
  <c r="J27" i="7"/>
  <c r="I27" i="7"/>
  <c r="G27" i="7"/>
  <c r="F27" i="7"/>
  <c r="E27" i="7"/>
  <c r="D27" i="7"/>
  <c r="C27" i="7"/>
  <c r="K26" i="7"/>
  <c r="J26" i="7"/>
  <c r="I26" i="7"/>
  <c r="G26" i="7"/>
  <c r="F26" i="7"/>
  <c r="E26" i="7"/>
  <c r="D26" i="7"/>
  <c r="C26" i="7"/>
  <c r="K24" i="7"/>
  <c r="J24" i="7"/>
  <c r="I24" i="7"/>
  <c r="G24" i="7"/>
  <c r="F24" i="7"/>
  <c r="E24" i="7"/>
  <c r="D24" i="7"/>
  <c r="C24" i="7"/>
  <c r="K23" i="7"/>
  <c r="J23" i="7"/>
  <c r="I23" i="7"/>
  <c r="G23" i="7"/>
  <c r="F23" i="7"/>
  <c r="E23" i="7"/>
  <c r="D23" i="7"/>
  <c r="C23" i="7"/>
  <c r="K21" i="7"/>
  <c r="J21" i="7"/>
  <c r="I21" i="7"/>
  <c r="G21" i="7"/>
  <c r="F21" i="7"/>
  <c r="E21" i="7"/>
  <c r="D21" i="7"/>
  <c r="C21" i="7"/>
  <c r="K20" i="7"/>
  <c r="K22" i="7" s="1"/>
  <c r="J20" i="7"/>
  <c r="I20" i="7"/>
  <c r="G20" i="7"/>
  <c r="F20" i="7"/>
  <c r="E20" i="7"/>
  <c r="D20" i="7"/>
  <c r="C20" i="7"/>
  <c r="K18" i="7"/>
  <c r="J18" i="7"/>
  <c r="I18" i="7"/>
  <c r="G18" i="7"/>
  <c r="F18" i="7"/>
  <c r="E18" i="7"/>
  <c r="D18" i="7"/>
  <c r="C18" i="7"/>
  <c r="K17" i="7"/>
  <c r="J17" i="7"/>
  <c r="I17" i="7"/>
  <c r="I19" i="7" s="1"/>
  <c r="G17" i="7"/>
  <c r="F17" i="7"/>
  <c r="E17" i="7"/>
  <c r="D17" i="7"/>
  <c r="C17" i="7"/>
  <c r="I51" i="2"/>
  <c r="B51" i="2"/>
  <c r="I50" i="2"/>
  <c r="B50" i="2"/>
  <c r="I49" i="2"/>
  <c r="B49" i="2"/>
  <c r="I48" i="2"/>
  <c r="B48" i="2"/>
  <c r="I51" i="5"/>
  <c r="B51" i="5"/>
  <c r="I50" i="5"/>
  <c r="B50" i="5"/>
  <c r="I49" i="5"/>
  <c r="B49" i="5"/>
  <c r="I48" i="5"/>
  <c r="B48" i="5"/>
  <c r="K42" i="5"/>
  <c r="K43" i="5" s="1"/>
  <c r="J42" i="5"/>
  <c r="J43" i="5" s="1"/>
  <c r="I42" i="5"/>
  <c r="G42" i="5"/>
  <c r="F42" i="5"/>
  <c r="E42" i="5"/>
  <c r="D42" i="5"/>
  <c r="C42" i="5"/>
  <c r="H42" i="5" s="1"/>
  <c r="K41" i="5"/>
  <c r="J41" i="5"/>
  <c r="I41" i="5"/>
  <c r="G41" i="5"/>
  <c r="F41" i="5"/>
  <c r="E41" i="5"/>
  <c r="E43" i="5" s="1"/>
  <c r="D41" i="5"/>
  <c r="C41" i="5"/>
  <c r="K39" i="5"/>
  <c r="K40" i="5" s="1"/>
  <c r="J39" i="5"/>
  <c r="J40" i="5" s="1"/>
  <c r="I39" i="5"/>
  <c r="I40" i="5" s="1"/>
  <c r="G39" i="5"/>
  <c r="F39" i="5"/>
  <c r="E39" i="5"/>
  <c r="D39" i="5"/>
  <c r="C39" i="5"/>
  <c r="K38" i="5"/>
  <c r="J38" i="5"/>
  <c r="I38" i="5"/>
  <c r="G38" i="5"/>
  <c r="F38" i="5"/>
  <c r="E38" i="5"/>
  <c r="D38" i="5"/>
  <c r="D40" i="5" s="1"/>
  <c r="C38" i="5"/>
  <c r="H38" i="5" s="1"/>
  <c r="K36" i="5"/>
  <c r="J36" i="5"/>
  <c r="I36" i="5"/>
  <c r="G36" i="5"/>
  <c r="F36" i="5"/>
  <c r="E36" i="5"/>
  <c r="D36" i="5"/>
  <c r="C36" i="5"/>
  <c r="K35" i="5"/>
  <c r="J35" i="5"/>
  <c r="J37" i="5" s="1"/>
  <c r="I35" i="5"/>
  <c r="G35" i="5"/>
  <c r="F35" i="5"/>
  <c r="F37" i="5" s="1"/>
  <c r="E35" i="5"/>
  <c r="E37" i="5" s="1"/>
  <c r="D35" i="5"/>
  <c r="D37" i="5" s="1"/>
  <c r="C35" i="5"/>
  <c r="K33" i="5"/>
  <c r="J33" i="5"/>
  <c r="I33" i="5"/>
  <c r="G33" i="5"/>
  <c r="F33" i="5"/>
  <c r="E33" i="5"/>
  <c r="D33" i="5"/>
  <c r="C33" i="5"/>
  <c r="K32" i="5"/>
  <c r="K34" i="5" s="1"/>
  <c r="J32" i="5"/>
  <c r="J34" i="5" s="1"/>
  <c r="I32" i="5"/>
  <c r="I34" i="5" s="1"/>
  <c r="G32" i="5"/>
  <c r="G34" i="5" s="1"/>
  <c r="F32" i="5"/>
  <c r="F34" i="5" s="1"/>
  <c r="E32" i="5"/>
  <c r="D32" i="5"/>
  <c r="D34" i="5" s="1"/>
  <c r="C32" i="5"/>
  <c r="K30" i="5"/>
  <c r="J30" i="5"/>
  <c r="I30" i="5"/>
  <c r="G30" i="5"/>
  <c r="F30" i="5"/>
  <c r="E30" i="5"/>
  <c r="D30" i="5"/>
  <c r="C30" i="5"/>
  <c r="C31" i="5" s="1"/>
  <c r="K29" i="5"/>
  <c r="K31" i="5" s="1"/>
  <c r="J29" i="5"/>
  <c r="J31" i="5" s="1"/>
  <c r="I29" i="5"/>
  <c r="I31" i="5" s="1"/>
  <c r="G29" i="5"/>
  <c r="F29" i="5"/>
  <c r="E29" i="5"/>
  <c r="E31" i="5" s="1"/>
  <c r="D29" i="5"/>
  <c r="C29" i="5"/>
  <c r="K27" i="5"/>
  <c r="J27" i="5"/>
  <c r="I27" i="5"/>
  <c r="I28" i="5" s="1"/>
  <c r="G27" i="5"/>
  <c r="F27" i="5"/>
  <c r="F28" i="5" s="1"/>
  <c r="E27" i="5"/>
  <c r="E28" i="5" s="1"/>
  <c r="D27" i="5"/>
  <c r="D28" i="5" s="1"/>
  <c r="C27" i="5"/>
  <c r="H27" i="5" s="1"/>
  <c r="K26" i="5"/>
  <c r="K28" i="5" s="1"/>
  <c r="J26" i="5"/>
  <c r="I26" i="5"/>
  <c r="G26" i="5"/>
  <c r="F26" i="5"/>
  <c r="E26" i="5"/>
  <c r="D26" i="5"/>
  <c r="C26" i="5"/>
  <c r="K24" i="5"/>
  <c r="K25" i="5" s="1"/>
  <c r="J24" i="5"/>
  <c r="I24" i="5"/>
  <c r="G24" i="5"/>
  <c r="F24" i="5"/>
  <c r="F25" i="5" s="1"/>
  <c r="E24" i="5"/>
  <c r="D24" i="5"/>
  <c r="C24" i="5"/>
  <c r="K23" i="5"/>
  <c r="J23" i="5"/>
  <c r="I23" i="5"/>
  <c r="G23" i="5"/>
  <c r="F23" i="5"/>
  <c r="E23" i="5"/>
  <c r="D23" i="5"/>
  <c r="C23" i="5"/>
  <c r="K21" i="5"/>
  <c r="J21" i="5"/>
  <c r="J22" i="5" s="1"/>
  <c r="I21" i="5"/>
  <c r="I22" i="5" s="1"/>
  <c r="G21" i="5"/>
  <c r="G22" i="5" s="1"/>
  <c r="F21" i="5"/>
  <c r="E21" i="5"/>
  <c r="D21" i="5"/>
  <c r="C21" i="5"/>
  <c r="K20" i="5"/>
  <c r="J20" i="5"/>
  <c r="I20" i="5"/>
  <c r="G20" i="5"/>
  <c r="F20" i="5"/>
  <c r="E20" i="5"/>
  <c r="E22" i="5" s="1"/>
  <c r="D20" i="5"/>
  <c r="D22" i="5" s="1"/>
  <c r="C20" i="5"/>
  <c r="H20" i="5" s="1"/>
  <c r="K18" i="5"/>
  <c r="K19" i="5" s="1"/>
  <c r="J18" i="5"/>
  <c r="J19" i="5" s="1"/>
  <c r="I18" i="5"/>
  <c r="G18" i="5"/>
  <c r="F18" i="5"/>
  <c r="E18" i="5"/>
  <c r="D18" i="5"/>
  <c r="C18" i="5"/>
  <c r="K17" i="5"/>
  <c r="J17" i="5"/>
  <c r="I17" i="5"/>
  <c r="G17" i="5"/>
  <c r="F17" i="5"/>
  <c r="E17" i="5"/>
  <c r="D17" i="5"/>
  <c r="D19" i="5" s="1"/>
  <c r="C17" i="5"/>
  <c r="C19" i="5" s="1"/>
  <c r="G43" i="5"/>
  <c r="F40" i="5"/>
  <c r="E40" i="5"/>
  <c r="F31" i="5"/>
  <c r="D31" i="5"/>
  <c r="H26" i="5"/>
  <c r="I25" i="5"/>
  <c r="G25" i="5"/>
  <c r="K22" i="5"/>
  <c r="G19" i="5"/>
  <c r="I51" i="1"/>
  <c r="I50" i="1"/>
  <c r="I49" i="1"/>
  <c r="I48" i="1"/>
  <c r="B49" i="1"/>
  <c r="B50" i="1"/>
  <c r="B51" i="1"/>
  <c r="B48" i="1"/>
  <c r="K42" i="1"/>
  <c r="J42" i="1"/>
  <c r="I42" i="1"/>
  <c r="G42" i="1"/>
  <c r="F42" i="1"/>
  <c r="E42" i="1"/>
  <c r="D42" i="1"/>
  <c r="C42" i="1"/>
  <c r="K41" i="1"/>
  <c r="J41" i="1"/>
  <c r="I41" i="1"/>
  <c r="G41" i="1"/>
  <c r="H41" i="1" s="1"/>
  <c r="F41" i="1"/>
  <c r="E41" i="1"/>
  <c r="D41" i="1"/>
  <c r="C41" i="1"/>
  <c r="K39" i="1"/>
  <c r="J39" i="1"/>
  <c r="I39" i="1"/>
  <c r="G39" i="1"/>
  <c r="F39" i="1"/>
  <c r="E39" i="1"/>
  <c r="D39" i="1"/>
  <c r="C39" i="1"/>
  <c r="K38" i="1"/>
  <c r="K40" i="1" s="1"/>
  <c r="J38" i="1"/>
  <c r="J40" i="1" s="1"/>
  <c r="I38" i="1"/>
  <c r="G38" i="1"/>
  <c r="F38" i="1"/>
  <c r="F40" i="1" s="1"/>
  <c r="E38" i="1"/>
  <c r="D38" i="1"/>
  <c r="C38" i="1"/>
  <c r="K36" i="1"/>
  <c r="K37" i="1" s="1"/>
  <c r="J36" i="1"/>
  <c r="I36" i="1"/>
  <c r="G36" i="1"/>
  <c r="F36" i="1"/>
  <c r="E36" i="1"/>
  <c r="D36" i="1"/>
  <c r="C36" i="1"/>
  <c r="K35" i="1"/>
  <c r="J35" i="1"/>
  <c r="I35" i="1"/>
  <c r="I37" i="1" s="1"/>
  <c r="G35" i="1"/>
  <c r="F35" i="1"/>
  <c r="E35" i="1"/>
  <c r="D35" i="1"/>
  <c r="C35" i="1"/>
  <c r="K33" i="1"/>
  <c r="J33" i="1"/>
  <c r="J34" i="1" s="1"/>
  <c r="I33" i="1"/>
  <c r="G33" i="1"/>
  <c r="F33" i="1"/>
  <c r="E33" i="1"/>
  <c r="D33" i="1"/>
  <c r="C33" i="1"/>
  <c r="K32" i="1"/>
  <c r="K34" i="1" s="1"/>
  <c r="J32" i="1"/>
  <c r="I32" i="1"/>
  <c r="G32" i="1"/>
  <c r="F32" i="1"/>
  <c r="E32" i="1"/>
  <c r="D32" i="1"/>
  <c r="C32" i="1"/>
  <c r="H32" i="1" s="1"/>
  <c r="K31" i="1"/>
  <c r="J31" i="1"/>
  <c r="K30" i="1"/>
  <c r="J30" i="1"/>
  <c r="I30" i="1"/>
  <c r="G30" i="1"/>
  <c r="F30" i="1"/>
  <c r="E30" i="1"/>
  <c r="D30" i="1"/>
  <c r="H30" i="1" s="1"/>
  <c r="C30" i="1"/>
  <c r="K29" i="1"/>
  <c r="J29" i="1"/>
  <c r="I29" i="1"/>
  <c r="I31" i="1" s="1"/>
  <c r="G29" i="1"/>
  <c r="G31" i="1" s="1"/>
  <c r="F29" i="1"/>
  <c r="F31" i="1" s="1"/>
  <c r="E29" i="1"/>
  <c r="D29" i="1"/>
  <c r="C29" i="1"/>
  <c r="K27" i="1"/>
  <c r="J27" i="1"/>
  <c r="I27" i="1"/>
  <c r="G27" i="1"/>
  <c r="F27" i="1"/>
  <c r="E27" i="1"/>
  <c r="D27" i="1"/>
  <c r="C27" i="1"/>
  <c r="K26" i="1"/>
  <c r="J26" i="1"/>
  <c r="I26" i="1"/>
  <c r="G26" i="1"/>
  <c r="F26" i="1"/>
  <c r="E26" i="1"/>
  <c r="D26" i="1"/>
  <c r="C26" i="1"/>
  <c r="K24" i="1"/>
  <c r="J24" i="1"/>
  <c r="I24" i="1"/>
  <c r="G24" i="1"/>
  <c r="F24" i="1"/>
  <c r="E24" i="1"/>
  <c r="D24" i="1"/>
  <c r="C24" i="1"/>
  <c r="H24" i="1" s="1"/>
  <c r="K23" i="1"/>
  <c r="J23" i="1"/>
  <c r="I23" i="1"/>
  <c r="G23" i="1"/>
  <c r="H23" i="1" s="1"/>
  <c r="F23" i="1"/>
  <c r="E23" i="1"/>
  <c r="D23" i="1"/>
  <c r="C23" i="1"/>
  <c r="K21" i="1"/>
  <c r="J21" i="1"/>
  <c r="I21" i="1"/>
  <c r="G21" i="1"/>
  <c r="F21" i="1"/>
  <c r="E21" i="1"/>
  <c r="D21" i="1"/>
  <c r="C21" i="1"/>
  <c r="K20" i="1"/>
  <c r="J20" i="1"/>
  <c r="I20" i="1"/>
  <c r="G20" i="1"/>
  <c r="F20" i="1"/>
  <c r="E20" i="1"/>
  <c r="D20" i="1"/>
  <c r="C20" i="1"/>
  <c r="K18" i="1"/>
  <c r="J18" i="1"/>
  <c r="I18" i="1"/>
  <c r="K17" i="1"/>
  <c r="J17" i="1"/>
  <c r="I17" i="1"/>
  <c r="G18" i="1"/>
  <c r="F18" i="1"/>
  <c r="E18" i="1"/>
  <c r="D18" i="1"/>
  <c r="C18" i="1"/>
  <c r="G17" i="1"/>
  <c r="F17" i="1"/>
  <c r="E17" i="1"/>
  <c r="D17" i="1"/>
  <c r="C17" i="1"/>
  <c r="H29" i="1" l="1"/>
  <c r="H31" i="1" s="1"/>
  <c r="H33" i="15"/>
  <c r="D31" i="1"/>
  <c r="H33" i="1"/>
  <c r="J37" i="1"/>
  <c r="G40" i="1"/>
  <c r="H30" i="7"/>
  <c r="F22" i="15"/>
  <c r="H21" i="1"/>
  <c r="H26" i="1"/>
  <c r="E31" i="1"/>
  <c r="I40" i="1"/>
  <c r="H18" i="5"/>
  <c r="H21" i="5"/>
  <c r="H22" i="5" s="1"/>
  <c r="H24" i="5"/>
  <c r="J28" i="5"/>
  <c r="G31" i="5"/>
  <c r="H32" i="5"/>
  <c r="H35" i="5"/>
  <c r="H39" i="5"/>
  <c r="G22" i="15"/>
  <c r="H26" i="15"/>
  <c r="J40" i="15"/>
  <c r="H27" i="1"/>
  <c r="D34" i="1"/>
  <c r="H36" i="1"/>
  <c r="H29" i="5"/>
  <c r="E19" i="5"/>
  <c r="G37" i="5"/>
  <c r="H41" i="5"/>
  <c r="E34" i="1"/>
  <c r="H42" i="1"/>
  <c r="F19" i="5"/>
  <c r="I37" i="5"/>
  <c r="D43" i="5"/>
  <c r="J22" i="7"/>
  <c r="F34" i="1"/>
  <c r="H23" i="5"/>
  <c r="J25" i="5"/>
  <c r="G28" i="5"/>
  <c r="C34" i="5"/>
  <c r="D40" i="7"/>
  <c r="G19" i="15"/>
  <c r="H21" i="15"/>
  <c r="C25" i="15"/>
  <c r="J28" i="15"/>
  <c r="G31" i="15"/>
  <c r="E34" i="15"/>
  <c r="H35" i="15"/>
  <c r="H37" i="15" s="1"/>
  <c r="J37" i="15"/>
  <c r="H39" i="15"/>
  <c r="H42" i="15"/>
  <c r="C37" i="1"/>
  <c r="H39" i="1"/>
  <c r="F22" i="5"/>
  <c r="K37" i="5"/>
  <c r="F34" i="15"/>
  <c r="I34" i="1"/>
  <c r="E25" i="5"/>
  <c r="J31" i="15"/>
  <c r="C40" i="15"/>
  <c r="E37" i="1"/>
  <c r="C40" i="1"/>
  <c r="I43" i="5"/>
  <c r="D19" i="15"/>
  <c r="K19" i="15"/>
  <c r="F25" i="15"/>
  <c r="K31" i="15"/>
  <c r="I34" i="15"/>
  <c r="F37" i="15"/>
  <c r="D40" i="15"/>
  <c r="K40" i="15"/>
  <c r="G34" i="1"/>
  <c r="D25" i="5"/>
  <c r="K28" i="15"/>
  <c r="D37" i="15"/>
  <c r="D37" i="1"/>
  <c r="G34" i="15"/>
  <c r="H20" i="1"/>
  <c r="F37" i="1"/>
  <c r="D40" i="1"/>
  <c r="C22" i="15"/>
  <c r="G25" i="15"/>
  <c r="J34" i="15"/>
  <c r="G37" i="15"/>
  <c r="E40" i="15"/>
  <c r="I19" i="5"/>
  <c r="F43" i="5"/>
  <c r="I31" i="15"/>
  <c r="H17" i="15"/>
  <c r="H27" i="15"/>
  <c r="G37" i="1"/>
  <c r="E40" i="1"/>
  <c r="H17" i="7"/>
  <c r="J19" i="7"/>
  <c r="D22" i="15"/>
  <c r="I25" i="15"/>
  <c r="D31" i="15"/>
  <c r="K34" i="15"/>
  <c r="I37" i="15"/>
  <c r="H24" i="15"/>
  <c r="C34" i="15"/>
  <c r="H18" i="15"/>
  <c r="H19" i="15" s="1"/>
  <c r="C37" i="15"/>
  <c r="H29" i="15"/>
  <c r="H31" i="15" s="1"/>
  <c r="G40" i="15"/>
  <c r="H28" i="15"/>
  <c r="H23" i="15"/>
  <c r="H25" i="15" s="1"/>
  <c r="C19" i="15"/>
  <c r="H20" i="15"/>
  <c r="H22" i="15" s="1"/>
  <c r="H38" i="15"/>
  <c r="H40" i="15" s="1"/>
  <c r="C31" i="15"/>
  <c r="H32" i="15"/>
  <c r="H34" i="15" s="1"/>
  <c r="E37" i="15"/>
  <c r="C28" i="15"/>
  <c r="K31" i="7"/>
  <c r="C40" i="7"/>
  <c r="E22" i="7"/>
  <c r="J34" i="7"/>
  <c r="G37" i="7"/>
  <c r="F22" i="7"/>
  <c r="K34" i="7"/>
  <c r="I37" i="7"/>
  <c r="E40" i="7"/>
  <c r="G22" i="7"/>
  <c r="C25" i="7"/>
  <c r="J37" i="7"/>
  <c r="K19" i="7"/>
  <c r="I22" i="7"/>
  <c r="D25" i="7"/>
  <c r="K25" i="7"/>
  <c r="I34" i="7"/>
  <c r="F37" i="7"/>
  <c r="E25" i="7"/>
  <c r="H26" i="7"/>
  <c r="H36" i="7"/>
  <c r="F25" i="7"/>
  <c r="H29" i="7"/>
  <c r="H33" i="7"/>
  <c r="I25" i="7"/>
  <c r="E19" i="7"/>
  <c r="G28" i="7"/>
  <c r="E31" i="7"/>
  <c r="J40" i="7"/>
  <c r="J25" i="7"/>
  <c r="F19" i="7"/>
  <c r="I28" i="7"/>
  <c r="G19" i="7"/>
  <c r="J28" i="7"/>
  <c r="G31" i="7"/>
  <c r="D34" i="7"/>
  <c r="H39" i="7"/>
  <c r="K40" i="7"/>
  <c r="H20" i="7"/>
  <c r="K28" i="7"/>
  <c r="I31" i="7"/>
  <c r="E34" i="7"/>
  <c r="H41" i="7"/>
  <c r="H35" i="7"/>
  <c r="H18" i="7"/>
  <c r="H27" i="7"/>
  <c r="G25" i="7"/>
  <c r="D28" i="7"/>
  <c r="K37" i="7"/>
  <c r="H38" i="7"/>
  <c r="H19" i="7"/>
  <c r="E28" i="7"/>
  <c r="H31" i="7"/>
  <c r="G40" i="7"/>
  <c r="D19" i="7"/>
  <c r="H21" i="7"/>
  <c r="F28" i="7"/>
  <c r="D31" i="7"/>
  <c r="I40" i="7"/>
  <c r="F31" i="7"/>
  <c r="D22" i="7"/>
  <c r="H24" i="7"/>
  <c r="J31" i="7"/>
  <c r="F34" i="7"/>
  <c r="H37" i="7"/>
  <c r="E37" i="7"/>
  <c r="F40" i="7"/>
  <c r="C28" i="7"/>
  <c r="C22" i="7"/>
  <c r="C19" i="7"/>
  <c r="H32" i="7"/>
  <c r="H23" i="7"/>
  <c r="C31" i="7"/>
  <c r="H40" i="5"/>
  <c r="G40" i="5"/>
  <c r="H17" i="5"/>
  <c r="E34" i="5"/>
  <c r="H28" i="5"/>
  <c r="H25" i="5"/>
  <c r="H43" i="5"/>
  <c r="H30" i="5"/>
  <c r="C43" i="5"/>
  <c r="H33" i="5"/>
  <c r="H34" i="5" s="1"/>
  <c r="C40" i="5"/>
  <c r="H36" i="5"/>
  <c r="H37" i="5" s="1"/>
  <c r="C37" i="5"/>
  <c r="C28" i="5"/>
  <c r="C25" i="5"/>
  <c r="C22" i="5"/>
  <c r="H34" i="1"/>
  <c r="H38" i="1"/>
  <c r="C34" i="1"/>
  <c r="H35" i="1"/>
  <c r="H37" i="1" s="1"/>
  <c r="C31" i="1"/>
  <c r="H40" i="1" l="1"/>
  <c r="H19" i="5"/>
  <c r="H31" i="5"/>
  <c r="H22" i="7"/>
  <c r="H28" i="7"/>
  <c r="H34" i="7"/>
  <c r="H40" i="7"/>
  <c r="H25" i="7"/>
  <c r="F17" i="2" l="1"/>
  <c r="F21" i="2"/>
  <c r="G20" i="2"/>
  <c r="G17" i="2"/>
  <c r="G21" i="2"/>
  <c r="G18" i="2"/>
  <c r="G19" i="2" l="1"/>
  <c r="G22" i="2"/>
  <c r="F20" i="2"/>
  <c r="F22" i="2" s="1"/>
  <c r="F18" i="2"/>
  <c r="F19" i="2" s="1"/>
  <c r="F27" i="2"/>
  <c r="F24" i="2"/>
  <c r="F42" i="2"/>
  <c r="F39" i="2"/>
  <c r="F36" i="2"/>
  <c r="F33" i="2"/>
  <c r="F30" i="2"/>
  <c r="G27" i="2"/>
  <c r="G24" i="2"/>
  <c r="G41" i="2"/>
  <c r="G38" i="2"/>
  <c r="G35" i="2"/>
  <c r="G32" i="2"/>
  <c r="G29" i="2"/>
  <c r="G26" i="2"/>
  <c r="G23" i="2"/>
  <c r="G42" i="2"/>
  <c r="G39" i="2"/>
  <c r="G36" i="2"/>
  <c r="G33" i="2"/>
  <c r="G30" i="2"/>
  <c r="F35" i="2"/>
  <c r="F38" i="2"/>
  <c r="F29" i="2"/>
  <c r="F31" i="2" s="1"/>
  <c r="F41" i="2"/>
  <c r="F32" i="2"/>
  <c r="F23" i="2"/>
  <c r="F26" i="2"/>
  <c r="F37" i="2" l="1"/>
  <c r="G37" i="2"/>
  <c r="F28" i="2"/>
  <c r="G28" i="2"/>
  <c r="G40" i="2"/>
  <c r="G34" i="2"/>
  <c r="F34" i="2"/>
  <c r="F40" i="2"/>
  <c r="G25" i="2"/>
  <c r="F25" i="2"/>
  <c r="G31" i="2"/>
  <c r="K38" i="2" l="1"/>
  <c r="K20" i="2"/>
  <c r="K26" i="2"/>
  <c r="K41" i="2" l="1"/>
  <c r="K32" i="2"/>
  <c r="K35" i="2"/>
  <c r="K29" i="2"/>
  <c r="K17" i="2"/>
  <c r="I17" i="2"/>
  <c r="I20" i="2"/>
  <c r="E27" i="2"/>
  <c r="E24" i="2"/>
  <c r="J35" i="2"/>
  <c r="J38" i="2"/>
  <c r="J41" i="2"/>
  <c r="J29" i="2"/>
  <c r="J32" i="2"/>
  <c r="D27" i="2"/>
  <c r="D24" i="2"/>
  <c r="E39" i="2"/>
  <c r="E30" i="2"/>
  <c r="E36" i="2"/>
  <c r="E33" i="2"/>
  <c r="E42" i="2"/>
  <c r="I18" i="2"/>
  <c r="I21" i="2"/>
  <c r="E26" i="2"/>
  <c r="E23" i="2"/>
  <c r="D41" i="2"/>
  <c r="D38" i="2"/>
  <c r="D35" i="2"/>
  <c r="D37" i="2" s="1"/>
  <c r="D32" i="2"/>
  <c r="D29" i="2"/>
  <c r="C41" i="2"/>
  <c r="C38" i="2"/>
  <c r="C35" i="2"/>
  <c r="C32" i="2"/>
  <c r="C29" i="2"/>
  <c r="C27" i="2"/>
  <c r="C24" i="2"/>
  <c r="E18" i="2"/>
  <c r="E21" i="2"/>
  <c r="K24" i="2"/>
  <c r="K27" i="2"/>
  <c r="K28" i="2" s="1"/>
  <c r="J20" i="2"/>
  <c r="J22" i="2" s="1"/>
  <c r="J17" i="2"/>
  <c r="E17" i="2"/>
  <c r="E20" i="2"/>
  <c r="C42" i="2"/>
  <c r="C39" i="2"/>
  <c r="C36" i="2"/>
  <c r="C33" i="2"/>
  <c r="C30" i="2"/>
  <c r="J24" i="2"/>
  <c r="J27" i="2"/>
  <c r="K18" i="2"/>
  <c r="K21" i="2"/>
  <c r="K22" i="2" s="1"/>
  <c r="J23" i="2"/>
  <c r="J26" i="2"/>
  <c r="C26" i="2"/>
  <c r="C23" i="2"/>
  <c r="I23" i="2"/>
  <c r="I26" i="2"/>
  <c r="D42" i="2"/>
  <c r="D39" i="2"/>
  <c r="D36" i="2"/>
  <c r="D33" i="2"/>
  <c r="D30" i="2"/>
  <c r="I24" i="2"/>
  <c r="I27" i="2"/>
  <c r="I41" i="2"/>
  <c r="I35" i="2"/>
  <c r="I29" i="2"/>
  <c r="I31" i="2" s="1"/>
  <c r="I38" i="2"/>
  <c r="I32" i="2"/>
  <c r="K42" i="2"/>
  <c r="K36" i="2"/>
  <c r="K37" i="2" s="1"/>
  <c r="K30" i="2"/>
  <c r="K39" i="2"/>
  <c r="K40" i="2" s="1"/>
  <c r="K33" i="2"/>
  <c r="D21" i="2"/>
  <c r="D18" i="2"/>
  <c r="J18" i="2"/>
  <c r="J21" i="2"/>
  <c r="K23" i="2"/>
  <c r="I42" i="2"/>
  <c r="I36" i="2"/>
  <c r="I30" i="2"/>
  <c r="I39" i="2"/>
  <c r="I33" i="2"/>
  <c r="D26" i="2"/>
  <c r="D23" i="2"/>
  <c r="D20" i="2"/>
  <c r="D17" i="2"/>
  <c r="C21" i="2"/>
  <c r="C18" i="2"/>
  <c r="E41" i="2"/>
  <c r="E38" i="2"/>
  <c r="E35" i="2"/>
  <c r="E37" i="2" s="1"/>
  <c r="E29" i="2"/>
  <c r="E32" i="2"/>
  <c r="E34" i="2" s="1"/>
  <c r="C17" i="2"/>
  <c r="C20" i="2"/>
  <c r="J39" i="2"/>
  <c r="J42" i="2"/>
  <c r="J36" i="2"/>
  <c r="J30" i="2"/>
  <c r="J33" i="2"/>
  <c r="K25" i="2" l="1"/>
  <c r="I19" i="2"/>
  <c r="H21" i="2"/>
  <c r="I37" i="2"/>
  <c r="E25" i="2"/>
  <c r="H30" i="2"/>
  <c r="J37" i="2"/>
  <c r="E22" i="2"/>
  <c r="E19" i="2"/>
  <c r="I40" i="2"/>
  <c r="D34" i="2"/>
  <c r="H33" i="2"/>
  <c r="I25" i="2"/>
  <c r="J28" i="2"/>
  <c r="H18" i="2"/>
  <c r="K19" i="2"/>
  <c r="J34" i="2"/>
  <c r="I28" i="2"/>
  <c r="D19" i="2"/>
  <c r="J19" i="2"/>
  <c r="J40" i="2"/>
  <c r="K34" i="2"/>
  <c r="D28" i="2"/>
  <c r="I22" i="2"/>
  <c r="I34" i="2"/>
  <c r="H36" i="2"/>
  <c r="D40" i="2"/>
  <c r="J31" i="2"/>
  <c r="C22" i="2"/>
  <c r="H20" i="2"/>
  <c r="H39" i="2"/>
  <c r="K31" i="2"/>
  <c r="E40" i="2"/>
  <c r="H29" i="2"/>
  <c r="C31" i="2"/>
  <c r="E31" i="2"/>
  <c r="H17" i="2"/>
  <c r="C19" i="2"/>
  <c r="H42" i="2"/>
  <c r="H32" i="2"/>
  <c r="H34" i="2" s="1"/>
  <c r="C34" i="2"/>
  <c r="H35" i="2"/>
  <c r="H37" i="2" s="1"/>
  <c r="C37" i="2"/>
  <c r="E28" i="2"/>
  <c r="D25" i="2"/>
  <c r="H23" i="2"/>
  <c r="C25" i="2"/>
  <c r="H26" i="2"/>
  <c r="C28" i="2"/>
  <c r="H24" i="2"/>
  <c r="H27" i="2"/>
  <c r="C40" i="2"/>
  <c r="H38" i="2"/>
  <c r="D31" i="2"/>
  <c r="D22" i="2"/>
  <c r="J25" i="2"/>
  <c r="H41" i="2"/>
  <c r="H22" i="2" l="1"/>
  <c r="H19" i="2"/>
  <c r="H31" i="2"/>
  <c r="H28" i="2"/>
  <c r="H25" i="2"/>
  <c r="H40" i="2"/>
  <c r="F13" i="10" l="1"/>
  <c r="E13" i="10"/>
  <c r="D13" i="10"/>
  <c r="K43" i="17"/>
  <c r="J43" i="17"/>
  <c r="I43" i="17"/>
  <c r="G43" i="17"/>
  <c r="F43" i="17"/>
  <c r="E43" i="17"/>
  <c r="D43" i="17"/>
  <c r="C43" i="17"/>
  <c r="L42" i="17"/>
  <c r="H42" i="17"/>
  <c r="M42" i="17" s="1"/>
  <c r="L41" i="17"/>
  <c r="L43" i="17" s="1"/>
  <c r="H41" i="17"/>
  <c r="H43" i="17" s="1"/>
  <c r="L40" i="17"/>
  <c r="K40" i="17"/>
  <c r="J40" i="17"/>
  <c r="I40" i="17"/>
  <c r="H40" i="17"/>
  <c r="G40" i="17"/>
  <c r="F40" i="17"/>
  <c r="E40" i="17"/>
  <c r="D40" i="17"/>
  <c r="C40" i="17"/>
  <c r="L39" i="17"/>
  <c r="H39" i="17"/>
  <c r="M39" i="17" s="1"/>
  <c r="L38" i="17"/>
  <c r="M38" i="17" s="1"/>
  <c r="M40" i="17" s="1"/>
  <c r="H38" i="17"/>
  <c r="K37" i="17"/>
  <c r="J37" i="17"/>
  <c r="I37" i="17"/>
  <c r="H37" i="17"/>
  <c r="G37" i="17"/>
  <c r="F37" i="17"/>
  <c r="E37" i="17"/>
  <c r="D37" i="17"/>
  <c r="C37" i="17"/>
  <c r="L36" i="17"/>
  <c r="H36" i="17"/>
  <c r="M36" i="17" s="1"/>
  <c r="L35" i="17"/>
  <c r="L37" i="17" s="1"/>
  <c r="H35" i="17"/>
  <c r="M35" i="17" s="1"/>
  <c r="M37" i="17" s="1"/>
  <c r="K34" i="17"/>
  <c r="J34" i="17"/>
  <c r="I34" i="17"/>
  <c r="H34" i="17"/>
  <c r="G34" i="17"/>
  <c r="F34" i="17"/>
  <c r="E34" i="17"/>
  <c r="D34" i="17"/>
  <c r="C34" i="17"/>
  <c r="L33" i="17"/>
  <c r="H33" i="17"/>
  <c r="M33" i="17" s="1"/>
  <c r="L32" i="17"/>
  <c r="M32" i="17" s="1"/>
  <c r="M34" i="17" s="1"/>
  <c r="H32" i="17"/>
  <c r="K31" i="17"/>
  <c r="J31" i="17"/>
  <c r="I31" i="17"/>
  <c r="H31" i="17"/>
  <c r="G31" i="17"/>
  <c r="F31" i="17"/>
  <c r="E31" i="17"/>
  <c r="D31" i="17"/>
  <c r="C31" i="17"/>
  <c r="L30" i="17"/>
  <c r="M30" i="17" s="1"/>
  <c r="H30" i="17"/>
  <c r="L29" i="17"/>
  <c r="L31" i="17" s="1"/>
  <c r="H29" i="17"/>
  <c r="M29" i="17" s="1"/>
  <c r="M31" i="17" s="1"/>
  <c r="K28" i="17"/>
  <c r="J28" i="17"/>
  <c r="I28" i="17"/>
  <c r="H28" i="17"/>
  <c r="G28" i="17"/>
  <c r="F28" i="17"/>
  <c r="E28" i="17"/>
  <c r="D28" i="17"/>
  <c r="C28" i="17"/>
  <c r="L27" i="17"/>
  <c r="H27" i="17"/>
  <c r="M27" i="17" s="1"/>
  <c r="L26" i="17"/>
  <c r="L28" i="17" s="1"/>
  <c r="H26" i="17"/>
  <c r="M26" i="17" s="1"/>
  <c r="M28" i="17" s="1"/>
  <c r="M25" i="17"/>
  <c r="L25" i="17"/>
  <c r="K25" i="17"/>
  <c r="J25" i="17"/>
  <c r="I25" i="17"/>
  <c r="H25" i="17"/>
  <c r="G25" i="17"/>
  <c r="F25" i="17"/>
  <c r="E25" i="17"/>
  <c r="D25" i="17"/>
  <c r="C25" i="17"/>
  <c r="L24" i="17"/>
  <c r="M24" i="17" s="1"/>
  <c r="H24" i="17"/>
  <c r="M23" i="17"/>
  <c r="L23" i="17"/>
  <c r="H23" i="17"/>
  <c r="K22" i="17"/>
  <c r="J22" i="17"/>
  <c r="I22" i="17"/>
  <c r="H22" i="17"/>
  <c r="G22" i="17"/>
  <c r="F22" i="17"/>
  <c r="E22" i="17"/>
  <c r="D22" i="17"/>
  <c r="C22" i="17"/>
  <c r="L21" i="17"/>
  <c r="H21" i="17"/>
  <c r="M21" i="17" s="1"/>
  <c r="L20" i="17"/>
  <c r="L22" i="17" s="1"/>
  <c r="H20" i="17"/>
  <c r="M20" i="17" s="1"/>
  <c r="M22" i="17" s="1"/>
  <c r="L19" i="17"/>
  <c r="K19" i="17"/>
  <c r="J19" i="17"/>
  <c r="I19" i="17"/>
  <c r="G19" i="17"/>
  <c r="F19" i="17"/>
  <c r="E19" i="17"/>
  <c r="D19" i="17"/>
  <c r="C19" i="17"/>
  <c r="L18" i="17"/>
  <c r="H18" i="17"/>
  <c r="M18" i="17" s="1"/>
  <c r="M17" i="17"/>
  <c r="M19" i="17" s="1"/>
  <c r="L17" i="17"/>
  <c r="H17" i="17"/>
  <c r="H19" i="17" s="1"/>
  <c r="C2" i="17"/>
  <c r="M1" i="17"/>
  <c r="K43" i="16"/>
  <c r="J43" i="16"/>
  <c r="I43" i="16"/>
  <c r="H43" i="16"/>
  <c r="G43" i="16"/>
  <c r="F43" i="16"/>
  <c r="E43" i="16"/>
  <c r="D43" i="16"/>
  <c r="C43" i="16"/>
  <c r="L42" i="16"/>
  <c r="H42" i="16"/>
  <c r="M42" i="16" s="1"/>
  <c r="L41" i="16"/>
  <c r="L43" i="16" s="1"/>
  <c r="H41" i="16"/>
  <c r="M41" i="16" s="1"/>
  <c r="M43" i="16" s="1"/>
  <c r="M40" i="16"/>
  <c r="K40" i="16"/>
  <c r="J40" i="16"/>
  <c r="I40" i="16"/>
  <c r="H40" i="16"/>
  <c r="G40" i="16"/>
  <c r="F40" i="16"/>
  <c r="E40" i="16"/>
  <c r="D40" i="16"/>
  <c r="C40" i="16"/>
  <c r="L39" i="16"/>
  <c r="M39" i="16" s="1"/>
  <c r="H39" i="16"/>
  <c r="M38" i="16"/>
  <c r="L38" i="16"/>
  <c r="L40" i="16" s="1"/>
  <c r="H38" i="16"/>
  <c r="K37" i="16"/>
  <c r="J37" i="16"/>
  <c r="I37" i="16"/>
  <c r="H37" i="16"/>
  <c r="G37" i="16"/>
  <c r="F37" i="16"/>
  <c r="E37" i="16"/>
  <c r="D37" i="16"/>
  <c r="C37" i="16"/>
  <c r="L36" i="16"/>
  <c r="H36" i="16"/>
  <c r="M36" i="16" s="1"/>
  <c r="L35" i="16"/>
  <c r="L37" i="16" s="1"/>
  <c r="H35" i="16"/>
  <c r="M35" i="16" s="1"/>
  <c r="M37" i="16" s="1"/>
  <c r="L34" i="16"/>
  <c r="K34" i="16"/>
  <c r="J34" i="16"/>
  <c r="I34" i="16"/>
  <c r="G34" i="16"/>
  <c r="F34" i="16"/>
  <c r="E34" i="16"/>
  <c r="D34" i="16"/>
  <c r="C34" i="16"/>
  <c r="L33" i="16"/>
  <c r="H33" i="16"/>
  <c r="M33" i="16" s="1"/>
  <c r="M32" i="16"/>
  <c r="M34" i="16" s="1"/>
  <c r="L32" i="16"/>
  <c r="H32" i="16"/>
  <c r="H34" i="16" s="1"/>
  <c r="K31" i="16"/>
  <c r="J31" i="16"/>
  <c r="I31" i="16"/>
  <c r="H31" i="16"/>
  <c r="G31" i="16"/>
  <c r="F31" i="16"/>
  <c r="E31" i="16"/>
  <c r="D31" i="16"/>
  <c r="C31" i="16"/>
  <c r="M30" i="16"/>
  <c r="L30" i="16"/>
  <c r="H30" i="16"/>
  <c r="L29" i="16"/>
  <c r="L31" i="16" s="1"/>
  <c r="H29" i="16"/>
  <c r="M29" i="16" s="1"/>
  <c r="M31" i="16" s="1"/>
  <c r="K28" i="16"/>
  <c r="J28" i="16"/>
  <c r="I28" i="16"/>
  <c r="G28" i="16"/>
  <c r="F28" i="16"/>
  <c r="E28" i="16"/>
  <c r="D28" i="16"/>
  <c r="C28" i="16"/>
  <c r="L27" i="16"/>
  <c r="H27" i="16"/>
  <c r="M27" i="16" s="1"/>
  <c r="L26" i="16"/>
  <c r="L28" i="16" s="1"/>
  <c r="H26" i="16"/>
  <c r="H28" i="16" s="1"/>
  <c r="L25" i="16"/>
  <c r="K25" i="16"/>
  <c r="J25" i="16"/>
  <c r="I25" i="16"/>
  <c r="H25" i="16"/>
  <c r="G25" i="16"/>
  <c r="F25" i="16"/>
  <c r="E25" i="16"/>
  <c r="D25" i="16"/>
  <c r="C25" i="16"/>
  <c r="M24" i="16"/>
  <c r="L24" i="16"/>
  <c r="H24" i="16"/>
  <c r="L23" i="16"/>
  <c r="H23" i="16"/>
  <c r="M23" i="16" s="1"/>
  <c r="M25" i="16" s="1"/>
  <c r="K22" i="16"/>
  <c r="J22" i="16"/>
  <c r="I22" i="16"/>
  <c r="H22" i="16"/>
  <c r="G22" i="16"/>
  <c r="F22" i="16"/>
  <c r="E22" i="16"/>
  <c r="D22" i="16"/>
  <c r="C22" i="16"/>
  <c r="L21" i="16"/>
  <c r="H21" i="16"/>
  <c r="M21" i="16" s="1"/>
  <c r="L20" i="16"/>
  <c r="L22" i="16" s="1"/>
  <c r="H20" i="16"/>
  <c r="M20" i="16" s="1"/>
  <c r="M22" i="16" s="1"/>
  <c r="L19" i="16"/>
  <c r="K19" i="16"/>
  <c r="J19" i="16"/>
  <c r="I19" i="16"/>
  <c r="H19" i="16"/>
  <c r="G19" i="16"/>
  <c r="F19" i="16"/>
  <c r="E19" i="16"/>
  <c r="D19" i="16"/>
  <c r="C19" i="16"/>
  <c r="L18" i="16"/>
  <c r="H18" i="16"/>
  <c r="M18" i="16" s="1"/>
  <c r="L17" i="16"/>
  <c r="M17" i="16" s="1"/>
  <c r="M19" i="16" s="1"/>
  <c r="H17" i="16"/>
  <c r="C2" i="16"/>
  <c r="M1" i="16"/>
  <c r="K43" i="15"/>
  <c r="J43" i="15"/>
  <c r="I43" i="15"/>
  <c r="G43" i="15"/>
  <c r="F43" i="15"/>
  <c r="E43" i="15"/>
  <c r="D43" i="15"/>
  <c r="C43" i="15"/>
  <c r="L42" i="15"/>
  <c r="M42" i="15"/>
  <c r="L41" i="15"/>
  <c r="L43" i="15" s="1"/>
  <c r="L39" i="15"/>
  <c r="M39" i="15" s="1"/>
  <c r="L38" i="15"/>
  <c r="M38" i="15" s="1"/>
  <c r="L36" i="15"/>
  <c r="M36" i="15" s="1"/>
  <c r="L35" i="15"/>
  <c r="M35" i="15" s="1"/>
  <c r="M37" i="15" s="1"/>
  <c r="L33" i="15"/>
  <c r="M33" i="15"/>
  <c r="L32" i="15"/>
  <c r="L34" i="15" s="1"/>
  <c r="M32" i="15"/>
  <c r="M34" i="15" s="1"/>
  <c r="L30" i="15"/>
  <c r="M30" i="15"/>
  <c r="L29" i="15"/>
  <c r="M29" i="15" s="1"/>
  <c r="M31" i="15" s="1"/>
  <c r="L27" i="15"/>
  <c r="M27" i="15" s="1"/>
  <c r="L26" i="15"/>
  <c r="L24" i="15"/>
  <c r="M24" i="15" s="1"/>
  <c r="L23" i="15"/>
  <c r="M23" i="15" s="1"/>
  <c r="L21" i="15"/>
  <c r="M21" i="15" s="1"/>
  <c r="L20" i="15"/>
  <c r="L18" i="15"/>
  <c r="M18" i="15" s="1"/>
  <c r="L17" i="15"/>
  <c r="M17" i="15"/>
  <c r="C2" i="15"/>
  <c r="M1" i="15"/>
  <c r="M41" i="15" l="1"/>
  <c r="M43" i="15" s="1"/>
  <c r="L22" i="15"/>
  <c r="L31" i="15"/>
  <c r="L40" i="15"/>
  <c r="L28" i="15"/>
  <c r="M25" i="15"/>
  <c r="L25" i="15"/>
  <c r="M40" i="15"/>
  <c r="M20" i="15"/>
  <c r="M22" i="15" s="1"/>
  <c r="M19" i="15"/>
  <c r="L19" i="15"/>
  <c r="L34" i="17"/>
  <c r="M41" i="17"/>
  <c r="M43" i="17" s="1"/>
  <c r="M26" i="16"/>
  <c r="M28" i="16" s="1"/>
  <c r="L37" i="15"/>
  <c r="H43" i="15"/>
  <c r="M26" i="15"/>
  <c r="M28" i="15" s="1"/>
  <c r="I13" i="9" l="1"/>
  <c r="I14" i="9" s="1"/>
  <c r="I15" i="9" s="1"/>
  <c r="I16" i="9" s="1"/>
  <c r="I17" i="9" s="1"/>
  <c r="I18" i="9" s="1"/>
  <c r="I19" i="9" s="1"/>
  <c r="I20" i="9" s="1"/>
  <c r="I21" i="9" s="1"/>
  <c r="I22" i="9" s="1"/>
  <c r="I23" i="9" s="1"/>
  <c r="I24" i="9" s="1"/>
  <c r="I25" i="9" s="1"/>
  <c r="I26" i="9" s="1"/>
  <c r="K43" i="14"/>
  <c r="J43" i="14"/>
  <c r="I43" i="14"/>
  <c r="G43" i="14"/>
  <c r="F43" i="14"/>
  <c r="E43" i="14"/>
  <c r="D43" i="14"/>
  <c r="C43" i="14"/>
  <c r="L42" i="14"/>
  <c r="M42" i="14" s="1"/>
  <c r="H42" i="14"/>
  <c r="L41" i="14"/>
  <c r="L43" i="14" s="1"/>
  <c r="H41" i="14"/>
  <c r="H43" i="14" s="1"/>
  <c r="K40" i="14"/>
  <c r="J40" i="14"/>
  <c r="I40" i="14"/>
  <c r="G40" i="14"/>
  <c r="F40" i="14"/>
  <c r="E40" i="14"/>
  <c r="D40" i="14"/>
  <c r="C40" i="14"/>
  <c r="M39" i="14"/>
  <c r="L39" i="14"/>
  <c r="H39" i="14"/>
  <c r="L38" i="14"/>
  <c r="L40" i="14" s="1"/>
  <c r="H38" i="14"/>
  <c r="H40" i="14" s="1"/>
  <c r="K37" i="14"/>
  <c r="J37" i="14"/>
  <c r="I37" i="14"/>
  <c r="H37" i="14"/>
  <c r="G37" i="14"/>
  <c r="F37" i="14"/>
  <c r="E37" i="14"/>
  <c r="D37" i="14"/>
  <c r="C37" i="14"/>
  <c r="L36" i="14"/>
  <c r="H36" i="14"/>
  <c r="M35" i="14"/>
  <c r="M37" i="14" s="1"/>
  <c r="L35" i="14"/>
  <c r="L37" i="14" s="1"/>
  <c r="H35" i="14"/>
  <c r="L34" i="14"/>
  <c r="K34" i="14"/>
  <c r="J34" i="14"/>
  <c r="I34" i="14"/>
  <c r="G34" i="14"/>
  <c r="F34" i="14"/>
  <c r="E34" i="14"/>
  <c r="D34" i="14"/>
  <c r="C34" i="14"/>
  <c r="L33" i="14"/>
  <c r="H33" i="14"/>
  <c r="M33" i="14" s="1"/>
  <c r="L32" i="14"/>
  <c r="H32" i="14"/>
  <c r="M32" i="14" s="1"/>
  <c r="M34" i="14" s="1"/>
  <c r="K31" i="14"/>
  <c r="J31" i="14"/>
  <c r="I31" i="14"/>
  <c r="G31" i="14"/>
  <c r="F31" i="14"/>
  <c r="E31" i="14"/>
  <c r="D31" i="14"/>
  <c r="C31" i="14"/>
  <c r="L30" i="14"/>
  <c r="M30" i="14" s="1"/>
  <c r="H30" i="14"/>
  <c r="L29" i="14"/>
  <c r="L31" i="14" s="1"/>
  <c r="H29" i="14"/>
  <c r="H31" i="14" s="1"/>
  <c r="K28" i="14"/>
  <c r="J28" i="14"/>
  <c r="I28" i="14"/>
  <c r="H28" i="14"/>
  <c r="G28" i="14"/>
  <c r="F28" i="14"/>
  <c r="E28" i="14"/>
  <c r="D28" i="14"/>
  <c r="C28" i="14"/>
  <c r="M27" i="14"/>
  <c r="L27" i="14"/>
  <c r="H27" i="14"/>
  <c r="L26" i="14"/>
  <c r="M26" i="14" s="1"/>
  <c r="M28" i="14" s="1"/>
  <c r="H26" i="14"/>
  <c r="L25" i="14"/>
  <c r="K25" i="14"/>
  <c r="J25" i="14"/>
  <c r="I25" i="14"/>
  <c r="G25" i="14"/>
  <c r="F25" i="14"/>
  <c r="E25" i="14"/>
  <c r="D25" i="14"/>
  <c r="C25" i="14"/>
  <c r="L24" i="14"/>
  <c r="H24" i="14"/>
  <c r="M24" i="14" s="1"/>
  <c r="M23" i="14"/>
  <c r="M25" i="14" s="1"/>
  <c r="L23" i="14"/>
  <c r="H23" i="14"/>
  <c r="H25" i="14" s="1"/>
  <c r="L22" i="14"/>
  <c r="K22" i="14"/>
  <c r="J22" i="14"/>
  <c r="I22" i="14"/>
  <c r="G22" i="14"/>
  <c r="F22" i="14"/>
  <c r="E22" i="14"/>
  <c r="D22" i="14"/>
  <c r="C22" i="14"/>
  <c r="L21" i="14"/>
  <c r="H21" i="14"/>
  <c r="M21" i="14" s="1"/>
  <c r="L20" i="14"/>
  <c r="H20" i="14"/>
  <c r="H22" i="14" s="1"/>
  <c r="K19" i="14"/>
  <c r="J19" i="14"/>
  <c r="I19" i="14"/>
  <c r="G19" i="14"/>
  <c r="F19" i="14"/>
  <c r="E19" i="14"/>
  <c r="D19" i="14"/>
  <c r="C19" i="14"/>
  <c r="L18" i="14"/>
  <c r="M18" i="14" s="1"/>
  <c r="H18" i="14"/>
  <c r="L17" i="14"/>
  <c r="L19" i="14" s="1"/>
  <c r="H17" i="14"/>
  <c r="H19" i="14" s="1"/>
  <c r="C2" i="14"/>
  <c r="M1" i="14"/>
  <c r="K43" i="13"/>
  <c r="J43" i="13"/>
  <c r="I43" i="13"/>
  <c r="G43" i="13"/>
  <c r="F43" i="13"/>
  <c r="E43" i="13"/>
  <c r="D43" i="13"/>
  <c r="C43" i="13"/>
  <c r="L42" i="13"/>
  <c r="M42" i="13" s="1"/>
  <c r="H42" i="13"/>
  <c r="L41" i="13"/>
  <c r="H41" i="13"/>
  <c r="H43" i="13" s="1"/>
  <c r="L40" i="13"/>
  <c r="K40" i="13"/>
  <c r="J40" i="13"/>
  <c r="I40" i="13"/>
  <c r="G40" i="13"/>
  <c r="F40" i="13"/>
  <c r="E40" i="13"/>
  <c r="D40" i="13"/>
  <c r="C40" i="13"/>
  <c r="L39" i="13"/>
  <c r="H39" i="13"/>
  <c r="M39" i="13" s="1"/>
  <c r="L38" i="13"/>
  <c r="M38" i="13" s="1"/>
  <c r="M40" i="13" s="1"/>
  <c r="H38" i="13"/>
  <c r="H40" i="13" s="1"/>
  <c r="K37" i="13"/>
  <c r="J37" i="13"/>
  <c r="I37" i="13"/>
  <c r="G37" i="13"/>
  <c r="F37" i="13"/>
  <c r="E37" i="13"/>
  <c r="D37" i="13"/>
  <c r="C37" i="13"/>
  <c r="L36" i="13"/>
  <c r="H36" i="13"/>
  <c r="L35" i="13"/>
  <c r="L37" i="13" s="1"/>
  <c r="H35" i="13"/>
  <c r="H37" i="13" s="1"/>
  <c r="K34" i="13"/>
  <c r="J34" i="13"/>
  <c r="I34" i="13"/>
  <c r="G34" i="13"/>
  <c r="F34" i="13"/>
  <c r="E34" i="13"/>
  <c r="D34" i="13"/>
  <c r="C34" i="13"/>
  <c r="L33" i="13"/>
  <c r="M33" i="13" s="1"/>
  <c r="H33" i="13"/>
  <c r="L32" i="13"/>
  <c r="L34" i="13" s="1"/>
  <c r="H32" i="13"/>
  <c r="H34" i="13" s="1"/>
  <c r="K31" i="13"/>
  <c r="J31" i="13"/>
  <c r="I31" i="13"/>
  <c r="H31" i="13"/>
  <c r="G31" i="13"/>
  <c r="F31" i="13"/>
  <c r="E31" i="13"/>
  <c r="D31" i="13"/>
  <c r="C31" i="13"/>
  <c r="L30" i="13"/>
  <c r="H30" i="13"/>
  <c r="M30" i="13" s="1"/>
  <c r="L29" i="13"/>
  <c r="L31" i="13" s="1"/>
  <c r="H29" i="13"/>
  <c r="K28" i="13"/>
  <c r="J28" i="13"/>
  <c r="I28" i="13"/>
  <c r="H28" i="13"/>
  <c r="G28" i="13"/>
  <c r="F28" i="13"/>
  <c r="E28" i="13"/>
  <c r="D28" i="13"/>
  <c r="C28" i="13"/>
  <c r="L27" i="13"/>
  <c r="H27" i="13"/>
  <c r="L26" i="13"/>
  <c r="L28" i="13" s="1"/>
  <c r="H26" i="13"/>
  <c r="K25" i="13"/>
  <c r="J25" i="13"/>
  <c r="I25" i="13"/>
  <c r="G25" i="13"/>
  <c r="F25" i="13"/>
  <c r="E25" i="13"/>
  <c r="D25" i="13"/>
  <c r="C25" i="13"/>
  <c r="L24" i="13"/>
  <c r="H24" i="13"/>
  <c r="M24" i="13" s="1"/>
  <c r="L23" i="13"/>
  <c r="L25" i="13" s="1"/>
  <c r="H23" i="13"/>
  <c r="M23" i="13" s="1"/>
  <c r="M25" i="13" s="1"/>
  <c r="K22" i="13"/>
  <c r="J22" i="13"/>
  <c r="I22" i="13"/>
  <c r="G22" i="13"/>
  <c r="F22" i="13"/>
  <c r="E22" i="13"/>
  <c r="D22" i="13"/>
  <c r="C22" i="13"/>
  <c r="L21" i="13"/>
  <c r="M21" i="13" s="1"/>
  <c r="H21" i="13"/>
  <c r="L20" i="13"/>
  <c r="L22" i="13" s="1"/>
  <c r="H20" i="13"/>
  <c r="H22" i="13" s="1"/>
  <c r="K19" i="13"/>
  <c r="J19" i="13"/>
  <c r="I19" i="13"/>
  <c r="H19" i="13"/>
  <c r="G19" i="13"/>
  <c r="F19" i="13"/>
  <c r="E19" i="13"/>
  <c r="D19" i="13"/>
  <c r="C19" i="13"/>
  <c r="M18" i="13"/>
  <c r="L18" i="13"/>
  <c r="H18" i="13"/>
  <c r="L17" i="13"/>
  <c r="M17" i="13" s="1"/>
  <c r="M19" i="13" s="1"/>
  <c r="H17" i="13"/>
  <c r="C2" i="13"/>
  <c r="M1" i="13"/>
  <c r="K43" i="12"/>
  <c r="J43" i="12"/>
  <c r="I43" i="12"/>
  <c r="H43" i="12"/>
  <c r="G43" i="12"/>
  <c r="F43" i="12"/>
  <c r="E43" i="12"/>
  <c r="D43" i="12"/>
  <c r="C43" i="12"/>
  <c r="L42" i="12"/>
  <c r="H42" i="12"/>
  <c r="M42" i="12" s="1"/>
  <c r="L41" i="12"/>
  <c r="M41" i="12" s="1"/>
  <c r="M43" i="12" s="1"/>
  <c r="H41" i="12"/>
  <c r="K40" i="12"/>
  <c r="J40" i="12"/>
  <c r="I40" i="12"/>
  <c r="G40" i="12"/>
  <c r="F40" i="12"/>
  <c r="E40" i="12"/>
  <c r="D40" i="12"/>
  <c r="C40" i="12"/>
  <c r="L39" i="12"/>
  <c r="H39" i="12"/>
  <c r="M39" i="12" s="1"/>
  <c r="L38" i="12"/>
  <c r="L40" i="12" s="1"/>
  <c r="H38" i="12"/>
  <c r="H40" i="12" s="1"/>
  <c r="K37" i="12"/>
  <c r="J37" i="12"/>
  <c r="I37" i="12"/>
  <c r="H37" i="12"/>
  <c r="G37" i="12"/>
  <c r="F37" i="12"/>
  <c r="E37" i="12"/>
  <c r="D37" i="12"/>
  <c r="C37" i="12"/>
  <c r="L36" i="12"/>
  <c r="H36" i="12"/>
  <c r="M36" i="12" s="1"/>
  <c r="L35" i="12"/>
  <c r="L37" i="12" s="1"/>
  <c r="H35" i="12"/>
  <c r="L34" i="12"/>
  <c r="K34" i="12"/>
  <c r="J34" i="12"/>
  <c r="I34" i="12"/>
  <c r="G34" i="12"/>
  <c r="F34" i="12"/>
  <c r="E34" i="12"/>
  <c r="D34" i="12"/>
  <c r="C34" i="12"/>
  <c r="L33" i="12"/>
  <c r="M33" i="12" s="1"/>
  <c r="H33" i="12"/>
  <c r="L32" i="12"/>
  <c r="H32" i="12"/>
  <c r="H34" i="12" s="1"/>
  <c r="K31" i="12"/>
  <c r="J31" i="12"/>
  <c r="I31" i="12"/>
  <c r="G31" i="12"/>
  <c r="F31" i="12"/>
  <c r="E31" i="12"/>
  <c r="D31" i="12"/>
  <c r="C31" i="12"/>
  <c r="M30" i="12"/>
  <c r="L30" i="12"/>
  <c r="H30" i="12"/>
  <c r="L29" i="12"/>
  <c r="L31" i="12" s="1"/>
  <c r="H29" i="12"/>
  <c r="H31" i="12" s="1"/>
  <c r="K28" i="12"/>
  <c r="J28" i="12"/>
  <c r="I28" i="12"/>
  <c r="G28" i="12"/>
  <c r="F28" i="12"/>
  <c r="E28" i="12"/>
  <c r="D28" i="12"/>
  <c r="C28" i="12"/>
  <c r="L27" i="12"/>
  <c r="H27" i="12"/>
  <c r="M27" i="12" s="1"/>
  <c r="L26" i="12"/>
  <c r="L28" i="12" s="1"/>
  <c r="H26" i="12"/>
  <c r="H28" i="12" s="1"/>
  <c r="L25" i="12"/>
  <c r="K25" i="12"/>
  <c r="J25" i="12"/>
  <c r="I25" i="12"/>
  <c r="G25" i="12"/>
  <c r="F25" i="12"/>
  <c r="E25" i="12"/>
  <c r="D25" i="12"/>
  <c r="C25" i="12"/>
  <c r="L24" i="12"/>
  <c r="H24" i="12"/>
  <c r="L23" i="12"/>
  <c r="H23" i="12"/>
  <c r="H25" i="12" s="1"/>
  <c r="K22" i="12"/>
  <c r="J22" i="12"/>
  <c r="I22" i="12"/>
  <c r="G22" i="12"/>
  <c r="F22" i="12"/>
  <c r="E22" i="12"/>
  <c r="D22" i="12"/>
  <c r="C22" i="12"/>
  <c r="L21" i="12"/>
  <c r="H21" i="12"/>
  <c r="M21" i="12" s="1"/>
  <c r="L20" i="12"/>
  <c r="L22" i="12" s="1"/>
  <c r="H20" i="12"/>
  <c r="H22" i="12" s="1"/>
  <c r="K19" i="12"/>
  <c r="J19" i="12"/>
  <c r="I19" i="12"/>
  <c r="G19" i="12"/>
  <c r="F19" i="12"/>
  <c r="E19" i="12"/>
  <c r="D19" i="12"/>
  <c r="C19" i="12"/>
  <c r="L18" i="12"/>
  <c r="H18" i="12"/>
  <c r="L17" i="12"/>
  <c r="H17" i="12"/>
  <c r="H19" i="12" s="1"/>
  <c r="C2" i="12"/>
  <c r="M1" i="12"/>
  <c r="K43" i="11"/>
  <c r="J43" i="11"/>
  <c r="I43" i="11"/>
  <c r="G43" i="11"/>
  <c r="F43" i="11"/>
  <c r="E43" i="11"/>
  <c r="D43" i="11"/>
  <c r="C43" i="11"/>
  <c r="L42" i="11"/>
  <c r="H42" i="11"/>
  <c r="L41" i="11"/>
  <c r="L43" i="11" s="1"/>
  <c r="H41" i="11"/>
  <c r="H43" i="11" s="1"/>
  <c r="L40" i="11"/>
  <c r="K40" i="11"/>
  <c r="J40" i="11"/>
  <c r="I40" i="11"/>
  <c r="G40" i="11"/>
  <c r="F40" i="11"/>
  <c r="E40" i="11"/>
  <c r="D40" i="11"/>
  <c r="C40" i="11"/>
  <c r="L39" i="11"/>
  <c r="H39" i="11"/>
  <c r="L38" i="11"/>
  <c r="H38" i="11"/>
  <c r="H40" i="11" s="1"/>
  <c r="L37" i="11"/>
  <c r="K37" i="11"/>
  <c r="J37" i="11"/>
  <c r="I37" i="11"/>
  <c r="H37" i="11"/>
  <c r="G37" i="11"/>
  <c r="F37" i="11"/>
  <c r="E37" i="11"/>
  <c r="D37" i="11"/>
  <c r="C37" i="11"/>
  <c r="L36" i="11"/>
  <c r="H36" i="11"/>
  <c r="M36" i="11" s="1"/>
  <c r="L35" i="11"/>
  <c r="H35" i="11"/>
  <c r="K34" i="11"/>
  <c r="J34" i="11"/>
  <c r="I34" i="11"/>
  <c r="G34" i="11"/>
  <c r="F34" i="11"/>
  <c r="E34" i="11"/>
  <c r="D34" i="11"/>
  <c r="C34" i="11"/>
  <c r="L33" i="11"/>
  <c r="H33" i="11"/>
  <c r="L32" i="11"/>
  <c r="L34" i="11" s="1"/>
  <c r="H32" i="11"/>
  <c r="H34" i="11" s="1"/>
  <c r="L31" i="11"/>
  <c r="K31" i="11"/>
  <c r="J31" i="11"/>
  <c r="I31" i="11"/>
  <c r="G31" i="11"/>
  <c r="F31" i="11"/>
  <c r="E31" i="11"/>
  <c r="D31" i="11"/>
  <c r="C31" i="11"/>
  <c r="M30" i="11"/>
  <c r="L30" i="11"/>
  <c r="H30" i="11"/>
  <c r="L29" i="11"/>
  <c r="H29" i="11"/>
  <c r="H31" i="11" s="1"/>
  <c r="K28" i="11"/>
  <c r="J28" i="11"/>
  <c r="I28" i="11"/>
  <c r="G28" i="11"/>
  <c r="F28" i="11"/>
  <c r="E28" i="11"/>
  <c r="D28" i="11"/>
  <c r="C28" i="11"/>
  <c r="L27" i="11"/>
  <c r="H27" i="11"/>
  <c r="M27" i="11" s="1"/>
  <c r="L26" i="11"/>
  <c r="L28" i="11" s="1"/>
  <c r="H26" i="11"/>
  <c r="H28" i="11" s="1"/>
  <c r="K25" i="11"/>
  <c r="J25" i="11"/>
  <c r="I25" i="11"/>
  <c r="G25" i="11"/>
  <c r="F25" i="11"/>
  <c r="E25" i="11"/>
  <c r="D25" i="11"/>
  <c r="C25" i="11"/>
  <c r="L24" i="11"/>
  <c r="H24" i="11"/>
  <c r="L23" i="11"/>
  <c r="L25" i="11" s="1"/>
  <c r="H23" i="11"/>
  <c r="M23" i="11" s="1"/>
  <c r="M25" i="11" s="1"/>
  <c r="K22" i="11"/>
  <c r="J22" i="11"/>
  <c r="I22" i="11"/>
  <c r="G22" i="11"/>
  <c r="F22" i="11"/>
  <c r="E22" i="11"/>
  <c r="D22" i="11"/>
  <c r="C22" i="11"/>
  <c r="L21" i="11"/>
  <c r="H21" i="11"/>
  <c r="L20" i="11"/>
  <c r="L22" i="11" s="1"/>
  <c r="H20" i="11"/>
  <c r="H22" i="11" s="1"/>
  <c r="K19" i="11"/>
  <c r="J19" i="11"/>
  <c r="I19" i="11"/>
  <c r="G19" i="11"/>
  <c r="F19" i="11"/>
  <c r="E19" i="11"/>
  <c r="D19" i="11"/>
  <c r="C19" i="11"/>
  <c r="L18" i="11"/>
  <c r="H18" i="11"/>
  <c r="L17" i="11"/>
  <c r="L19" i="11" s="1"/>
  <c r="H17" i="11"/>
  <c r="H19" i="11" s="1"/>
  <c r="C2" i="11"/>
  <c r="M1" i="11"/>
  <c r="M21" i="11" l="1"/>
  <c r="M39" i="11"/>
  <c r="M24" i="12"/>
  <c r="H34" i="14"/>
  <c r="M36" i="14"/>
  <c r="M26" i="13"/>
  <c r="M28" i="13" s="1"/>
  <c r="M18" i="11"/>
  <c r="M35" i="12"/>
  <c r="M37" i="12" s="1"/>
  <c r="M38" i="12"/>
  <c r="M40" i="12" s="1"/>
  <c r="H25" i="13"/>
  <c r="M27" i="13"/>
  <c r="M36" i="13"/>
  <c r="M33" i="11"/>
  <c r="M41" i="13"/>
  <c r="M43" i="13" s="1"/>
  <c r="M42" i="11"/>
  <c r="M17" i="12"/>
  <c r="M19" i="12" s="1"/>
  <c r="M38" i="14"/>
  <c r="M40" i="14" s="1"/>
  <c r="M24" i="11"/>
  <c r="M35" i="11"/>
  <c r="M37" i="11" s="1"/>
  <c r="M38" i="11"/>
  <c r="M40" i="11" s="1"/>
  <c r="M18" i="12"/>
  <c r="L19" i="13"/>
  <c r="M32" i="13"/>
  <c r="M34" i="13" s="1"/>
  <c r="L43" i="13"/>
  <c r="M17" i="14"/>
  <c r="M19" i="14" s="1"/>
  <c r="L28" i="14"/>
  <c r="M41" i="14"/>
  <c r="M43" i="14" s="1"/>
  <c r="M35" i="13"/>
  <c r="M37" i="13" s="1"/>
  <c r="M20" i="14"/>
  <c r="M22" i="14" s="1"/>
  <c r="M29" i="13"/>
  <c r="M31" i="13" s="1"/>
  <c r="M20" i="13"/>
  <c r="M22" i="13" s="1"/>
  <c r="M29" i="14"/>
  <c r="M31" i="14" s="1"/>
  <c r="M20" i="12"/>
  <c r="M22" i="12" s="1"/>
  <c r="M26" i="12"/>
  <c r="M28" i="12" s="1"/>
  <c r="M29" i="12"/>
  <c r="M31" i="12" s="1"/>
  <c r="M23" i="12"/>
  <c r="M25" i="12" s="1"/>
  <c r="L19" i="12"/>
  <c r="M32" i="12"/>
  <c r="M34" i="12" s="1"/>
  <c r="L43" i="12"/>
  <c r="M17" i="11"/>
  <c r="M19" i="11" s="1"/>
  <c r="M41" i="11"/>
  <c r="M43" i="11" s="1"/>
  <c r="M20" i="11"/>
  <c r="M22" i="11" s="1"/>
  <c r="H25" i="11"/>
  <c r="M26" i="11"/>
  <c r="M28" i="11" s="1"/>
  <c r="M29" i="11"/>
  <c r="M31" i="11" s="1"/>
  <c r="M32" i="11"/>
  <c r="M34" i="11" s="1"/>
  <c r="L18" i="1"/>
  <c r="K43" i="2" l="1"/>
  <c r="K43" i="7"/>
  <c r="K43" i="1"/>
  <c r="K28" i="1"/>
  <c r="K25" i="1"/>
  <c r="K22" i="1"/>
  <c r="K19" i="1"/>
  <c r="J43" i="2"/>
  <c r="J43" i="7"/>
  <c r="J43" i="1"/>
  <c r="J28" i="1"/>
  <c r="J25" i="1"/>
  <c r="J22" i="1"/>
  <c r="J19" i="1"/>
  <c r="I43" i="2"/>
  <c r="I43" i="7"/>
  <c r="I43" i="1"/>
  <c r="I28" i="1"/>
  <c r="I25" i="1"/>
  <c r="I22" i="1"/>
  <c r="I19" i="1"/>
  <c r="C2" i="2"/>
  <c r="C2" i="7"/>
  <c r="C2" i="5"/>
  <c r="M1" i="7"/>
  <c r="M1" i="2"/>
  <c r="M1" i="5"/>
  <c r="M1" i="1"/>
  <c r="C2" i="1"/>
  <c r="G43" i="2"/>
  <c r="F43" i="2"/>
  <c r="E43" i="2"/>
  <c r="D43" i="2"/>
  <c r="C43" i="2"/>
  <c r="L42" i="2"/>
  <c r="L41" i="2"/>
  <c r="L43" i="2" s="1"/>
  <c r="H43" i="2"/>
  <c r="L39" i="2"/>
  <c r="L38" i="2"/>
  <c r="L40" i="2" s="1"/>
  <c r="L36" i="2"/>
  <c r="L35" i="2"/>
  <c r="L37" i="2" s="1"/>
  <c r="L33" i="2"/>
  <c r="L32" i="2"/>
  <c r="L30" i="2"/>
  <c r="L29" i="2"/>
  <c r="L27" i="2"/>
  <c r="L26" i="2"/>
  <c r="L24" i="2"/>
  <c r="L23" i="2"/>
  <c r="L21" i="2"/>
  <c r="L20" i="2"/>
  <c r="L18" i="2"/>
  <c r="L17" i="2"/>
  <c r="L19" i="2" s="1"/>
  <c r="G43" i="7"/>
  <c r="F43" i="7"/>
  <c r="E43" i="7"/>
  <c r="D43" i="7"/>
  <c r="C43" i="7"/>
  <c r="L42" i="7"/>
  <c r="L41" i="7"/>
  <c r="L43" i="7" s="1"/>
  <c r="L39" i="7"/>
  <c r="L38" i="7"/>
  <c r="L40" i="7" s="1"/>
  <c r="L36" i="7"/>
  <c r="L35" i="7"/>
  <c r="L37" i="7" s="1"/>
  <c r="L33" i="7"/>
  <c r="L32" i="7"/>
  <c r="L30" i="7"/>
  <c r="L29" i="7"/>
  <c r="L27" i="7"/>
  <c r="L26" i="7"/>
  <c r="L24" i="7"/>
  <c r="L23" i="7"/>
  <c r="L21" i="7"/>
  <c r="L20" i="7"/>
  <c r="L18" i="7"/>
  <c r="L17" i="7"/>
  <c r="L19" i="7" s="1"/>
  <c r="L42" i="5"/>
  <c r="L41" i="5"/>
  <c r="L43" i="5" s="1"/>
  <c r="L39" i="5"/>
  <c r="L38" i="5"/>
  <c r="L36" i="5"/>
  <c r="L35" i="5"/>
  <c r="L33" i="5"/>
  <c r="L32" i="5"/>
  <c r="L34" i="5" s="1"/>
  <c r="L30" i="5"/>
  <c r="L29" i="5"/>
  <c r="L27" i="5"/>
  <c r="L26" i="5"/>
  <c r="L24" i="5"/>
  <c r="L23" i="5"/>
  <c r="L21" i="5"/>
  <c r="L20" i="5"/>
  <c r="L22" i="5" s="1"/>
  <c r="L18" i="5"/>
  <c r="L17" i="5"/>
  <c r="G43" i="1"/>
  <c r="F43" i="1"/>
  <c r="E43" i="1"/>
  <c r="D43" i="1"/>
  <c r="C43" i="1"/>
  <c r="G28" i="1"/>
  <c r="F28" i="1"/>
  <c r="E28" i="1"/>
  <c r="D28" i="1"/>
  <c r="C28" i="1"/>
  <c r="G25" i="1"/>
  <c r="F25" i="1"/>
  <c r="E25" i="1"/>
  <c r="D25" i="1"/>
  <c r="C25" i="1"/>
  <c r="G22" i="1"/>
  <c r="F22" i="1"/>
  <c r="E22" i="1"/>
  <c r="D22" i="1"/>
  <c r="C22" i="1"/>
  <c r="G19" i="1"/>
  <c r="F19" i="1"/>
  <c r="E19" i="1"/>
  <c r="D19" i="1"/>
  <c r="C19" i="1"/>
  <c r="L31" i="2" l="1"/>
  <c r="L37" i="5"/>
  <c r="L31" i="7"/>
  <c r="L31" i="5"/>
  <c r="L25" i="2"/>
  <c r="L22" i="7"/>
  <c r="L28" i="7"/>
  <c r="L34" i="7"/>
  <c r="L25" i="7"/>
  <c r="L34" i="2"/>
  <c r="L22" i="2"/>
  <c r="L28" i="2"/>
  <c r="L19" i="5"/>
  <c r="L28" i="5"/>
  <c r="L40" i="5"/>
  <c r="L25" i="5"/>
  <c r="M24" i="5"/>
  <c r="M41" i="7"/>
  <c r="M26" i="5"/>
  <c r="M32" i="5"/>
  <c r="M33" i="5"/>
  <c r="M38" i="5"/>
  <c r="M29" i="7"/>
  <c r="M35" i="7"/>
  <c r="M42" i="7"/>
  <c r="M20" i="2"/>
  <c r="M21" i="2"/>
  <c r="M26" i="2"/>
  <c r="M32" i="2"/>
  <c r="M38" i="2"/>
  <c r="M27" i="7"/>
  <c r="M33" i="7"/>
  <c r="M20" i="5"/>
  <c r="M17" i="7"/>
  <c r="M42" i="5"/>
  <c r="M42" i="2"/>
  <c r="M39" i="5"/>
  <c r="M39" i="7"/>
  <c r="M39" i="2"/>
  <c r="M36" i="5"/>
  <c r="M36" i="7"/>
  <c r="M36" i="2"/>
  <c r="M33" i="2"/>
  <c r="M30" i="5"/>
  <c r="M30" i="7"/>
  <c r="M30" i="2"/>
  <c r="M27" i="5"/>
  <c r="M27" i="2"/>
  <c r="M23" i="7"/>
  <c r="M24" i="7"/>
  <c r="M24" i="2"/>
  <c r="M21" i="5"/>
  <c r="M21" i="7"/>
  <c r="M18" i="5"/>
  <c r="M18" i="7"/>
  <c r="M18" i="2"/>
  <c r="M17" i="5"/>
  <c r="M23" i="5"/>
  <c r="M29" i="5"/>
  <c r="M35" i="5"/>
  <c r="M41" i="5"/>
  <c r="M20" i="7"/>
  <c r="M26" i="7"/>
  <c r="M32" i="7"/>
  <c r="M38" i="7"/>
  <c r="H43" i="7"/>
  <c r="M17" i="2"/>
  <c r="M23" i="2"/>
  <c r="M29" i="2"/>
  <c r="M35" i="2"/>
  <c r="M37" i="2" s="1"/>
  <c r="M41" i="2"/>
  <c r="M31" i="5" l="1"/>
  <c r="M40" i="5"/>
  <c r="M40" i="2"/>
  <c r="M19" i="2"/>
  <c r="M28" i="7"/>
  <c r="M22" i="7"/>
  <c r="M19" i="7"/>
  <c r="M37" i="7"/>
  <c r="M34" i="7"/>
  <c r="M25" i="7"/>
  <c r="M43" i="7"/>
  <c r="M40" i="7"/>
  <c r="M31" i="7"/>
  <c r="M43" i="2"/>
  <c r="M31" i="2"/>
  <c r="M34" i="2"/>
  <c r="M28" i="2"/>
  <c r="M22" i="2"/>
  <c r="M25" i="2"/>
  <c r="M43" i="5"/>
  <c r="M34" i="5"/>
  <c r="M28" i="5"/>
  <c r="M25" i="5"/>
  <c r="M22" i="5"/>
  <c r="M37" i="5"/>
  <c r="M19" i="5"/>
  <c r="I3" i="9"/>
  <c r="I4" i="9" s="1"/>
  <c r="I5" i="9" s="1"/>
  <c r="I6" i="9" s="1"/>
  <c r="I7" i="9" s="1"/>
  <c r="I8" i="9" s="1"/>
  <c r="I9" i="9" s="1"/>
  <c r="I10" i="9" s="1"/>
  <c r="I11" i="9" s="1"/>
  <c r="I12" i="9" s="1"/>
  <c r="G3" i="9"/>
  <c r="G4" i="9" s="1"/>
  <c r="G5" i="9" s="1"/>
  <c r="G6" i="9" s="1"/>
  <c r="G7" i="9" s="1"/>
  <c r="G8" i="9" s="1"/>
  <c r="G9" i="9" s="1"/>
  <c r="G10" i="9" s="1"/>
  <c r="G11" i="9" s="1"/>
  <c r="G12" i="9" s="1"/>
  <c r="G13" i="9" s="1"/>
  <c r="G14" i="9" s="1"/>
  <c r="G15" i="9" s="1"/>
  <c r="G16" i="9" s="1"/>
  <c r="G17" i="9" s="1"/>
  <c r="G18" i="9" s="1"/>
  <c r="G19" i="9" s="1"/>
  <c r="G20" i="9" s="1"/>
  <c r="G21" i="9" s="1"/>
  <c r="G22" i="9" s="1"/>
  <c r="G23" i="9" s="1"/>
  <c r="G24" i="9" s="1"/>
  <c r="G25" i="9" s="1"/>
  <c r="G26" i="9" s="1"/>
  <c r="G27" i="9" s="1"/>
  <c r="G28" i="9" s="1"/>
  <c r="G29" i="9" s="1"/>
  <c r="G30" i="9" s="1"/>
  <c r="G31" i="9" s="1"/>
  <c r="G32" i="9" s="1"/>
  <c r="H17" i="10"/>
  <c r="H13" i="10"/>
  <c r="H12" i="10"/>
  <c r="M4" i="16" l="1"/>
  <c r="M4" i="15"/>
  <c r="M4" i="17"/>
  <c r="M3" i="17"/>
  <c r="M3" i="15"/>
  <c r="M3" i="16"/>
  <c r="M4" i="13"/>
  <c r="M4" i="14"/>
  <c r="M4" i="12"/>
  <c r="M4" i="11"/>
  <c r="M3" i="11"/>
  <c r="M3" i="13"/>
  <c r="M3" i="12"/>
  <c r="M3" i="14"/>
  <c r="M4" i="1"/>
  <c r="M4" i="5"/>
  <c r="M4" i="7"/>
  <c r="M4" i="2"/>
  <c r="M3" i="7"/>
  <c r="M3" i="1"/>
  <c r="M3" i="5"/>
  <c r="M3" i="2"/>
  <c r="L42" i="1"/>
  <c r="H43" i="1"/>
  <c r="L41" i="1"/>
  <c r="L43" i="1" s="1"/>
  <c r="L39" i="1"/>
  <c r="L38" i="1"/>
  <c r="L40" i="1" s="1"/>
  <c r="L36" i="1"/>
  <c r="L35" i="1"/>
  <c r="L33" i="1"/>
  <c r="L32" i="1"/>
  <c r="L30" i="1"/>
  <c r="M30" i="1" s="1"/>
  <c r="L29" i="1"/>
  <c r="L31" i="1" s="1"/>
  <c r="L27" i="1"/>
  <c r="M27" i="1" s="1"/>
  <c r="H28" i="1"/>
  <c r="L26" i="1"/>
  <c r="L24" i="1"/>
  <c r="H25" i="1"/>
  <c r="L23" i="1"/>
  <c r="L25" i="1" s="1"/>
  <c r="L21" i="1"/>
  <c r="H22" i="1"/>
  <c r="L20" i="1"/>
  <c r="H18" i="1"/>
  <c r="M18" i="1"/>
  <c r="H17" i="1"/>
  <c r="L17" i="1"/>
  <c r="L19" i="1" s="1"/>
  <c r="L34" i="1" l="1"/>
  <c r="L37" i="1"/>
  <c r="H19" i="1"/>
  <c r="M42" i="1"/>
  <c r="M36" i="1"/>
  <c r="M39" i="1"/>
  <c r="M41" i="1"/>
  <c r="M43" i="1" s="1"/>
  <c r="M17" i="1"/>
  <c r="M19" i="1" s="1"/>
  <c r="M23" i="1"/>
  <c r="M24" i="1"/>
  <c r="M29" i="1"/>
  <c r="M31" i="1" s="1"/>
  <c r="M33" i="1"/>
  <c r="M35" i="1"/>
  <c r="M37" i="1" s="1"/>
  <c r="M32" i="1"/>
  <c r="M34" i="1" s="1"/>
  <c r="M26" i="1"/>
  <c r="M28" i="1" s="1"/>
  <c r="L28" i="1"/>
  <c r="M21" i="1"/>
  <c r="M20" i="1"/>
  <c r="M22" i="1" s="1"/>
  <c r="L22" i="1"/>
  <c r="M38" i="1"/>
  <c r="M40" i="1" s="1"/>
  <c r="M25" i="1" l="1"/>
</calcChain>
</file>

<file path=xl/sharedStrings.xml><?xml version="1.0" encoding="utf-8"?>
<sst xmlns="http://schemas.openxmlformats.org/spreadsheetml/2006/main" count="963" uniqueCount="258">
  <si>
    <t>Company Name:</t>
  </si>
  <si>
    <t>Implementation Dates (D/M/Y)</t>
  </si>
  <si>
    <t xml:space="preserve">New Business:  </t>
  </si>
  <si>
    <t xml:space="preserve">Renewal Business:  </t>
  </si>
  <si>
    <t xml:space="preserve">Operator 1: </t>
  </si>
  <si>
    <t>Coverages:</t>
  </si>
  <si>
    <t>Collision $500 Deductible</t>
  </si>
  <si>
    <t xml:space="preserve">DCPD - No Deductible </t>
  </si>
  <si>
    <t>Accident Benefits - Basic</t>
  </si>
  <si>
    <t>Accident Benefits</t>
  </si>
  <si>
    <t>Uninsured Auto</t>
  </si>
  <si>
    <t>END 44</t>
  </si>
  <si>
    <t>Collision</t>
  </si>
  <si>
    <t>Comprehensive</t>
  </si>
  <si>
    <t>Current</t>
  </si>
  <si>
    <t>Proposed</t>
  </si>
  <si>
    <t>% +/- to Current Rates</t>
  </si>
  <si>
    <r>
      <t xml:space="preserve">Classification Treatment: </t>
    </r>
    <r>
      <rPr>
        <sz val="12"/>
        <rFont val="Arial"/>
        <family val="2"/>
      </rPr>
      <t>By operator, specify class, driving record, rate group, etc., and the % amount of any applicable discounts or surcharges.</t>
    </r>
  </si>
  <si>
    <t>Current:</t>
  </si>
  <si>
    <t>Proposed:</t>
  </si>
  <si>
    <t>Male, Age 40</t>
  </si>
  <si>
    <t>Male, Age 45</t>
  </si>
  <si>
    <t>Territory</t>
  </si>
  <si>
    <t>No driver training</t>
  </si>
  <si>
    <t>New business</t>
  </si>
  <si>
    <t>Bodily Injury*</t>
  </si>
  <si>
    <t>Property Damage*</t>
  </si>
  <si>
    <t>DCPD*</t>
  </si>
  <si>
    <t>* Form part of Third Party Liability. If there is no break-down, put TPL under Bodily Injury and include Health Levy, if applicable.</t>
  </si>
  <si>
    <t>Profile 1 - Commercial Vehicle:</t>
  </si>
  <si>
    <t>Profile 3 - Commercial Vehicle:</t>
  </si>
  <si>
    <t>Profile 2 - Commercial Vehicle:</t>
  </si>
  <si>
    <t>Profile 4 - Commercial Vehicle:</t>
  </si>
  <si>
    <t>Licensed 25 years, Appropriate class license</t>
  </si>
  <si>
    <t>Licensed 20 years, Appropriate class license</t>
  </si>
  <si>
    <t>Licensed 12 years, Appropriate class license</t>
  </si>
  <si>
    <t>Comprehensive $500 Deductible</t>
  </si>
  <si>
    <t xml:space="preserve">Comprehensive $500 Deductible </t>
  </si>
  <si>
    <t>Liability and END 44 $1,000,000 Limit</t>
  </si>
  <si>
    <t xml:space="preserve">Total Mandatory Coverages         </t>
  </si>
  <si>
    <t xml:space="preserve">Total Optional Coverages        </t>
  </si>
  <si>
    <t>Total of Mandatory and Optional</t>
  </si>
  <si>
    <t>Provincial List of Postal FSAs to be used as the territories for each Rating Profile</t>
  </si>
  <si>
    <t>Territory #</t>
  </si>
  <si>
    <t>Ontario</t>
  </si>
  <si>
    <t>Nova Scotia</t>
  </si>
  <si>
    <t>New Brunswick</t>
  </si>
  <si>
    <t>Newfoundland</t>
  </si>
  <si>
    <t>PEI</t>
  </si>
  <si>
    <t>M4Y</t>
  </si>
  <si>
    <t>B3H</t>
  </si>
  <si>
    <t>E3V</t>
  </si>
  <si>
    <t>A1E</t>
  </si>
  <si>
    <t>C0B</t>
  </si>
  <si>
    <t>L8V</t>
  </si>
  <si>
    <t>B3A</t>
  </si>
  <si>
    <t>E8C</t>
  </si>
  <si>
    <t>A0H</t>
  </si>
  <si>
    <t>K1Y</t>
  </si>
  <si>
    <t>B1R</t>
  </si>
  <si>
    <t>E2A</t>
  </si>
  <si>
    <t>A2V</t>
  </si>
  <si>
    <t>N6A</t>
  </si>
  <si>
    <t>B2A</t>
  </si>
  <si>
    <t>E1X</t>
  </si>
  <si>
    <t>N8W</t>
  </si>
  <si>
    <t>B2H</t>
  </si>
  <si>
    <t>E4T</t>
  </si>
  <si>
    <t>K6V</t>
  </si>
  <si>
    <t>B4H</t>
  </si>
  <si>
    <t>E1A</t>
  </si>
  <si>
    <t>P3E</t>
  </si>
  <si>
    <t>B2G</t>
  </si>
  <si>
    <t>E1H</t>
  </si>
  <si>
    <t>P7K</t>
  </si>
  <si>
    <t>B4N</t>
  </si>
  <si>
    <t>E5N</t>
  </si>
  <si>
    <t>B5A</t>
  </si>
  <si>
    <t>E2L</t>
  </si>
  <si>
    <t>E3B</t>
  </si>
  <si>
    <t>E6K</t>
  </si>
  <si>
    <t>Amendment Date</t>
  </si>
  <si>
    <t>Allstate Insurance Company of Canada</t>
  </si>
  <si>
    <t>Arch Insurance Group</t>
  </si>
  <si>
    <t>Aviva Insurance Company of Canada</t>
  </si>
  <si>
    <t>Co-operators General Insurance Company</t>
  </si>
  <si>
    <t>COSECO Insurance Company</t>
  </si>
  <si>
    <t>CUMIS General Insurance Company</t>
  </si>
  <si>
    <t>The Dominion of Canada General Insurance Company</t>
  </si>
  <si>
    <t>Elite Insurance Company</t>
  </si>
  <si>
    <t>Facility Association</t>
  </si>
  <si>
    <t>Federated Insurance Company of Canada</t>
  </si>
  <si>
    <t>IAO Actuarial Consulting Services Inc.</t>
  </si>
  <si>
    <t>Insurance Company of Prince Edward Island</t>
  </si>
  <si>
    <t>Intact Insurance Company</t>
  </si>
  <si>
    <t>Jevco Insurance Company</t>
  </si>
  <si>
    <t>Novex Insurance Company</t>
  </si>
  <si>
    <t>Pafco Insurance Company</t>
  </si>
  <si>
    <t>Pembridge Insurance Company</t>
  </si>
  <si>
    <t>The Personal Insurance Company</t>
  </si>
  <si>
    <t>Perth Insurance Company</t>
  </si>
  <si>
    <t>The Portage la Prairie Mutual Insurance Company</t>
  </si>
  <si>
    <t>Primmum Insurance Company</t>
  </si>
  <si>
    <t>Royal and Sun Alliance Insurance Company of Canada</t>
  </si>
  <si>
    <t>Security National Insurance Company</t>
  </si>
  <si>
    <t>The Sovereign General Insurance Company</t>
  </si>
  <si>
    <t>TD Home and Auto Insurance Company</t>
  </si>
  <si>
    <t>Tokio Marine &amp; Nichido Fire Insurance Co., Ltd.</t>
  </si>
  <si>
    <t>Traders General Insurance Company</t>
  </si>
  <si>
    <t>Trafalgar Insurance Company of Canada</t>
  </si>
  <si>
    <t>Unifund Assurance Company</t>
  </si>
  <si>
    <t>Waterloo Insurance Company</t>
  </si>
  <si>
    <t>The Wawanesa Mutual Insurance Company</t>
  </si>
  <si>
    <t>Zenith Insurance Company</t>
  </si>
  <si>
    <t>Company Name</t>
  </si>
  <si>
    <t>&lt;use drop down list to enter Company name&gt;</t>
  </si>
  <si>
    <t>Implementation Dates</t>
  </si>
  <si>
    <t>Month</t>
  </si>
  <si>
    <t>Day</t>
  </si>
  <si>
    <t>Year</t>
  </si>
  <si>
    <t xml:space="preserve">          New Business</t>
  </si>
  <si>
    <t>&lt;Month&gt;</t>
  </si>
  <si>
    <t>&lt;Day&gt;</t>
  </si>
  <si>
    <t>&lt;year&gt;</t>
  </si>
  <si>
    <t xml:space="preserve">          Renewal Business</t>
  </si>
  <si>
    <t>Status of Profiles</t>
  </si>
  <si>
    <t>Original</t>
  </si>
  <si>
    <t>filed on</t>
  </si>
  <si>
    <t>Instructions: Use Drop Down Lists to complete all green sections</t>
  </si>
  <si>
    <t xml:space="preserve">                    If amending an application, change status to Amendment</t>
  </si>
  <si>
    <t xml:space="preserve">                    In Profiles Complete Green Cells, Grey Cells should update automatically.</t>
  </si>
  <si>
    <t>&lt;Status&gt;</t>
  </si>
  <si>
    <t>January</t>
  </si>
  <si>
    <t>Amendment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</si>
  <si>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</si>
  <si>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</si>
  <si>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</si>
  <si>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</si>
  <si>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</si>
  <si>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</si>
  <si>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</si>
  <si>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</si>
  <si>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</si>
  <si>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</si>
  <si>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</si>
  <si>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Lloyds Underwriters</t>
  </si>
  <si>
    <t>XL Insurance Company Limited</t>
  </si>
  <si>
    <t>Halifax (B3H)</t>
  </si>
  <si>
    <t>Dartmouth (B3A)</t>
  </si>
  <si>
    <t>Sydney (B1R)</t>
  </si>
  <si>
    <t>North Sydney (B2A)</t>
  </si>
  <si>
    <t>New Glasgow (B2H)</t>
  </si>
  <si>
    <t>Amherst (B4H)</t>
  </si>
  <si>
    <t>Antigonish (B2G)</t>
  </si>
  <si>
    <t>Kentville (B4N)</t>
  </si>
  <si>
    <t>Yarmouth (B5A)</t>
  </si>
  <si>
    <t>Taxi - Profile 1:</t>
  </si>
  <si>
    <t xml:space="preserve">Operator 1 (Owner): </t>
  </si>
  <si>
    <t>Used as taxi, annual mileage 120 000 km, shared equally between drivers</t>
  </si>
  <si>
    <t>Comprehensive $250 Deductible (Except Ontario $300)</t>
  </si>
  <si>
    <t>Taxi - Profile 2:</t>
  </si>
  <si>
    <t xml:space="preserve">Operator 1 (Non-Owner): </t>
  </si>
  <si>
    <t>Operator 2 (Non-Owner):</t>
  </si>
  <si>
    <t>Male, Age 30</t>
  </si>
  <si>
    <t>No AF accidents</t>
  </si>
  <si>
    <t>Sonnet Insurance Company</t>
  </si>
  <si>
    <t>Northbridge General Insurance Corporation</t>
  </si>
  <si>
    <t>ACE INA Insurance</t>
  </si>
  <si>
    <t>AIG Insurance Company of Canada</t>
  </si>
  <si>
    <t>Chubb Insurane Company of Canada</t>
  </si>
  <si>
    <t>Northbridge Commerical Insurance Corporation</t>
  </si>
  <si>
    <t>Protective Insurance Company</t>
  </si>
  <si>
    <t>The Guarantee Company of North America</t>
  </si>
  <si>
    <t>Travellers Canada</t>
  </si>
  <si>
    <t>&lt;pick from list&gt;</t>
  </si>
  <si>
    <t xml:space="preserve">No At Fault Accidents or convictions </t>
  </si>
  <si>
    <t>Use – wholesale delivery truck for a computer sales and service operation</t>
  </si>
  <si>
    <t>Use – Artisans Truck. No personal use.</t>
  </si>
  <si>
    <r>
      <t>(</t>
    </r>
    <r>
      <rPr>
        <b/>
        <sz val="12"/>
        <color rgb="FFFF0000"/>
        <rFont val="Arial"/>
        <family val="2"/>
      </rPr>
      <t>IBC VC: 2858 00</t>
    </r>
    <r>
      <rPr>
        <b/>
        <sz val="12"/>
        <rFont val="Arial"/>
        <family val="2"/>
      </rPr>
      <t>)</t>
    </r>
  </si>
  <si>
    <t>No At Fault Accidents or convictions</t>
  </si>
  <si>
    <t>List Price New $31,090</t>
  </si>
  <si>
    <t>2017 Chevrolet Impala LS V6 4DR</t>
  </si>
  <si>
    <r>
      <t>(</t>
    </r>
    <r>
      <rPr>
        <b/>
        <sz val="12"/>
        <color rgb="FFFF0000"/>
        <rFont val="Arial"/>
        <family val="2"/>
      </rPr>
      <t>IBC VC: 547700</t>
    </r>
    <r>
      <rPr>
        <b/>
        <sz val="12"/>
        <rFont val="Arial"/>
        <family val="2"/>
      </rPr>
      <t>)</t>
    </r>
  </si>
  <si>
    <t>Licensed 20 years,Class 5 License</t>
  </si>
  <si>
    <t xml:space="preserve">2016 Toyota Camry LE 4DR </t>
  </si>
  <si>
    <r>
      <t>(</t>
    </r>
    <r>
      <rPr>
        <b/>
        <sz val="12"/>
        <color rgb="FFFF0000"/>
        <rFont val="Arial"/>
        <family val="2"/>
      </rPr>
      <t>IBC VC: 0450 02</t>
    </r>
    <r>
      <rPr>
        <b/>
        <sz val="12"/>
        <rFont val="Arial"/>
        <family val="2"/>
      </rPr>
      <t>)</t>
    </r>
  </si>
  <si>
    <t>List Price New $24,505</t>
  </si>
  <si>
    <t>Licensed 12 years, Class 5 license</t>
  </si>
  <si>
    <t>No Convicitons</t>
  </si>
  <si>
    <t>Male, age 45</t>
  </si>
  <si>
    <t>Licensed 19 years, appropriate class license</t>
  </si>
  <si>
    <t>New Business</t>
  </si>
  <si>
    <t>Used as limousine, not for airport use, annual Mileage 90,000 km</t>
  </si>
  <si>
    <t>Aviva General Insurance Company</t>
  </si>
  <si>
    <t>CAA Insurance Company (Canada)</t>
  </si>
  <si>
    <t>Echelon Insurance</t>
  </si>
  <si>
    <t>Hartford Fire Insurance Company</t>
  </si>
  <si>
    <t>Heartland Farm Mutual Inc.</t>
  </si>
  <si>
    <t>Liberty Mutual  Insurance Company</t>
  </si>
  <si>
    <t>Verassure Insurance Company</t>
  </si>
  <si>
    <t>Use – Transport contractor to and from work sites</t>
  </si>
  <si>
    <t xml:space="preserve">2020 Ford Transit 350 WB 130 Cargo Van </t>
  </si>
  <si>
    <t>List Price New $46,000</t>
  </si>
  <si>
    <r>
      <t>(</t>
    </r>
    <r>
      <rPr>
        <b/>
        <sz val="12"/>
        <color rgb="FFFF0000"/>
        <rFont val="Arial"/>
        <family val="2"/>
      </rPr>
      <t>IBC VC: 3873 00</t>
    </r>
    <r>
      <rPr>
        <b/>
        <sz val="12"/>
        <rFont val="Arial"/>
        <family val="2"/>
      </rPr>
      <t>)</t>
    </r>
  </si>
  <si>
    <t>Weight: 2,265 kg</t>
  </si>
  <si>
    <t>Liability and END 44 $2,000,000 Limit</t>
  </si>
  <si>
    <t>Collision $1,000 Deductible</t>
  </si>
  <si>
    <t>Female, Age 35</t>
  </si>
  <si>
    <t>2020 Ram Promaster 1500 Cargo Van</t>
  </si>
  <si>
    <t>List Price New $38,000</t>
  </si>
  <si>
    <t>Weight: 2,099 kg</t>
  </si>
  <si>
    <t xml:space="preserve"> Tradesman</t>
  </si>
  <si>
    <t>Delivery Driver</t>
  </si>
  <si>
    <t>Work Pickup</t>
  </si>
  <si>
    <t>List Price New $47,000</t>
  </si>
  <si>
    <t>Weight: 2,241 kg</t>
  </si>
  <si>
    <t>Dump Truck</t>
  </si>
  <si>
    <t>2018 Ford F150 XLT Supercrew 4WD</t>
  </si>
  <si>
    <r>
      <t>(</t>
    </r>
    <r>
      <rPr>
        <b/>
        <sz val="12"/>
        <color rgb="FFFF0000"/>
        <rFont val="Arial"/>
        <family val="2"/>
      </rPr>
      <t>IBC VC: 3558 01</t>
    </r>
    <r>
      <rPr>
        <b/>
        <sz val="12"/>
        <rFont val="Arial"/>
        <family val="2"/>
      </rPr>
      <t>)</t>
    </r>
  </si>
  <si>
    <t>2018 Mack Granite GU813 Tri/A Dump Truck</t>
  </si>
  <si>
    <t>List Price New $154,000</t>
  </si>
  <si>
    <t>Weight: 42,000 kg</t>
  </si>
  <si>
    <t>Collision $10000 Deductible</t>
  </si>
  <si>
    <t xml:space="preserve">Comprehensive $10000 Deductible </t>
  </si>
  <si>
    <t>Inexperienced Delivery Driver</t>
  </si>
  <si>
    <t>Use - Dump Truck</t>
  </si>
  <si>
    <t>Use-Wholesale delivery truck for a computer sales and services operation</t>
  </si>
  <si>
    <r>
      <t>(</t>
    </r>
    <r>
      <rPr>
        <b/>
        <sz val="12"/>
        <color rgb="FFFF0000"/>
        <rFont val="Arial"/>
        <family val="2"/>
      </rPr>
      <t>IBC VC: n/a</t>
    </r>
    <r>
      <rPr>
        <b/>
        <sz val="12"/>
        <rFont val="Arial"/>
        <family val="2"/>
      </rPr>
      <t>)</t>
    </r>
  </si>
  <si>
    <t>Collision $1000 Deductible</t>
  </si>
  <si>
    <t>Between Cities</t>
  </si>
  <si>
    <t>Female, age 40</t>
  </si>
  <si>
    <t>Licensed 14 years, appropriate class license</t>
  </si>
  <si>
    <t>Use: Operating within 161-400 km radius</t>
  </si>
  <si>
    <t>2018 Freightliner Cascadia 125 Day Cab</t>
  </si>
  <si>
    <t>Weight: 24,000 kg</t>
  </si>
  <si>
    <t>Collision $10,000 Deductible</t>
  </si>
  <si>
    <t xml:space="preserve">Comprehensive $10,000 Deductible </t>
  </si>
  <si>
    <t>Between Provinces</t>
  </si>
  <si>
    <t>Use: Operating over 750km radius - between provinces</t>
  </si>
  <si>
    <t xml:space="preserve"> 2019 Volvo VNL64T780 sleeper cab</t>
  </si>
  <si>
    <t>List Price New $155,000</t>
  </si>
  <si>
    <t>US Delivery</t>
  </si>
  <si>
    <t>Use: Operating outside Canada. 50% US exposure</t>
  </si>
  <si>
    <t>2019 Volvo VNL64T780 sleeper cab</t>
  </si>
  <si>
    <t>List Price New $90,000</t>
  </si>
  <si>
    <t>Inexperienced Driver</t>
  </si>
  <si>
    <t>Male, age 28</t>
  </si>
  <si>
    <t>Licensed 6 years, appropriate class license</t>
  </si>
  <si>
    <t>Endurance Specialty Insurance Ltd.</t>
  </si>
  <si>
    <t>Definity Insurance Company</t>
  </si>
  <si>
    <t>Sompo Japan Insurance Inc.</t>
  </si>
  <si>
    <t>Profile 5 - Commercial Vehicle:</t>
  </si>
  <si>
    <t>Interurban Vehicle - Profile 2</t>
  </si>
  <si>
    <t>Interurban Vehicle - Profile 1</t>
  </si>
  <si>
    <t>Interurban Vehicle - Profile 3</t>
  </si>
  <si>
    <t>Interuban Vehicle - Profile 4</t>
  </si>
  <si>
    <t>FOR USE AFTER MARCH 1, 2026</t>
  </si>
  <si>
    <t>(for use in applications submitted on or after March 1,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</si>
</sst>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2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12"/>
      <color indexed="9"/>
      <name val="Arial"/>
      <family val="2"/>
    </font>
    <font>
      <sz val="12"/>
      <color theme="0"/>
      <name val="Arial"/>
      <family val="2"/>
    </font>
    <font>
      <i/>
      <sz val="10"/>
      <name val="Arial"/>
      <family val="2"/>
    </font>
    <font>
      <sz val="12"/>
      <color indexed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i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2060"/>
      </left>
      <right/>
      <top/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7" fillId="0" borderId="0"/>
    <xf numFmtId="0" fontId="1" fillId="0" borderId="0"/>
    <xf numFmtId="3" fontId="7" fillId="0" borderId="0"/>
  </cellStyleXfs>
  <cellXfs count="116">
    <xf numFmtId="0" fontId="0" fillId="0" borderId="0" xfId="0"/>
    <xf numFmtId="0" fontId="4" fillId="0" borderId="0" xfId="0" applyFont="1"/>
    <xf numFmtId="0" fontId="8" fillId="0" borderId="0" xfId="0" applyFont="1"/>
    <xf numFmtId="0" fontId="3" fillId="0" borderId="0" xfId="0" applyFont="1"/>
    <xf numFmtId="0" fontId="9" fillId="0" borderId="0" xfId="0" applyFont="1"/>
    <xf numFmtId="0" fontId="5" fillId="0" borderId="0" xfId="0" applyFont="1"/>
    <xf numFmtId="0" fontId="3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10" fillId="0" borderId="0" xfId="0" applyFont="1"/>
    <xf numFmtId="0" fontId="11" fillId="0" borderId="2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1" xfId="0" applyFont="1" applyBorder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6" xfId="0" applyFont="1" applyBorder="1"/>
    <xf numFmtId="0" fontId="4" fillId="0" borderId="8" xfId="0" applyFont="1" applyBorder="1"/>
    <xf numFmtId="0" fontId="4" fillId="5" borderId="20" xfId="0" applyFont="1" applyFill="1" applyBorder="1" applyAlignment="1" applyProtection="1">
      <alignment horizontal="center"/>
      <protection locked="0"/>
    </xf>
    <xf numFmtId="0" fontId="4" fillId="5" borderId="21" xfId="0" applyFont="1" applyFill="1" applyBorder="1" applyAlignment="1" applyProtection="1">
      <alignment horizontal="center"/>
      <protection locked="0"/>
    </xf>
    <xf numFmtId="0" fontId="4" fillId="5" borderId="21" xfId="0" applyFont="1" applyFill="1" applyBorder="1" applyProtection="1">
      <protection locked="0"/>
    </xf>
    <xf numFmtId="0" fontId="13" fillId="0" borderId="0" xfId="0" applyFont="1"/>
    <xf numFmtId="0" fontId="4" fillId="0" borderId="27" xfId="0" applyFont="1" applyBorder="1"/>
    <xf numFmtId="0" fontId="4" fillId="0" borderId="26" xfId="0" applyFont="1" applyBorder="1"/>
    <xf numFmtId="0" fontId="4" fillId="0" borderId="20" xfId="0" applyFont="1" applyBorder="1"/>
    <xf numFmtId="0" fontId="4" fillId="0" borderId="0" xfId="0" applyFont="1" applyAlignment="1">
      <alignment horizontal="left"/>
    </xf>
    <xf numFmtId="15" fontId="4" fillId="5" borderId="21" xfId="0" applyNumberFormat="1" applyFont="1" applyFill="1" applyBorder="1" applyAlignment="1" applyProtection="1">
      <alignment horizontal="center"/>
      <protection locked="0"/>
    </xf>
    <xf numFmtId="0" fontId="14" fillId="0" borderId="0" xfId="0" applyFont="1"/>
    <xf numFmtId="0" fontId="8" fillId="0" borderId="7" xfId="0" applyFont="1" applyBorder="1"/>
    <xf numFmtId="0" fontId="8" fillId="0" borderId="8" xfId="0" applyFont="1" applyBorder="1"/>
    <xf numFmtId="0" fontId="8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5" fillId="6" borderId="14" xfId="0" applyFont="1" applyFill="1" applyBorder="1"/>
    <xf numFmtId="0" fontId="4" fillId="0" borderId="15" xfId="0" applyFont="1" applyBorder="1" applyAlignment="1">
      <alignment horizontal="right"/>
    </xf>
    <xf numFmtId="0" fontId="4" fillId="7" borderId="17" xfId="0" applyFont="1" applyFill="1" applyBorder="1"/>
    <xf numFmtId="0" fontId="4" fillId="7" borderId="18" xfId="0" applyFont="1" applyFill="1" applyBorder="1"/>
    <xf numFmtId="0" fontId="4" fillId="0" borderId="19" xfId="0" applyFont="1" applyBorder="1"/>
    <xf numFmtId="0" fontId="4" fillId="0" borderId="20" xfId="0" applyFont="1" applyBorder="1" applyAlignment="1">
      <alignment horizontal="right"/>
    </xf>
    <xf numFmtId="0" fontId="4" fillId="7" borderId="21" xfId="0" applyFont="1" applyFill="1" applyBorder="1"/>
    <xf numFmtId="0" fontId="4" fillId="7" borderId="22" xfId="0" applyFont="1" applyFill="1" applyBorder="1"/>
    <xf numFmtId="0" fontId="4" fillId="0" borderId="23" xfId="0" applyFont="1" applyBorder="1"/>
    <xf numFmtId="0" fontId="4" fillId="0" borderId="24" xfId="0" applyFont="1" applyBorder="1" applyAlignment="1">
      <alignment horizontal="right"/>
    </xf>
    <xf numFmtId="10" fontId="3" fillId="2" borderId="4" xfId="1" applyNumberFormat="1" applyFont="1" applyFill="1" applyBorder="1" applyProtection="1"/>
    <xf numFmtId="10" fontId="3" fillId="7" borderId="5" xfId="0" applyNumberFormat="1" applyFont="1" applyFill="1" applyBorder="1"/>
    <xf numFmtId="10" fontId="3" fillId="7" borderId="4" xfId="0" applyNumberFormat="1" applyFont="1" applyFill="1" applyBorder="1"/>
    <xf numFmtId="0" fontId="8" fillId="0" borderId="25" xfId="0" applyFont="1" applyBorder="1"/>
    <xf numFmtId="0" fontId="4" fillId="5" borderId="16" xfId="0" applyFont="1" applyFill="1" applyBorder="1" applyProtection="1">
      <protection locked="0"/>
    </xf>
    <xf numFmtId="0" fontId="8" fillId="5" borderId="12" xfId="0" applyFont="1" applyFill="1" applyBorder="1" applyProtection="1">
      <protection locked="0"/>
    </xf>
    <xf numFmtId="0" fontId="8" fillId="5" borderId="26" xfId="0" applyFont="1" applyFill="1" applyBorder="1" applyProtection="1">
      <protection locked="0"/>
    </xf>
    <xf numFmtId="0" fontId="8" fillId="5" borderId="0" xfId="0" applyFont="1" applyFill="1" applyProtection="1">
      <protection locked="0"/>
    </xf>
    <xf numFmtId="0" fontId="7" fillId="0" borderId="0" xfId="2"/>
    <xf numFmtId="0" fontId="4" fillId="0" borderId="0" xfId="2" applyFont="1"/>
    <xf numFmtId="0" fontId="9" fillId="0" borderId="0" xfId="2" applyFont="1"/>
    <xf numFmtId="0" fontId="5" fillId="0" borderId="0" xfId="2" applyFont="1"/>
    <xf numFmtId="0" fontId="1" fillId="0" borderId="0" xfId="3"/>
    <xf numFmtId="0" fontId="3" fillId="0" borderId="6" xfId="2" applyFont="1" applyBorder="1"/>
    <xf numFmtId="0" fontId="4" fillId="0" borderId="7" xfId="2" applyFont="1" applyBorder="1"/>
    <xf numFmtId="0" fontId="7" fillId="0" borderId="7" xfId="2" applyBorder="1"/>
    <xf numFmtId="0" fontId="7" fillId="0" borderId="8" xfId="2" applyBorder="1"/>
    <xf numFmtId="0" fontId="4" fillId="0" borderId="9" xfId="2" applyFont="1" applyBorder="1"/>
    <xf numFmtId="0" fontId="7" fillId="0" borderId="10" xfId="2" applyBorder="1"/>
    <xf numFmtId="0" fontId="4" fillId="0" borderId="11" xfId="2" applyFont="1" applyBorder="1"/>
    <xf numFmtId="0" fontId="4" fillId="0" borderId="12" xfId="2" applyFont="1" applyBorder="1"/>
    <xf numFmtId="0" fontId="4" fillId="0" borderId="13" xfId="2" applyFont="1" applyBorder="1"/>
    <xf numFmtId="0" fontId="3" fillId="0" borderId="0" xfId="2" applyFont="1"/>
    <xf numFmtId="0" fontId="7" fillId="0" borderId="12" xfId="2" applyBorder="1"/>
    <xf numFmtId="0" fontId="7" fillId="0" borderId="13" xfId="2" applyBorder="1"/>
    <xf numFmtId="0" fontId="4" fillId="0" borderId="29" xfId="0" applyFont="1" applyBorder="1"/>
    <xf numFmtId="0" fontId="4" fillId="0" borderId="10" xfId="0" applyFont="1" applyBorder="1"/>
    <xf numFmtId="0" fontId="16" fillId="0" borderId="0" xfId="0" applyFont="1"/>
    <xf numFmtId="0" fontId="3" fillId="8" borderId="9" xfId="0" applyFont="1" applyFill="1" applyBorder="1"/>
    <xf numFmtId="0" fontId="3" fillId="8" borderId="0" xfId="0" applyFont="1" applyFill="1"/>
    <xf numFmtId="0" fontId="10" fillId="8" borderId="0" xfId="0" applyFont="1" applyFill="1"/>
    <xf numFmtId="0" fontId="17" fillId="8" borderId="0" xfId="0" applyFont="1" applyFill="1"/>
    <xf numFmtId="0" fontId="3" fillId="8" borderId="10" xfId="0" applyFont="1" applyFill="1" applyBorder="1" applyAlignment="1">
      <alignment horizontal="right"/>
    </xf>
    <xf numFmtId="0" fontId="3" fillId="8" borderId="11" xfId="0" applyFont="1" applyFill="1" applyBorder="1"/>
    <xf numFmtId="0" fontId="3" fillId="8" borderId="12" xfId="0" applyFont="1" applyFill="1" applyBorder="1"/>
    <xf numFmtId="0" fontId="10" fillId="8" borderId="13" xfId="0" applyFont="1" applyFill="1" applyBorder="1"/>
    <xf numFmtId="0" fontId="4" fillId="0" borderId="6" xfId="2" applyFont="1" applyBorder="1"/>
    <xf numFmtId="0" fontId="3" fillId="8" borderId="9" xfId="2" applyFont="1" applyFill="1" applyBorder="1"/>
    <xf numFmtId="0" fontId="3" fillId="8" borderId="0" xfId="0" applyFont="1" applyFill="1" applyAlignment="1">
      <alignment horizontal="right"/>
    </xf>
    <xf numFmtId="0" fontId="10" fillId="8" borderId="10" xfId="0" applyFont="1" applyFill="1" applyBorder="1"/>
    <xf numFmtId="0" fontId="10" fillId="8" borderId="12" xfId="0" applyFont="1" applyFill="1" applyBorder="1"/>
    <xf numFmtId="0" fontId="0" fillId="0" borderId="10" xfId="0" applyBorder="1"/>
    <xf numFmtId="0" fontId="3" fillId="8" borderId="11" xfId="2" applyFont="1" applyFill="1" applyBorder="1"/>
    <xf numFmtId="0" fontId="19" fillId="0" borderId="0" xfId="0" applyFont="1"/>
    <xf numFmtId="1" fontId="4" fillId="5" borderId="16" xfId="0" applyNumberFormat="1" applyFont="1" applyFill="1" applyBorder="1" applyProtection="1">
      <protection locked="0"/>
    </xf>
    <xf numFmtId="1" fontId="4" fillId="5" borderId="21" xfId="0" applyNumberFormat="1" applyFont="1" applyFill="1" applyBorder="1" applyProtection="1">
      <protection locked="0"/>
    </xf>
    <xf numFmtId="0" fontId="4" fillId="5" borderId="27" xfId="0" applyFont="1" applyFill="1" applyBorder="1" applyAlignment="1" applyProtection="1">
      <alignment horizontal="center"/>
      <protection locked="0"/>
    </xf>
    <xf numFmtId="0" fontId="4" fillId="5" borderId="26" xfId="0" applyFont="1" applyFill="1" applyBorder="1" applyAlignment="1" applyProtection="1">
      <alignment horizontal="center"/>
      <protection locked="0"/>
    </xf>
    <xf numFmtId="0" fontId="4" fillId="5" borderId="20" xfId="0" applyFont="1" applyFill="1" applyBorder="1" applyAlignment="1" applyProtection="1">
      <alignment horizontal="center"/>
      <protection locked="0"/>
    </xf>
    <xf numFmtId="0" fontId="3" fillId="9" borderId="27" xfId="2" applyFont="1" applyFill="1" applyBorder="1" applyAlignment="1">
      <alignment horizontal="center"/>
    </xf>
    <xf numFmtId="0" fontId="3" fillId="9" borderId="26" xfId="2" applyFont="1" applyFill="1" applyBorder="1" applyAlignment="1">
      <alignment horizontal="center"/>
    </xf>
    <xf numFmtId="0" fontId="3" fillId="9" borderId="20" xfId="2" applyFont="1" applyFill="1" applyBorder="1" applyAlignment="1">
      <alignment horizontal="center"/>
    </xf>
    <xf numFmtId="0" fontId="12" fillId="3" borderId="12" xfId="0" applyFont="1" applyFill="1" applyBorder="1" applyAlignment="1">
      <alignment horizontal="right" vertical="center"/>
    </xf>
    <xf numFmtId="164" fontId="4" fillId="4" borderId="27" xfId="0" applyNumberFormat="1" applyFont="1" applyFill="1" applyBorder="1" applyAlignment="1">
      <alignment horizontal="center"/>
    </xf>
    <xf numFmtId="164" fontId="4" fillId="4" borderId="20" xfId="0" applyNumberFormat="1" applyFont="1" applyFill="1" applyBorder="1" applyAlignment="1">
      <alignment horizontal="center"/>
    </xf>
    <xf numFmtId="0" fontId="4" fillId="0" borderId="2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164" fontId="4" fillId="2" borderId="27" xfId="0" applyNumberFormat="1" applyFont="1" applyFill="1" applyBorder="1" applyAlignment="1">
      <alignment horizontal="center"/>
    </xf>
    <xf numFmtId="164" fontId="4" fillId="2" borderId="20" xfId="0" applyNumberFormat="1" applyFont="1" applyFill="1" applyBorder="1" applyAlignment="1">
      <alignment horizontal="center"/>
    </xf>
    <xf numFmtId="0" fontId="4" fillId="0" borderId="11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2" borderId="12" xfId="0" applyFont="1" applyFill="1" applyBorder="1" applyAlignment="1">
      <alignment horizontal="left"/>
    </xf>
  </cellXfs>
  <cellStyles count="5">
    <cellStyle name="Comma0_Appendix C- Rating Profiles July 2005" xfId="4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113084</xdr:colOff>
      <xdr:row>2</xdr:row>
      <xdr:rowOff>102409</xdr:rowOff>
    </xdr:from>
    <xdr:to>
      <xdr:col>5</xdr:col>
      <xdr:colOff>446806</xdr:colOff>
      <xdr:row>5</xdr:row>
      <xdr:rowOff>121476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5ACE8C-AAEF-AF29-ACE1-4D686128E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3289" y="502546"/>
          <a:ext cx="2766164" cy="62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OLDFdrive\ClientsA-L\IAO%20UMS\2024\Nova%20Scotia\Report\CV\Working%20-%20Appendix%20C%20-%20Profiles%20-%20Client%20-%20NS%20CV%20-%20260701.xlsx" TargetMode="External"/><Relationship Id="rId1" Type="http://schemas.openxmlformats.org/officeDocument/2006/relationships/externalLinkPath" Target="Working%20-%20Appendix%20C%20-%20Profiles%20-%20Client%20-%20NS%20CV%20-%202607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"/>
      <sheetName val="CurRates"/>
      <sheetName val="PropRates"/>
      <sheetName val="Profile 1"/>
      <sheetName val="Profile 2"/>
      <sheetName val="Profile 3"/>
      <sheetName val="Profile 4"/>
      <sheetName val="Profile 5"/>
      <sheetName val="Review MC"/>
    </sheetNames>
    <sheetDataSet>
      <sheetData sheetId="0" refreshError="1"/>
      <sheetData sheetId="1" refreshError="1"/>
      <sheetData sheetId="2" refreshError="1"/>
      <sheetData sheetId="3">
        <row r="17">
          <cell r="C17">
            <v>889</v>
          </cell>
          <cell r="D17">
            <v>59</v>
          </cell>
          <cell r="E17">
            <v>218</v>
          </cell>
          <cell r="F17">
            <v>50</v>
          </cell>
          <cell r="G17">
            <v>12</v>
          </cell>
          <cell r="I17">
            <v>19</v>
          </cell>
          <cell r="J17">
            <v>349</v>
          </cell>
          <cell r="K17">
            <v>213</v>
          </cell>
        </row>
        <row r="18">
          <cell r="C18">
            <v>949</v>
          </cell>
          <cell r="D18">
            <v>58</v>
          </cell>
          <cell r="E18">
            <v>218</v>
          </cell>
          <cell r="F18">
            <v>48</v>
          </cell>
          <cell r="G18">
            <v>13</v>
          </cell>
          <cell r="I18">
            <v>20</v>
          </cell>
          <cell r="J18">
            <v>330</v>
          </cell>
          <cell r="K18">
            <v>192</v>
          </cell>
        </row>
        <row r="20">
          <cell r="C20">
            <v>889</v>
          </cell>
          <cell r="D20">
            <v>59</v>
          </cell>
          <cell r="E20">
            <v>218</v>
          </cell>
          <cell r="F20">
            <v>50</v>
          </cell>
          <cell r="G20">
            <v>12</v>
          </cell>
          <cell r="I20">
            <v>19</v>
          </cell>
          <cell r="J20">
            <v>349</v>
          </cell>
          <cell r="K20">
            <v>213</v>
          </cell>
        </row>
        <row r="21">
          <cell r="C21">
            <v>949</v>
          </cell>
          <cell r="D21">
            <v>58</v>
          </cell>
          <cell r="E21">
            <v>218</v>
          </cell>
          <cell r="F21">
            <v>48</v>
          </cell>
          <cell r="G21">
            <v>13</v>
          </cell>
          <cell r="I21">
            <v>20</v>
          </cell>
          <cell r="J21">
            <v>330</v>
          </cell>
          <cell r="K21">
            <v>192</v>
          </cell>
        </row>
        <row r="23">
          <cell r="C23">
            <v>599</v>
          </cell>
          <cell r="D23">
            <v>40</v>
          </cell>
          <cell r="E23">
            <v>147</v>
          </cell>
          <cell r="F23">
            <v>29</v>
          </cell>
          <cell r="G23">
            <v>13</v>
          </cell>
          <cell r="I23">
            <v>19</v>
          </cell>
          <cell r="J23">
            <v>258</v>
          </cell>
          <cell r="K23">
            <v>302</v>
          </cell>
        </row>
        <row r="24">
          <cell r="C24">
            <v>640</v>
          </cell>
          <cell r="D24">
            <v>39</v>
          </cell>
          <cell r="E24">
            <v>147</v>
          </cell>
          <cell r="F24">
            <v>28</v>
          </cell>
          <cell r="G24">
            <v>14</v>
          </cell>
          <cell r="I24">
            <v>20</v>
          </cell>
          <cell r="J24">
            <v>244</v>
          </cell>
          <cell r="K24">
            <v>271</v>
          </cell>
        </row>
        <row r="26">
          <cell r="C26">
            <v>599</v>
          </cell>
          <cell r="D26">
            <v>40</v>
          </cell>
          <cell r="E26">
            <v>147</v>
          </cell>
          <cell r="F26">
            <v>29</v>
          </cell>
          <cell r="G26">
            <v>13</v>
          </cell>
          <cell r="I26">
            <v>19</v>
          </cell>
          <cell r="J26">
            <v>258</v>
          </cell>
          <cell r="K26">
            <v>302</v>
          </cell>
        </row>
        <row r="27">
          <cell r="C27">
            <v>640</v>
          </cell>
          <cell r="D27">
            <v>39</v>
          </cell>
          <cell r="E27">
            <v>147</v>
          </cell>
          <cell r="F27">
            <v>28</v>
          </cell>
          <cell r="G27">
            <v>14</v>
          </cell>
          <cell r="I27">
            <v>20</v>
          </cell>
          <cell r="J27">
            <v>244</v>
          </cell>
          <cell r="K27">
            <v>271</v>
          </cell>
        </row>
        <row r="29">
          <cell r="C29">
            <v>416</v>
          </cell>
          <cell r="D29">
            <v>28</v>
          </cell>
          <cell r="E29">
            <v>102</v>
          </cell>
          <cell r="F29">
            <v>24</v>
          </cell>
          <cell r="G29">
            <v>10</v>
          </cell>
          <cell r="I29">
            <v>19</v>
          </cell>
          <cell r="J29">
            <v>249</v>
          </cell>
          <cell r="K29">
            <v>233</v>
          </cell>
        </row>
        <row r="30">
          <cell r="C30">
            <v>444</v>
          </cell>
          <cell r="D30">
            <v>27</v>
          </cell>
          <cell r="E30">
            <v>102</v>
          </cell>
          <cell r="F30">
            <v>23</v>
          </cell>
          <cell r="G30">
            <v>10</v>
          </cell>
          <cell r="I30">
            <v>20</v>
          </cell>
          <cell r="J30">
            <v>236</v>
          </cell>
          <cell r="K30">
            <v>209</v>
          </cell>
        </row>
        <row r="32">
          <cell r="C32">
            <v>416</v>
          </cell>
          <cell r="D32">
            <v>28</v>
          </cell>
          <cell r="E32">
            <v>102</v>
          </cell>
          <cell r="F32">
            <v>24</v>
          </cell>
          <cell r="G32">
            <v>10</v>
          </cell>
          <cell r="I32">
            <v>19</v>
          </cell>
          <cell r="J32">
            <v>249</v>
          </cell>
          <cell r="K32">
            <v>233</v>
          </cell>
        </row>
        <row r="33">
          <cell r="C33">
            <v>444</v>
          </cell>
          <cell r="D33">
            <v>27</v>
          </cell>
          <cell r="E33">
            <v>102</v>
          </cell>
          <cell r="F33">
            <v>23</v>
          </cell>
          <cell r="G33">
            <v>10</v>
          </cell>
          <cell r="I33">
            <v>20</v>
          </cell>
          <cell r="J33">
            <v>236</v>
          </cell>
          <cell r="K33">
            <v>209</v>
          </cell>
        </row>
        <row r="35">
          <cell r="C35">
            <v>416</v>
          </cell>
          <cell r="D35">
            <v>28</v>
          </cell>
          <cell r="E35">
            <v>102</v>
          </cell>
          <cell r="F35">
            <v>24</v>
          </cell>
          <cell r="G35">
            <v>10</v>
          </cell>
          <cell r="I35">
            <v>19</v>
          </cell>
          <cell r="J35">
            <v>249</v>
          </cell>
          <cell r="K35">
            <v>233</v>
          </cell>
        </row>
        <row r="36">
          <cell r="C36">
            <v>444</v>
          </cell>
          <cell r="D36">
            <v>27</v>
          </cell>
          <cell r="E36">
            <v>102</v>
          </cell>
          <cell r="F36">
            <v>23</v>
          </cell>
          <cell r="G36">
            <v>10</v>
          </cell>
          <cell r="I36">
            <v>20</v>
          </cell>
          <cell r="J36">
            <v>236</v>
          </cell>
          <cell r="K36">
            <v>209</v>
          </cell>
        </row>
        <row r="38">
          <cell r="C38">
            <v>416</v>
          </cell>
          <cell r="D38">
            <v>28</v>
          </cell>
          <cell r="E38">
            <v>102</v>
          </cell>
          <cell r="F38">
            <v>24</v>
          </cell>
          <cell r="G38">
            <v>10</v>
          </cell>
          <cell r="I38">
            <v>19</v>
          </cell>
          <cell r="J38">
            <v>249</v>
          </cell>
          <cell r="K38">
            <v>233</v>
          </cell>
        </row>
        <row r="39">
          <cell r="C39">
            <v>444</v>
          </cell>
          <cell r="D39">
            <v>27</v>
          </cell>
          <cell r="E39">
            <v>102</v>
          </cell>
          <cell r="F39">
            <v>23</v>
          </cell>
          <cell r="G39">
            <v>10</v>
          </cell>
          <cell r="I39">
            <v>20</v>
          </cell>
          <cell r="J39">
            <v>236</v>
          </cell>
          <cell r="K39">
            <v>209</v>
          </cell>
        </row>
        <row r="41">
          <cell r="C41">
            <v>416</v>
          </cell>
          <cell r="D41">
            <v>28</v>
          </cell>
          <cell r="E41">
            <v>102</v>
          </cell>
          <cell r="F41">
            <v>24</v>
          </cell>
          <cell r="G41">
            <v>10</v>
          </cell>
          <cell r="I41">
            <v>19</v>
          </cell>
          <cell r="J41">
            <v>249</v>
          </cell>
          <cell r="K41">
            <v>233</v>
          </cell>
        </row>
        <row r="42">
          <cell r="C42">
            <v>444</v>
          </cell>
          <cell r="D42">
            <v>27</v>
          </cell>
          <cell r="E42">
            <v>102</v>
          </cell>
          <cell r="F42">
            <v>23</v>
          </cell>
          <cell r="G42">
            <v>10</v>
          </cell>
          <cell r="I42">
            <v>20</v>
          </cell>
          <cell r="J42">
            <v>236</v>
          </cell>
          <cell r="K42">
            <v>209</v>
          </cell>
        </row>
        <row r="48">
          <cell r="B48" t="str">
            <v>RATE GROUPS - DCPD 16, CL 16, CM 16</v>
          </cell>
          <cell r="I48" t="str">
            <v>RATE GROUPS - DCPD 15, CL 15, CM 15</v>
          </cell>
        </row>
        <row r="49">
          <cell r="B49" t="str">
            <v>CLASS 35</v>
          </cell>
          <cell r="I49" t="str">
            <v>CLASS 35</v>
          </cell>
        </row>
        <row r="50">
          <cell r="B50" t="str">
            <v>DRIVING RECORD 6</v>
          </cell>
          <cell r="I50" t="str">
            <v>DRIVING RECORD 6</v>
          </cell>
        </row>
        <row r="51">
          <cell r="B51" t="str">
            <v>No Discounts Apply</v>
          </cell>
          <cell r="I51" t="str">
            <v>No Discounts Apply</v>
          </cell>
        </row>
      </sheetData>
      <sheetData sheetId="4">
        <row r="17">
          <cell r="C17">
            <v>1011</v>
          </cell>
          <cell r="D17">
            <v>68</v>
          </cell>
          <cell r="E17">
            <v>202</v>
          </cell>
          <cell r="F17">
            <v>50</v>
          </cell>
          <cell r="G17">
            <v>12</v>
          </cell>
          <cell r="I17">
            <v>19</v>
          </cell>
          <cell r="J17">
            <v>282</v>
          </cell>
          <cell r="K17">
            <v>178</v>
          </cell>
        </row>
        <row r="18">
          <cell r="C18">
            <v>1079</v>
          </cell>
          <cell r="D18">
            <v>66</v>
          </cell>
          <cell r="E18">
            <v>197</v>
          </cell>
          <cell r="F18">
            <v>48</v>
          </cell>
          <cell r="G18">
            <v>13</v>
          </cell>
          <cell r="I18">
            <v>20</v>
          </cell>
          <cell r="J18">
            <v>262</v>
          </cell>
          <cell r="K18">
            <v>157</v>
          </cell>
        </row>
        <row r="20">
          <cell r="C20">
            <v>1011</v>
          </cell>
          <cell r="D20">
            <v>68</v>
          </cell>
          <cell r="E20">
            <v>202</v>
          </cell>
          <cell r="F20">
            <v>50</v>
          </cell>
          <cell r="G20">
            <v>12</v>
          </cell>
          <cell r="I20">
            <v>19</v>
          </cell>
          <cell r="J20">
            <v>282</v>
          </cell>
          <cell r="K20">
            <v>178</v>
          </cell>
        </row>
        <row r="21">
          <cell r="C21">
            <v>1079</v>
          </cell>
          <cell r="D21">
            <v>66</v>
          </cell>
          <cell r="E21">
            <v>197</v>
          </cell>
          <cell r="F21">
            <v>48</v>
          </cell>
          <cell r="G21">
            <v>13</v>
          </cell>
          <cell r="I21">
            <v>20</v>
          </cell>
          <cell r="J21">
            <v>262</v>
          </cell>
          <cell r="K21">
            <v>157</v>
          </cell>
        </row>
        <row r="23">
          <cell r="C23">
            <v>682</v>
          </cell>
          <cell r="D23">
            <v>46</v>
          </cell>
          <cell r="E23">
            <v>136</v>
          </cell>
          <cell r="F23">
            <v>29</v>
          </cell>
          <cell r="G23">
            <v>13</v>
          </cell>
          <cell r="I23">
            <v>19</v>
          </cell>
          <cell r="J23">
            <v>209</v>
          </cell>
          <cell r="K23">
            <v>252</v>
          </cell>
        </row>
        <row r="24">
          <cell r="C24">
            <v>728</v>
          </cell>
          <cell r="D24">
            <v>45</v>
          </cell>
          <cell r="E24">
            <v>133</v>
          </cell>
          <cell r="F24">
            <v>28</v>
          </cell>
          <cell r="G24">
            <v>14</v>
          </cell>
          <cell r="I24">
            <v>20</v>
          </cell>
          <cell r="J24">
            <v>194</v>
          </cell>
          <cell r="K24">
            <v>222</v>
          </cell>
        </row>
        <row r="26">
          <cell r="C26">
            <v>682</v>
          </cell>
          <cell r="D26">
            <v>46</v>
          </cell>
          <cell r="E26">
            <v>136</v>
          </cell>
          <cell r="F26">
            <v>29</v>
          </cell>
          <cell r="G26">
            <v>13</v>
          </cell>
          <cell r="I26">
            <v>19</v>
          </cell>
          <cell r="J26">
            <v>209</v>
          </cell>
          <cell r="K26">
            <v>252</v>
          </cell>
        </row>
        <row r="27">
          <cell r="C27">
            <v>728</v>
          </cell>
          <cell r="D27">
            <v>45</v>
          </cell>
          <cell r="E27">
            <v>133</v>
          </cell>
          <cell r="F27">
            <v>28</v>
          </cell>
          <cell r="G27">
            <v>14</v>
          </cell>
          <cell r="I27">
            <v>20</v>
          </cell>
          <cell r="J27">
            <v>194</v>
          </cell>
          <cell r="K27">
            <v>222</v>
          </cell>
        </row>
        <row r="29">
          <cell r="C29">
            <v>473</v>
          </cell>
          <cell r="D29">
            <v>32</v>
          </cell>
          <cell r="E29">
            <v>94</v>
          </cell>
          <cell r="F29">
            <v>24</v>
          </cell>
          <cell r="G29">
            <v>10</v>
          </cell>
          <cell r="I29">
            <v>19</v>
          </cell>
          <cell r="J29">
            <v>202</v>
          </cell>
          <cell r="K29">
            <v>194</v>
          </cell>
        </row>
        <row r="30">
          <cell r="C30">
            <v>505</v>
          </cell>
          <cell r="D30">
            <v>31</v>
          </cell>
          <cell r="E30">
            <v>92</v>
          </cell>
          <cell r="F30">
            <v>23</v>
          </cell>
          <cell r="G30">
            <v>10</v>
          </cell>
          <cell r="I30">
            <v>20</v>
          </cell>
          <cell r="J30">
            <v>187</v>
          </cell>
          <cell r="K30">
            <v>171</v>
          </cell>
        </row>
        <row r="32">
          <cell r="C32">
            <v>473</v>
          </cell>
          <cell r="D32">
            <v>32</v>
          </cell>
          <cell r="E32">
            <v>94</v>
          </cell>
          <cell r="F32">
            <v>24</v>
          </cell>
          <cell r="G32">
            <v>10</v>
          </cell>
          <cell r="I32">
            <v>19</v>
          </cell>
          <cell r="J32">
            <v>202</v>
          </cell>
          <cell r="K32">
            <v>194</v>
          </cell>
        </row>
        <row r="33">
          <cell r="C33">
            <v>505</v>
          </cell>
          <cell r="D33">
            <v>31</v>
          </cell>
          <cell r="E33">
            <v>92</v>
          </cell>
          <cell r="F33">
            <v>23</v>
          </cell>
          <cell r="G33">
            <v>10</v>
          </cell>
          <cell r="I33">
            <v>20</v>
          </cell>
          <cell r="J33">
            <v>187</v>
          </cell>
          <cell r="K33">
            <v>171</v>
          </cell>
        </row>
        <row r="35">
          <cell r="C35">
            <v>473</v>
          </cell>
          <cell r="D35">
            <v>32</v>
          </cell>
          <cell r="E35">
            <v>94</v>
          </cell>
          <cell r="F35">
            <v>24</v>
          </cell>
          <cell r="G35">
            <v>10</v>
          </cell>
          <cell r="I35">
            <v>19</v>
          </cell>
          <cell r="J35">
            <v>202</v>
          </cell>
          <cell r="K35">
            <v>194</v>
          </cell>
        </row>
        <row r="36">
          <cell r="C36">
            <v>505</v>
          </cell>
          <cell r="D36">
            <v>31</v>
          </cell>
          <cell r="E36">
            <v>92</v>
          </cell>
          <cell r="F36">
            <v>23</v>
          </cell>
          <cell r="G36">
            <v>10</v>
          </cell>
          <cell r="I36">
            <v>20</v>
          </cell>
          <cell r="J36">
            <v>187</v>
          </cell>
          <cell r="K36">
            <v>171</v>
          </cell>
        </row>
        <row r="38">
          <cell r="C38">
            <v>473</v>
          </cell>
          <cell r="D38">
            <v>32</v>
          </cell>
          <cell r="E38">
            <v>94</v>
          </cell>
          <cell r="F38">
            <v>24</v>
          </cell>
          <cell r="G38">
            <v>10</v>
          </cell>
          <cell r="I38">
            <v>19</v>
          </cell>
          <cell r="J38">
            <v>202</v>
          </cell>
          <cell r="K38">
            <v>194</v>
          </cell>
        </row>
        <row r="39">
          <cell r="C39">
            <v>505</v>
          </cell>
          <cell r="D39">
            <v>31</v>
          </cell>
          <cell r="E39">
            <v>92</v>
          </cell>
          <cell r="F39">
            <v>23</v>
          </cell>
          <cell r="G39">
            <v>10</v>
          </cell>
          <cell r="I39">
            <v>20</v>
          </cell>
          <cell r="J39">
            <v>187</v>
          </cell>
          <cell r="K39">
            <v>171</v>
          </cell>
        </row>
        <row r="41">
          <cell r="C41">
            <v>473</v>
          </cell>
          <cell r="D41">
            <v>32</v>
          </cell>
          <cell r="E41">
            <v>94</v>
          </cell>
          <cell r="F41">
            <v>24</v>
          </cell>
          <cell r="G41">
            <v>10</v>
          </cell>
          <cell r="I41">
            <v>19</v>
          </cell>
          <cell r="J41">
            <v>202</v>
          </cell>
          <cell r="K41">
            <v>194</v>
          </cell>
        </row>
        <row r="42">
          <cell r="C42">
            <v>505</v>
          </cell>
          <cell r="D42">
            <v>31</v>
          </cell>
          <cell r="E42">
            <v>92</v>
          </cell>
          <cell r="F42">
            <v>23</v>
          </cell>
          <cell r="G42">
            <v>10</v>
          </cell>
          <cell r="I42">
            <v>20</v>
          </cell>
          <cell r="J42">
            <v>187</v>
          </cell>
          <cell r="K42">
            <v>171</v>
          </cell>
        </row>
        <row r="48">
          <cell r="B48" t="str">
            <v>RATE GROUPS - DCPD 14, CL 14, CM 14</v>
          </cell>
          <cell r="I48" t="str">
            <v>RATE GROUPS - DCPD 13, CL 13, CM 13</v>
          </cell>
        </row>
        <row r="49">
          <cell r="B49" t="str">
            <v>CLASS 36</v>
          </cell>
          <cell r="I49" t="str">
            <v>CLASS 36</v>
          </cell>
        </row>
        <row r="50">
          <cell r="B50" t="str">
            <v>DRIVING RECORD 6</v>
          </cell>
          <cell r="I50" t="str">
            <v>DRIVING RECORD 6</v>
          </cell>
        </row>
        <row r="51">
          <cell r="B51" t="str">
            <v>No Discounts Apply</v>
          </cell>
          <cell r="I51" t="str">
            <v>No Discounts Apply</v>
          </cell>
        </row>
      </sheetData>
      <sheetData sheetId="5">
        <row r="17">
          <cell r="C17">
            <v>889</v>
          </cell>
          <cell r="D17">
            <v>59</v>
          </cell>
          <cell r="E17">
            <v>290</v>
          </cell>
          <cell r="F17">
            <v>50</v>
          </cell>
          <cell r="G17">
            <v>12</v>
          </cell>
          <cell r="I17">
            <v>19</v>
          </cell>
          <cell r="J17">
            <v>465</v>
          </cell>
          <cell r="K17">
            <v>284</v>
          </cell>
        </row>
        <row r="18">
          <cell r="C18">
            <v>949</v>
          </cell>
          <cell r="D18">
            <v>58</v>
          </cell>
          <cell r="E18">
            <v>300</v>
          </cell>
          <cell r="F18">
            <v>48</v>
          </cell>
          <cell r="G18">
            <v>13</v>
          </cell>
          <cell r="I18">
            <v>20</v>
          </cell>
          <cell r="J18">
            <v>450</v>
          </cell>
          <cell r="K18">
            <v>261</v>
          </cell>
        </row>
        <row r="20">
          <cell r="C20">
            <v>889</v>
          </cell>
          <cell r="D20">
            <v>59</v>
          </cell>
          <cell r="E20">
            <v>290</v>
          </cell>
          <cell r="F20">
            <v>50</v>
          </cell>
          <cell r="G20">
            <v>12</v>
          </cell>
          <cell r="I20">
            <v>19</v>
          </cell>
          <cell r="J20">
            <v>465</v>
          </cell>
          <cell r="K20">
            <v>284</v>
          </cell>
        </row>
        <row r="21">
          <cell r="C21">
            <v>949</v>
          </cell>
          <cell r="D21">
            <v>58</v>
          </cell>
          <cell r="E21">
            <v>300</v>
          </cell>
          <cell r="F21">
            <v>48</v>
          </cell>
          <cell r="G21">
            <v>13</v>
          </cell>
          <cell r="I21">
            <v>20</v>
          </cell>
          <cell r="J21">
            <v>450</v>
          </cell>
          <cell r="K21">
            <v>261</v>
          </cell>
        </row>
        <row r="23">
          <cell r="C23">
            <v>599</v>
          </cell>
          <cell r="D23">
            <v>40</v>
          </cell>
          <cell r="E23">
            <v>196</v>
          </cell>
          <cell r="F23">
            <v>29</v>
          </cell>
          <cell r="G23">
            <v>13</v>
          </cell>
          <cell r="I23">
            <v>19</v>
          </cell>
          <cell r="J23">
            <v>345</v>
          </cell>
          <cell r="K23">
            <v>403</v>
          </cell>
        </row>
        <row r="24">
          <cell r="C24">
            <v>640</v>
          </cell>
          <cell r="D24">
            <v>39</v>
          </cell>
          <cell r="E24">
            <v>203</v>
          </cell>
          <cell r="F24">
            <v>28</v>
          </cell>
          <cell r="G24">
            <v>14</v>
          </cell>
          <cell r="I24">
            <v>20</v>
          </cell>
          <cell r="J24">
            <v>333</v>
          </cell>
          <cell r="K24">
            <v>370</v>
          </cell>
        </row>
        <row r="26">
          <cell r="C26">
            <v>599</v>
          </cell>
          <cell r="D26">
            <v>40</v>
          </cell>
          <cell r="E26">
            <v>196</v>
          </cell>
          <cell r="F26">
            <v>29</v>
          </cell>
          <cell r="G26">
            <v>13</v>
          </cell>
          <cell r="I26">
            <v>19</v>
          </cell>
          <cell r="J26">
            <v>345</v>
          </cell>
          <cell r="K26">
            <v>403</v>
          </cell>
        </row>
        <row r="27">
          <cell r="C27">
            <v>640</v>
          </cell>
          <cell r="D27">
            <v>39</v>
          </cell>
          <cell r="E27">
            <v>203</v>
          </cell>
          <cell r="F27">
            <v>28</v>
          </cell>
          <cell r="G27">
            <v>14</v>
          </cell>
          <cell r="I27">
            <v>20</v>
          </cell>
          <cell r="J27">
            <v>333</v>
          </cell>
          <cell r="K27">
            <v>370</v>
          </cell>
        </row>
        <row r="29">
          <cell r="C29">
            <v>416</v>
          </cell>
          <cell r="D29">
            <v>28</v>
          </cell>
          <cell r="E29">
            <v>136</v>
          </cell>
          <cell r="F29">
            <v>24</v>
          </cell>
          <cell r="G29">
            <v>10</v>
          </cell>
          <cell r="I29">
            <v>19</v>
          </cell>
          <cell r="J29">
            <v>333</v>
          </cell>
          <cell r="K29">
            <v>310</v>
          </cell>
        </row>
        <row r="30">
          <cell r="C30">
            <v>444</v>
          </cell>
          <cell r="D30">
            <v>27</v>
          </cell>
          <cell r="E30">
            <v>141</v>
          </cell>
          <cell r="F30">
            <v>23</v>
          </cell>
          <cell r="G30">
            <v>10</v>
          </cell>
          <cell r="I30">
            <v>20</v>
          </cell>
          <cell r="J30">
            <v>322</v>
          </cell>
          <cell r="K30">
            <v>285</v>
          </cell>
        </row>
        <row r="32">
          <cell r="C32">
            <v>416</v>
          </cell>
          <cell r="D32">
            <v>28</v>
          </cell>
          <cell r="E32">
            <v>136</v>
          </cell>
          <cell r="F32">
            <v>24</v>
          </cell>
          <cell r="G32">
            <v>10</v>
          </cell>
          <cell r="I32">
            <v>19</v>
          </cell>
          <cell r="J32">
            <v>333</v>
          </cell>
          <cell r="K32">
            <v>310</v>
          </cell>
        </row>
        <row r="33">
          <cell r="C33">
            <v>444</v>
          </cell>
          <cell r="D33">
            <v>27</v>
          </cell>
          <cell r="E33">
            <v>141</v>
          </cell>
          <cell r="F33">
            <v>23</v>
          </cell>
          <cell r="G33">
            <v>10</v>
          </cell>
          <cell r="I33">
            <v>20</v>
          </cell>
          <cell r="J33">
            <v>322</v>
          </cell>
          <cell r="K33">
            <v>285</v>
          </cell>
        </row>
        <row r="35">
          <cell r="C35">
            <v>416</v>
          </cell>
          <cell r="D35">
            <v>28</v>
          </cell>
          <cell r="E35">
            <v>136</v>
          </cell>
          <cell r="F35">
            <v>24</v>
          </cell>
          <cell r="G35">
            <v>10</v>
          </cell>
          <cell r="I35">
            <v>19</v>
          </cell>
          <cell r="J35">
            <v>333</v>
          </cell>
          <cell r="K35">
            <v>310</v>
          </cell>
        </row>
        <row r="36">
          <cell r="C36">
            <v>444</v>
          </cell>
          <cell r="D36">
            <v>27</v>
          </cell>
          <cell r="E36">
            <v>141</v>
          </cell>
          <cell r="F36">
            <v>23</v>
          </cell>
          <cell r="G36">
            <v>10</v>
          </cell>
          <cell r="I36">
            <v>20</v>
          </cell>
          <cell r="J36">
            <v>322</v>
          </cell>
          <cell r="K36">
            <v>285</v>
          </cell>
        </row>
        <row r="38">
          <cell r="C38">
            <v>416</v>
          </cell>
          <cell r="D38">
            <v>28</v>
          </cell>
          <cell r="E38">
            <v>136</v>
          </cell>
          <cell r="F38">
            <v>24</v>
          </cell>
          <cell r="G38">
            <v>10</v>
          </cell>
          <cell r="I38">
            <v>19</v>
          </cell>
          <cell r="J38">
            <v>333</v>
          </cell>
          <cell r="K38">
            <v>310</v>
          </cell>
        </row>
        <row r="39">
          <cell r="C39">
            <v>444</v>
          </cell>
          <cell r="D39">
            <v>27</v>
          </cell>
          <cell r="E39">
            <v>141</v>
          </cell>
          <cell r="F39">
            <v>23</v>
          </cell>
          <cell r="G39">
            <v>10</v>
          </cell>
          <cell r="I39">
            <v>20</v>
          </cell>
          <cell r="J39">
            <v>322</v>
          </cell>
          <cell r="K39">
            <v>285</v>
          </cell>
        </row>
        <row r="41">
          <cell r="C41">
            <v>416</v>
          </cell>
          <cell r="D41">
            <v>28</v>
          </cell>
          <cell r="E41">
            <v>136</v>
          </cell>
          <cell r="F41">
            <v>24</v>
          </cell>
          <cell r="G41">
            <v>10</v>
          </cell>
          <cell r="I41">
            <v>19</v>
          </cell>
          <cell r="J41">
            <v>333</v>
          </cell>
          <cell r="K41">
            <v>310</v>
          </cell>
        </row>
        <row r="42">
          <cell r="C42">
            <v>444</v>
          </cell>
          <cell r="D42">
            <v>27</v>
          </cell>
          <cell r="E42">
            <v>141</v>
          </cell>
          <cell r="F42">
            <v>23</v>
          </cell>
          <cell r="G42">
            <v>10</v>
          </cell>
          <cell r="I42">
            <v>20</v>
          </cell>
          <cell r="J42">
            <v>322</v>
          </cell>
          <cell r="K42">
            <v>285</v>
          </cell>
        </row>
        <row r="48">
          <cell r="B48" t="str">
            <v>RATE GROUPS - DCPD 20, CL 20, CM 20</v>
          </cell>
          <cell r="I48" t="str">
            <v>RATE GROUPS - DCPD 19, CL 19, CM 19</v>
          </cell>
        </row>
        <row r="49">
          <cell r="B49" t="str">
            <v>CLASS 35</v>
          </cell>
          <cell r="I49" t="str">
            <v>CLASS 35</v>
          </cell>
        </row>
        <row r="50">
          <cell r="B50" t="str">
            <v>DRIVING RECORD 6</v>
          </cell>
          <cell r="I50" t="str">
            <v>DRIVING RECORD 6</v>
          </cell>
        </row>
        <row r="51">
          <cell r="B51" t="str">
            <v>No Discounts Apply</v>
          </cell>
          <cell r="I51" t="str">
            <v>No Discounts Apply</v>
          </cell>
        </row>
      </sheetData>
      <sheetData sheetId="6">
        <row r="17">
          <cell r="C17">
            <v>1427</v>
          </cell>
          <cell r="D17">
            <v>95</v>
          </cell>
          <cell r="E17">
            <v>659</v>
          </cell>
          <cell r="F17">
            <v>50</v>
          </cell>
          <cell r="G17">
            <v>12</v>
          </cell>
          <cell r="I17">
            <v>19</v>
          </cell>
          <cell r="J17">
            <v>496</v>
          </cell>
          <cell r="K17">
            <v>254</v>
          </cell>
        </row>
        <row r="18">
          <cell r="C18">
            <v>1524</v>
          </cell>
          <cell r="D18">
            <v>93</v>
          </cell>
          <cell r="E18">
            <v>725</v>
          </cell>
          <cell r="F18">
            <v>48</v>
          </cell>
          <cell r="G18">
            <v>13</v>
          </cell>
          <cell r="I18">
            <v>20</v>
          </cell>
          <cell r="J18">
            <v>511</v>
          </cell>
          <cell r="K18">
            <v>249</v>
          </cell>
        </row>
        <row r="20">
          <cell r="C20">
            <v>1427</v>
          </cell>
          <cell r="D20">
            <v>95</v>
          </cell>
          <cell r="E20">
            <v>659</v>
          </cell>
          <cell r="F20">
            <v>50</v>
          </cell>
          <cell r="G20">
            <v>12</v>
          </cell>
          <cell r="I20">
            <v>19</v>
          </cell>
          <cell r="J20">
            <v>496</v>
          </cell>
          <cell r="K20">
            <v>254</v>
          </cell>
        </row>
        <row r="21">
          <cell r="C21">
            <v>1524</v>
          </cell>
          <cell r="D21">
            <v>93</v>
          </cell>
          <cell r="E21">
            <v>725</v>
          </cell>
          <cell r="F21">
            <v>48</v>
          </cell>
          <cell r="G21">
            <v>13</v>
          </cell>
          <cell r="I21">
            <v>20</v>
          </cell>
          <cell r="J21">
            <v>511</v>
          </cell>
          <cell r="K21">
            <v>249</v>
          </cell>
        </row>
        <row r="23">
          <cell r="C23">
            <v>962</v>
          </cell>
          <cell r="D23">
            <v>64</v>
          </cell>
          <cell r="E23">
            <v>444</v>
          </cell>
          <cell r="F23">
            <v>29</v>
          </cell>
          <cell r="G23">
            <v>13</v>
          </cell>
          <cell r="I23">
            <v>19</v>
          </cell>
          <cell r="J23">
            <v>367</v>
          </cell>
          <cell r="K23">
            <v>360</v>
          </cell>
        </row>
        <row r="24">
          <cell r="C24">
            <v>1028</v>
          </cell>
          <cell r="D24">
            <v>63</v>
          </cell>
          <cell r="E24">
            <v>489</v>
          </cell>
          <cell r="F24">
            <v>28</v>
          </cell>
          <cell r="G24">
            <v>14</v>
          </cell>
          <cell r="I24">
            <v>20</v>
          </cell>
          <cell r="J24">
            <v>379</v>
          </cell>
          <cell r="K24">
            <v>353</v>
          </cell>
        </row>
        <row r="26">
          <cell r="C26">
            <v>962</v>
          </cell>
          <cell r="D26">
            <v>64</v>
          </cell>
          <cell r="E26">
            <v>444</v>
          </cell>
          <cell r="F26">
            <v>29</v>
          </cell>
          <cell r="G26">
            <v>13</v>
          </cell>
          <cell r="I26">
            <v>19</v>
          </cell>
          <cell r="J26">
            <v>367</v>
          </cell>
          <cell r="K26">
            <v>360</v>
          </cell>
        </row>
        <row r="27">
          <cell r="C27">
            <v>1028</v>
          </cell>
          <cell r="D27">
            <v>63</v>
          </cell>
          <cell r="E27">
            <v>489</v>
          </cell>
          <cell r="F27">
            <v>28</v>
          </cell>
          <cell r="G27">
            <v>14</v>
          </cell>
          <cell r="I27">
            <v>20</v>
          </cell>
          <cell r="J27">
            <v>379</v>
          </cell>
          <cell r="K27">
            <v>353</v>
          </cell>
        </row>
        <row r="29">
          <cell r="C29">
            <v>668</v>
          </cell>
          <cell r="D29">
            <v>45</v>
          </cell>
          <cell r="E29">
            <v>308</v>
          </cell>
          <cell r="F29">
            <v>24</v>
          </cell>
          <cell r="G29">
            <v>10</v>
          </cell>
          <cell r="I29">
            <v>19</v>
          </cell>
          <cell r="J29">
            <v>355</v>
          </cell>
          <cell r="K29">
            <v>278</v>
          </cell>
        </row>
        <row r="30">
          <cell r="C30">
            <v>713</v>
          </cell>
          <cell r="D30">
            <v>44</v>
          </cell>
          <cell r="E30">
            <v>340</v>
          </cell>
          <cell r="F30">
            <v>23</v>
          </cell>
          <cell r="G30">
            <v>10</v>
          </cell>
          <cell r="I30">
            <v>20</v>
          </cell>
          <cell r="J30">
            <v>366</v>
          </cell>
          <cell r="K30">
            <v>272</v>
          </cell>
        </row>
        <row r="32">
          <cell r="C32">
            <v>668</v>
          </cell>
          <cell r="D32">
            <v>45</v>
          </cell>
          <cell r="E32">
            <v>308</v>
          </cell>
          <cell r="F32">
            <v>24</v>
          </cell>
          <cell r="G32">
            <v>10</v>
          </cell>
          <cell r="I32">
            <v>19</v>
          </cell>
          <cell r="J32">
            <v>355</v>
          </cell>
          <cell r="K32">
            <v>278</v>
          </cell>
        </row>
        <row r="33">
          <cell r="C33">
            <v>713</v>
          </cell>
          <cell r="D33">
            <v>44</v>
          </cell>
          <cell r="E33">
            <v>340</v>
          </cell>
          <cell r="F33">
            <v>23</v>
          </cell>
          <cell r="G33">
            <v>10</v>
          </cell>
          <cell r="I33">
            <v>20</v>
          </cell>
          <cell r="J33">
            <v>366</v>
          </cell>
          <cell r="K33">
            <v>272</v>
          </cell>
        </row>
        <row r="35">
          <cell r="C35">
            <v>668</v>
          </cell>
          <cell r="D35">
            <v>45</v>
          </cell>
          <cell r="E35">
            <v>308</v>
          </cell>
          <cell r="F35">
            <v>24</v>
          </cell>
          <cell r="G35">
            <v>10</v>
          </cell>
          <cell r="I35">
            <v>19</v>
          </cell>
          <cell r="J35">
            <v>355</v>
          </cell>
          <cell r="K35">
            <v>278</v>
          </cell>
        </row>
        <row r="36">
          <cell r="C36">
            <v>713</v>
          </cell>
          <cell r="D36">
            <v>44</v>
          </cell>
          <cell r="E36">
            <v>340</v>
          </cell>
          <cell r="F36">
            <v>23</v>
          </cell>
          <cell r="G36">
            <v>10</v>
          </cell>
          <cell r="I36">
            <v>20</v>
          </cell>
          <cell r="J36">
            <v>366</v>
          </cell>
          <cell r="K36">
            <v>272</v>
          </cell>
        </row>
        <row r="38">
          <cell r="C38">
            <v>668</v>
          </cell>
          <cell r="D38">
            <v>45</v>
          </cell>
          <cell r="E38">
            <v>308</v>
          </cell>
          <cell r="F38">
            <v>24</v>
          </cell>
          <cell r="G38">
            <v>10</v>
          </cell>
          <cell r="I38">
            <v>19</v>
          </cell>
          <cell r="J38">
            <v>355</v>
          </cell>
          <cell r="K38">
            <v>278</v>
          </cell>
        </row>
        <row r="39">
          <cell r="C39">
            <v>713</v>
          </cell>
          <cell r="D39">
            <v>44</v>
          </cell>
          <cell r="E39">
            <v>340</v>
          </cell>
          <cell r="F39">
            <v>23</v>
          </cell>
          <cell r="G39">
            <v>10</v>
          </cell>
          <cell r="I39">
            <v>20</v>
          </cell>
          <cell r="J39">
            <v>366</v>
          </cell>
          <cell r="K39">
            <v>272</v>
          </cell>
        </row>
        <row r="41">
          <cell r="C41">
            <v>668</v>
          </cell>
          <cell r="D41">
            <v>45</v>
          </cell>
          <cell r="E41">
            <v>308</v>
          </cell>
          <cell r="F41">
            <v>24</v>
          </cell>
          <cell r="G41">
            <v>10</v>
          </cell>
          <cell r="I41">
            <v>19</v>
          </cell>
          <cell r="J41">
            <v>355</v>
          </cell>
          <cell r="K41">
            <v>278</v>
          </cell>
        </row>
        <row r="42">
          <cell r="C42">
            <v>713</v>
          </cell>
          <cell r="D42">
            <v>44</v>
          </cell>
          <cell r="E42">
            <v>340</v>
          </cell>
          <cell r="F42">
            <v>23</v>
          </cell>
          <cell r="G42">
            <v>10</v>
          </cell>
          <cell r="I42">
            <v>20</v>
          </cell>
          <cell r="J42">
            <v>366</v>
          </cell>
          <cell r="K42">
            <v>272</v>
          </cell>
        </row>
        <row r="48">
          <cell r="B48" t="str">
            <v>RATE GROUPS - DCPD 28, CL 28, CM 28</v>
          </cell>
          <cell r="I48" t="str">
            <v>RATE GROUPS - DCPD 28, CL 28, CM 28</v>
          </cell>
        </row>
        <row r="49">
          <cell r="B49" t="str">
            <v>CLASS 42</v>
          </cell>
          <cell r="I49" t="str">
            <v>CLASS 42</v>
          </cell>
        </row>
        <row r="50">
          <cell r="B50" t="str">
            <v>DRIVING RECORD 6</v>
          </cell>
          <cell r="I50" t="str">
            <v>DRIVING RECORD 6</v>
          </cell>
        </row>
        <row r="51">
          <cell r="B51" t="str">
            <v>No Discounts Apply</v>
          </cell>
          <cell r="I51" t="str">
            <v>No Discounts Apply</v>
          </cell>
        </row>
      </sheetData>
      <sheetData sheetId="7">
        <row r="17">
          <cell r="C17">
            <v>1011</v>
          </cell>
          <cell r="D17">
            <v>68</v>
          </cell>
          <cell r="E17">
            <v>202</v>
          </cell>
          <cell r="F17">
            <v>50</v>
          </cell>
          <cell r="G17">
            <v>12</v>
          </cell>
          <cell r="I17">
            <v>19</v>
          </cell>
          <cell r="J17">
            <v>282</v>
          </cell>
          <cell r="K17">
            <v>178</v>
          </cell>
        </row>
        <row r="18">
          <cell r="C18">
            <v>1079</v>
          </cell>
          <cell r="D18">
            <v>66</v>
          </cell>
          <cell r="E18">
            <v>197</v>
          </cell>
          <cell r="F18">
            <v>48</v>
          </cell>
          <cell r="G18">
            <v>13</v>
          </cell>
          <cell r="I18">
            <v>20</v>
          </cell>
          <cell r="J18">
            <v>262</v>
          </cell>
          <cell r="K18">
            <v>157</v>
          </cell>
        </row>
        <row r="20">
          <cell r="C20">
            <v>1011</v>
          </cell>
          <cell r="D20">
            <v>68</v>
          </cell>
          <cell r="E20">
            <v>202</v>
          </cell>
          <cell r="F20">
            <v>50</v>
          </cell>
          <cell r="G20">
            <v>12</v>
          </cell>
          <cell r="I20">
            <v>19</v>
          </cell>
          <cell r="J20">
            <v>282</v>
          </cell>
          <cell r="K20">
            <v>178</v>
          </cell>
        </row>
        <row r="21">
          <cell r="C21">
            <v>1079</v>
          </cell>
          <cell r="D21">
            <v>66</v>
          </cell>
          <cell r="E21">
            <v>197</v>
          </cell>
          <cell r="F21">
            <v>48</v>
          </cell>
          <cell r="G21">
            <v>13</v>
          </cell>
          <cell r="I21">
            <v>20</v>
          </cell>
          <cell r="J21">
            <v>262</v>
          </cell>
          <cell r="K21">
            <v>157</v>
          </cell>
        </row>
        <row r="23">
          <cell r="C23">
            <v>682</v>
          </cell>
          <cell r="D23">
            <v>46</v>
          </cell>
          <cell r="E23">
            <v>136</v>
          </cell>
          <cell r="F23">
            <v>29</v>
          </cell>
          <cell r="G23">
            <v>13</v>
          </cell>
          <cell r="I23">
            <v>19</v>
          </cell>
          <cell r="J23">
            <v>209</v>
          </cell>
          <cell r="K23">
            <v>252</v>
          </cell>
        </row>
        <row r="24">
          <cell r="C24">
            <v>728</v>
          </cell>
          <cell r="D24">
            <v>45</v>
          </cell>
          <cell r="E24">
            <v>133</v>
          </cell>
          <cell r="F24">
            <v>28</v>
          </cell>
          <cell r="G24">
            <v>14</v>
          </cell>
          <cell r="I24">
            <v>20</v>
          </cell>
          <cell r="J24">
            <v>194</v>
          </cell>
          <cell r="K24">
            <v>222</v>
          </cell>
        </row>
        <row r="26">
          <cell r="C26">
            <v>682</v>
          </cell>
          <cell r="D26">
            <v>46</v>
          </cell>
          <cell r="E26">
            <v>136</v>
          </cell>
          <cell r="F26">
            <v>29</v>
          </cell>
          <cell r="G26">
            <v>13</v>
          </cell>
          <cell r="I26">
            <v>19</v>
          </cell>
          <cell r="J26">
            <v>209</v>
          </cell>
          <cell r="K26">
            <v>252</v>
          </cell>
        </row>
        <row r="27">
          <cell r="C27">
            <v>728</v>
          </cell>
          <cell r="D27">
            <v>45</v>
          </cell>
          <cell r="E27">
            <v>133</v>
          </cell>
          <cell r="F27">
            <v>28</v>
          </cell>
          <cell r="G27">
            <v>14</v>
          </cell>
          <cell r="I27">
            <v>20</v>
          </cell>
          <cell r="J27">
            <v>194</v>
          </cell>
          <cell r="K27">
            <v>222</v>
          </cell>
        </row>
        <row r="29">
          <cell r="C29">
            <v>473</v>
          </cell>
          <cell r="D29">
            <v>32</v>
          </cell>
          <cell r="E29">
            <v>94</v>
          </cell>
          <cell r="F29">
            <v>24</v>
          </cell>
          <cell r="G29">
            <v>10</v>
          </cell>
          <cell r="I29">
            <v>19</v>
          </cell>
          <cell r="J29">
            <v>202</v>
          </cell>
          <cell r="K29">
            <v>194</v>
          </cell>
        </row>
        <row r="30">
          <cell r="C30">
            <v>505</v>
          </cell>
          <cell r="D30">
            <v>31</v>
          </cell>
          <cell r="E30">
            <v>92</v>
          </cell>
          <cell r="F30">
            <v>23</v>
          </cell>
          <cell r="G30">
            <v>10</v>
          </cell>
          <cell r="I30">
            <v>20</v>
          </cell>
          <cell r="J30">
            <v>187</v>
          </cell>
          <cell r="K30">
            <v>171</v>
          </cell>
        </row>
        <row r="32">
          <cell r="C32">
            <v>473</v>
          </cell>
          <cell r="D32">
            <v>32</v>
          </cell>
          <cell r="E32">
            <v>94</v>
          </cell>
          <cell r="F32">
            <v>24</v>
          </cell>
          <cell r="G32">
            <v>10</v>
          </cell>
          <cell r="I32">
            <v>19</v>
          </cell>
          <cell r="J32">
            <v>202</v>
          </cell>
          <cell r="K32">
            <v>194</v>
          </cell>
        </row>
        <row r="33">
          <cell r="C33">
            <v>505</v>
          </cell>
          <cell r="D33">
            <v>31</v>
          </cell>
          <cell r="E33">
            <v>92</v>
          </cell>
          <cell r="F33">
            <v>23</v>
          </cell>
          <cell r="G33">
            <v>10</v>
          </cell>
          <cell r="I33">
            <v>20</v>
          </cell>
          <cell r="J33">
            <v>187</v>
          </cell>
          <cell r="K33">
            <v>171</v>
          </cell>
        </row>
        <row r="35">
          <cell r="C35">
            <v>473</v>
          </cell>
          <cell r="D35">
            <v>32</v>
          </cell>
          <cell r="E35">
            <v>94</v>
          </cell>
          <cell r="F35">
            <v>24</v>
          </cell>
          <cell r="G35">
            <v>10</v>
          </cell>
          <cell r="I35">
            <v>19</v>
          </cell>
          <cell r="J35">
            <v>202</v>
          </cell>
          <cell r="K35">
            <v>194</v>
          </cell>
        </row>
        <row r="36">
          <cell r="C36">
            <v>505</v>
          </cell>
          <cell r="D36">
            <v>31</v>
          </cell>
          <cell r="E36">
            <v>92</v>
          </cell>
          <cell r="F36">
            <v>23</v>
          </cell>
          <cell r="G36">
            <v>10</v>
          </cell>
          <cell r="I36">
            <v>20</v>
          </cell>
          <cell r="J36">
            <v>187</v>
          </cell>
          <cell r="K36">
            <v>171</v>
          </cell>
        </row>
        <row r="38">
          <cell r="C38">
            <v>473</v>
          </cell>
          <cell r="D38">
            <v>32</v>
          </cell>
          <cell r="E38">
            <v>94</v>
          </cell>
          <cell r="F38">
            <v>24</v>
          </cell>
          <cell r="G38">
            <v>10</v>
          </cell>
          <cell r="I38">
            <v>19</v>
          </cell>
          <cell r="J38">
            <v>202</v>
          </cell>
          <cell r="K38">
            <v>194</v>
          </cell>
        </row>
        <row r="39">
          <cell r="C39">
            <v>505</v>
          </cell>
          <cell r="D39">
            <v>31</v>
          </cell>
          <cell r="E39">
            <v>92</v>
          </cell>
          <cell r="F39">
            <v>23</v>
          </cell>
          <cell r="G39">
            <v>10</v>
          </cell>
          <cell r="I39">
            <v>20</v>
          </cell>
          <cell r="J39">
            <v>187</v>
          </cell>
          <cell r="K39">
            <v>171</v>
          </cell>
        </row>
        <row r="41">
          <cell r="C41">
            <v>473</v>
          </cell>
          <cell r="D41">
            <v>32</v>
          </cell>
          <cell r="E41">
            <v>94</v>
          </cell>
          <cell r="F41">
            <v>24</v>
          </cell>
          <cell r="G41">
            <v>10</v>
          </cell>
          <cell r="I41">
            <v>19</v>
          </cell>
          <cell r="J41">
            <v>202</v>
          </cell>
          <cell r="K41">
            <v>194</v>
          </cell>
        </row>
        <row r="42">
          <cell r="C42">
            <v>505</v>
          </cell>
          <cell r="D42">
            <v>31</v>
          </cell>
          <cell r="E42">
            <v>92</v>
          </cell>
          <cell r="F42">
            <v>23</v>
          </cell>
          <cell r="G42">
            <v>10</v>
          </cell>
          <cell r="I42">
            <v>20</v>
          </cell>
          <cell r="J42">
            <v>187</v>
          </cell>
          <cell r="K42">
            <v>171</v>
          </cell>
        </row>
        <row r="48">
          <cell r="B48" t="str">
            <v>RATE GROUPS - DCPD 14, CL 14, CM 14</v>
          </cell>
          <cell r="I48" t="str">
            <v>RATE GROUPS - DCPD 13, CL 13, CM 13</v>
          </cell>
        </row>
        <row r="49">
          <cell r="B49" t="str">
            <v>CLASS 36</v>
          </cell>
          <cell r="I49" t="str">
            <v>CLASS 36</v>
          </cell>
        </row>
        <row r="50">
          <cell r="B50" t="str">
            <v>DRIVING RECORD 6</v>
          </cell>
          <cell r="I50" t="str">
            <v>DRIVING RECORD 6</v>
          </cell>
        </row>
        <row r="51">
          <cell r="B51" t="str">
            <v>No Discounts Apply</v>
          </cell>
          <cell r="I51" t="str">
            <v>No Discounts Apply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workbookViewId="0">
      <selection activeCell="S12" sqref="S12"/>
    </sheetView>
  </sheetViews>
  <sheetFormatPr defaultRowHeight="12.5"/>
  <cols>
    <col min="1" max="1" width="11" customWidth="1"/>
    <col min="2" max="2" width="10.453125" hidden="1" customWidth="1"/>
    <col min="3" max="3" width="10.54296875" bestFit="1" customWidth="1"/>
    <col min="4" max="4" width="14.1796875" customWidth="1"/>
    <col min="5" max="5" width="12.54296875" bestFit="1" customWidth="1"/>
    <col min="6" max="6" width="4.54296875" bestFit="1" customWidth="1"/>
  </cols>
  <sheetData>
    <row r="1" spans="1:11" ht="13">
      <c r="A1" s="9" t="s">
        <v>42</v>
      </c>
      <c r="B1" s="2"/>
      <c r="C1" s="2"/>
      <c r="D1" s="2"/>
      <c r="E1" s="2"/>
      <c r="F1" s="2"/>
    </row>
    <row r="2" spans="1:11">
      <c r="A2" s="2"/>
      <c r="B2" s="2"/>
      <c r="C2" s="2"/>
      <c r="D2" s="2"/>
      <c r="E2" s="2"/>
      <c r="F2" s="2"/>
    </row>
    <row r="3" spans="1:11" s="11" customFormat="1" ht="11.5">
      <c r="A3" s="10" t="s">
        <v>43</v>
      </c>
      <c r="B3" s="10" t="s">
        <v>44</v>
      </c>
      <c r="C3" s="10" t="s">
        <v>45</v>
      </c>
      <c r="D3" s="10" t="s">
        <v>46</v>
      </c>
      <c r="E3" s="10" t="s">
        <v>47</v>
      </c>
      <c r="F3" s="10" t="s">
        <v>48</v>
      </c>
    </row>
    <row r="4" spans="1:11">
      <c r="A4" s="12">
        <v>1</v>
      </c>
      <c r="B4" s="12" t="s">
        <v>49</v>
      </c>
      <c r="C4" s="12" t="s">
        <v>50</v>
      </c>
      <c r="D4" s="12" t="s">
        <v>51</v>
      </c>
      <c r="E4" s="12" t="s">
        <v>52</v>
      </c>
      <c r="F4" s="12" t="s">
        <v>53</v>
      </c>
    </row>
    <row r="5" spans="1:11">
      <c r="A5" s="12">
        <v>2</v>
      </c>
      <c r="B5" s="12" t="s">
        <v>54</v>
      </c>
      <c r="C5" s="12" t="s">
        <v>55</v>
      </c>
      <c r="D5" s="12" t="s">
        <v>56</v>
      </c>
      <c r="E5" s="12" t="s">
        <v>57</v>
      </c>
      <c r="F5" s="13"/>
    </row>
    <row r="6" spans="1:11">
      <c r="A6" s="12">
        <v>3</v>
      </c>
      <c r="B6" s="12" t="s">
        <v>58</v>
      </c>
      <c r="C6" s="12" t="s">
        <v>59</v>
      </c>
      <c r="D6" s="12" t="s">
        <v>60</v>
      </c>
      <c r="E6" s="12" t="s">
        <v>61</v>
      </c>
      <c r="F6" s="13"/>
    </row>
    <row r="7" spans="1:11">
      <c r="A7" s="12">
        <v>4</v>
      </c>
      <c r="B7" s="12" t="s">
        <v>62</v>
      </c>
      <c r="C7" s="12" t="s">
        <v>63</v>
      </c>
      <c r="D7" s="12" t="s">
        <v>64</v>
      </c>
      <c r="E7" s="12"/>
      <c r="F7" s="13"/>
    </row>
    <row r="8" spans="1:11">
      <c r="A8" s="12">
        <v>5</v>
      </c>
      <c r="B8" s="12" t="s">
        <v>65</v>
      </c>
      <c r="C8" s="12" t="s">
        <v>66</v>
      </c>
      <c r="D8" s="12" t="s">
        <v>67</v>
      </c>
      <c r="E8" s="12"/>
      <c r="F8" s="13"/>
    </row>
    <row r="9" spans="1:11">
      <c r="A9" s="12">
        <v>6</v>
      </c>
      <c r="B9" s="12" t="s">
        <v>68</v>
      </c>
      <c r="C9" s="12" t="s">
        <v>69</v>
      </c>
      <c r="D9" s="12" t="s">
        <v>70</v>
      </c>
      <c r="E9" s="2"/>
      <c r="F9" s="13"/>
    </row>
    <row r="10" spans="1:11">
      <c r="A10" s="12">
        <v>7</v>
      </c>
      <c r="B10" s="12" t="s">
        <v>71</v>
      </c>
      <c r="C10" s="12" t="s">
        <v>72</v>
      </c>
      <c r="D10" s="12" t="s">
        <v>73</v>
      </c>
      <c r="E10" s="12"/>
      <c r="F10" s="13"/>
      <c r="K10" s="14"/>
    </row>
    <row r="11" spans="1:11">
      <c r="A11" s="12">
        <v>8</v>
      </c>
      <c r="B11" s="12" t="s">
        <v>74</v>
      </c>
      <c r="C11" s="12" t="s">
        <v>75</v>
      </c>
      <c r="D11" s="12" t="s">
        <v>76</v>
      </c>
      <c r="E11" s="12"/>
      <c r="F11" s="13"/>
      <c r="K11" s="14"/>
    </row>
    <row r="12" spans="1:11">
      <c r="A12" s="12">
        <v>9</v>
      </c>
      <c r="B12" s="12"/>
      <c r="C12" s="12" t="s">
        <v>77</v>
      </c>
      <c r="D12" s="12" t="s">
        <v>78</v>
      </c>
      <c r="E12" s="12"/>
      <c r="F12" s="13"/>
      <c r="K12" s="14"/>
    </row>
    <row r="13" spans="1:11">
      <c r="A13" s="12">
        <v>10</v>
      </c>
      <c r="B13" s="12"/>
      <c r="C13" s="12"/>
      <c r="D13" s="12" t="s">
        <v>79</v>
      </c>
      <c r="E13" s="12"/>
      <c r="F13" s="13"/>
    </row>
    <row r="14" spans="1:11">
      <c r="A14" s="12">
        <v>11</v>
      </c>
      <c r="B14" s="12"/>
      <c r="C14" s="12"/>
      <c r="D14" s="12" t="s">
        <v>80</v>
      </c>
      <c r="E14" s="12"/>
      <c r="F14" s="13"/>
    </row>
  </sheetData>
  <phoneticPr fontId="6" type="noConversion"/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52"/>
  <sheetViews>
    <sheetView topLeftCell="A2" zoomScaleNormal="100" workbookViewId="0">
      <selection activeCell="A5" sqref="A5"/>
    </sheetView>
  </sheetViews>
  <sheetFormatPr defaultColWidth="9.1796875" defaultRowHeight="12.5"/>
  <cols>
    <col min="1" max="1" width="19.81640625" customWidth="1"/>
    <col min="2" max="2" width="10.81640625" customWidth="1"/>
    <col min="3" max="14" width="17.81640625" customWidth="1"/>
  </cols>
  <sheetData>
    <row r="1" spans="1:14" ht="17.25" customHeight="1">
      <c r="A1" s="1"/>
      <c r="B1" s="1"/>
      <c r="C1" s="1"/>
      <c r="D1" s="1"/>
      <c r="E1" s="2"/>
      <c r="F1" s="1"/>
      <c r="G1" s="2"/>
      <c r="H1" s="1"/>
      <c r="I1" s="1"/>
      <c r="J1" s="1"/>
      <c r="K1" s="101" t="s">
        <v>81</v>
      </c>
      <c r="L1" s="101"/>
      <c r="M1" s="102" t="str">
        <f>IF('Comp Info'!B17&lt;&gt;"Original",'Comp Info'!H17,"")</f>
        <v/>
      </c>
      <c r="N1" s="103"/>
    </row>
    <row r="2" spans="1:14" ht="19.5" customHeight="1">
      <c r="A2" s="3" t="s">
        <v>0</v>
      </c>
      <c r="B2" s="1"/>
      <c r="C2" s="115" t="str">
        <f>+'Comp Info'!B9</f>
        <v>IAO Actuarial Consulting Services Inc.</v>
      </c>
      <c r="D2" s="115"/>
      <c r="E2" s="115"/>
      <c r="F2" s="115"/>
      <c r="G2" s="115"/>
      <c r="H2" s="115"/>
      <c r="I2" s="115"/>
      <c r="J2" s="1"/>
      <c r="K2" s="106" t="s">
        <v>1</v>
      </c>
      <c r="L2" s="107"/>
      <c r="M2" s="107"/>
      <c r="N2" s="108"/>
    </row>
    <row r="3" spans="1:14" ht="17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09" t="s">
        <v>2</v>
      </c>
      <c r="L3" s="110"/>
      <c r="M3" s="111" t="str">
        <f>+'Comp Info'!H12</f>
        <v>July 1, 2026</v>
      </c>
      <c r="N3" s="112"/>
    </row>
    <row r="4" spans="1:14" ht="19.5" customHeight="1">
      <c r="A4" s="4" t="s">
        <v>253</v>
      </c>
      <c r="B4" s="1"/>
      <c r="C4" s="1"/>
      <c r="D4" s="3" t="s">
        <v>229</v>
      </c>
      <c r="E4" s="1"/>
      <c r="F4" s="1"/>
      <c r="G4" s="1"/>
      <c r="H4" s="1"/>
      <c r="I4" s="1"/>
      <c r="J4" s="1"/>
      <c r="K4" s="113" t="s">
        <v>3</v>
      </c>
      <c r="L4" s="114"/>
      <c r="M4" s="111" t="str">
        <f>+'Comp Info'!H13</f>
        <v>July 1, 2026</v>
      </c>
      <c r="N4" s="112"/>
    </row>
    <row r="5" spans="1:14" ht="17.25" customHeight="1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</row>
    <row r="6" spans="1:14" ht="17.25" customHeight="1">
      <c r="A6" s="5" t="s">
        <v>4</v>
      </c>
      <c r="B6" s="1"/>
      <c r="C6" s="1"/>
      <c r="D6" s="1"/>
      <c r="E6" s="1"/>
      <c r="F6" s="1"/>
      <c r="G6" s="2"/>
      <c r="H6" s="1"/>
      <c r="I6" s="1"/>
      <c r="J6" s="2"/>
      <c r="K6" s="6" t="s">
        <v>5</v>
      </c>
      <c r="L6" s="7"/>
      <c r="M6" s="29"/>
      <c r="N6" s="30"/>
    </row>
    <row r="7" spans="1:14" ht="17.25" customHeight="1">
      <c r="A7" s="17" t="s">
        <v>230</v>
      </c>
      <c r="B7" s="7"/>
      <c r="C7" s="7"/>
      <c r="D7" s="7"/>
      <c r="E7" s="18"/>
      <c r="F7" s="1"/>
      <c r="G7" s="2"/>
      <c r="H7" s="1"/>
      <c r="I7" s="1"/>
      <c r="J7" s="2"/>
      <c r="K7" s="8" t="s">
        <v>205</v>
      </c>
      <c r="L7" s="1"/>
      <c r="M7" s="2"/>
      <c r="N7" s="31"/>
    </row>
    <row r="8" spans="1:14" ht="17.25" customHeight="1">
      <c r="A8" s="8" t="s">
        <v>23</v>
      </c>
      <c r="B8" s="1"/>
      <c r="C8" s="1"/>
      <c r="D8" s="2"/>
      <c r="E8" s="31"/>
      <c r="F8" s="2"/>
      <c r="G8" s="2"/>
      <c r="H8" s="1"/>
      <c r="I8" s="1"/>
      <c r="J8" s="1"/>
      <c r="K8" s="8" t="s">
        <v>235</v>
      </c>
      <c r="L8" s="1"/>
      <c r="M8" s="2"/>
      <c r="N8" s="31"/>
    </row>
    <row r="9" spans="1:14" ht="17.25" customHeight="1">
      <c r="A9" s="8" t="s">
        <v>231</v>
      </c>
      <c r="B9" s="1"/>
      <c r="C9" s="1"/>
      <c r="D9" s="1"/>
      <c r="E9" s="75"/>
      <c r="F9" s="2"/>
      <c r="G9" s="2"/>
      <c r="H9" s="1"/>
      <c r="I9" s="1"/>
      <c r="J9" s="1"/>
      <c r="K9" s="8" t="s">
        <v>236</v>
      </c>
      <c r="L9" s="1"/>
      <c r="M9" s="2"/>
      <c r="N9" s="31"/>
    </row>
    <row r="10" spans="1:14" ht="17.25" customHeight="1">
      <c r="A10" s="8" t="s">
        <v>191</v>
      </c>
      <c r="B10" s="1"/>
      <c r="C10" s="1"/>
      <c r="D10" s="2"/>
      <c r="E10" s="75"/>
      <c r="F10" s="2"/>
      <c r="G10" s="2"/>
      <c r="H10" s="1"/>
      <c r="I10" s="1"/>
      <c r="J10" s="1"/>
      <c r="K10" s="8" t="s">
        <v>7</v>
      </c>
      <c r="L10" s="1"/>
      <c r="M10" s="2"/>
      <c r="N10" s="31"/>
    </row>
    <row r="11" spans="1:14" ht="17.25" customHeight="1">
      <c r="A11" s="8" t="s">
        <v>232</v>
      </c>
      <c r="B11" s="2"/>
      <c r="C11" s="2"/>
      <c r="D11" s="1"/>
      <c r="E11" s="75"/>
      <c r="F11" s="2"/>
      <c r="G11" s="1"/>
      <c r="H11" s="1"/>
      <c r="I11" s="1"/>
      <c r="J11" s="1"/>
      <c r="K11" s="32" t="s">
        <v>8</v>
      </c>
      <c r="L11" s="33"/>
      <c r="M11" s="33"/>
      <c r="N11" s="34"/>
    </row>
    <row r="12" spans="1:14" ht="17.25" customHeight="1">
      <c r="A12" s="8"/>
      <c r="B12" s="2"/>
      <c r="C12" s="2"/>
      <c r="D12" s="2"/>
      <c r="E12" s="75"/>
      <c r="F12" s="2"/>
      <c r="G12" s="1"/>
      <c r="H12" s="1"/>
      <c r="I12" s="1"/>
      <c r="J12" s="1"/>
      <c r="K12" s="1"/>
      <c r="L12" s="1"/>
      <c r="M12" s="1"/>
      <c r="N12" s="1"/>
    </row>
    <row r="13" spans="1:14" ht="17.25" customHeight="1">
      <c r="A13" s="86" t="s">
        <v>233</v>
      </c>
      <c r="B13" s="78"/>
      <c r="C13" s="80"/>
      <c r="D13" s="80"/>
      <c r="E13" s="81" t="s">
        <v>227</v>
      </c>
      <c r="F13" s="2"/>
      <c r="G13" s="5"/>
      <c r="H13" s="3"/>
      <c r="I13" s="1"/>
      <c r="J13" s="1"/>
      <c r="K13" s="1"/>
      <c r="L13" s="1"/>
      <c r="M13" s="1"/>
      <c r="N13" s="1"/>
    </row>
    <row r="14" spans="1:14" ht="17.25" customHeight="1">
      <c r="A14" s="91" t="s">
        <v>244</v>
      </c>
      <c r="B14" s="89"/>
      <c r="C14" s="89"/>
      <c r="D14" s="83" t="s">
        <v>234</v>
      </c>
      <c r="E14" s="84"/>
      <c r="F14" s="2"/>
      <c r="G14" s="1"/>
      <c r="H14" s="1"/>
      <c r="I14" s="1"/>
      <c r="J14" s="1"/>
      <c r="K14" s="1"/>
      <c r="L14" s="1"/>
      <c r="M14" s="1"/>
      <c r="N14" s="1"/>
    </row>
    <row r="15" spans="1:14" ht="17.25" customHeight="1" thickBot="1">
      <c r="A15" s="2"/>
      <c r="B15" s="2"/>
      <c r="C15" s="2"/>
      <c r="D15" s="2"/>
      <c r="E15" s="2"/>
      <c r="F15" s="1"/>
      <c r="G15" s="1"/>
      <c r="H15" s="1"/>
      <c r="I15" s="1"/>
      <c r="J15" s="1"/>
      <c r="K15" s="1"/>
      <c r="L15" s="1"/>
      <c r="M15" s="1"/>
      <c r="N15" s="1"/>
    </row>
    <row r="16" spans="1:14" ht="57.75" customHeight="1" thickBot="1">
      <c r="A16" s="104" t="s">
        <v>22</v>
      </c>
      <c r="B16" s="105"/>
      <c r="C16" s="35" t="s">
        <v>25</v>
      </c>
      <c r="D16" s="35" t="s">
        <v>26</v>
      </c>
      <c r="E16" s="35" t="s">
        <v>27</v>
      </c>
      <c r="F16" s="35" t="s">
        <v>9</v>
      </c>
      <c r="G16" s="35" t="s">
        <v>10</v>
      </c>
      <c r="H16" s="36" t="s">
        <v>39</v>
      </c>
      <c r="I16" s="35" t="s">
        <v>11</v>
      </c>
      <c r="J16" s="35" t="s">
        <v>12</v>
      </c>
      <c r="K16" s="35" t="s">
        <v>13</v>
      </c>
      <c r="L16" s="37" t="s">
        <v>40</v>
      </c>
      <c r="M16" s="38" t="s">
        <v>41</v>
      </c>
      <c r="N16" s="2"/>
    </row>
    <row r="17" spans="1:14" ht="17.25" customHeight="1">
      <c r="A17" s="39" t="s">
        <v>147</v>
      </c>
      <c r="B17" s="40" t="s">
        <v>14</v>
      </c>
      <c r="C17" s="53"/>
      <c r="D17" s="53"/>
      <c r="E17" s="53"/>
      <c r="F17" s="53"/>
      <c r="G17" s="53"/>
      <c r="H17" s="41">
        <f t="shared" ref="H17:H42" si="0">SUM(C17:G17)</f>
        <v>0</v>
      </c>
      <c r="I17" s="53"/>
      <c r="J17" s="53"/>
      <c r="K17" s="53"/>
      <c r="L17" s="41">
        <f t="shared" ref="L17:L42" si="1">SUM(I17:K17)</f>
        <v>0</v>
      </c>
      <c r="M17" s="42">
        <f t="shared" ref="M17:M42" si="2">SUM(H17,L17)</f>
        <v>0</v>
      </c>
      <c r="N17" s="2"/>
    </row>
    <row r="18" spans="1:14" ht="17.25" customHeight="1">
      <c r="A18" s="43"/>
      <c r="B18" s="44" t="s">
        <v>15</v>
      </c>
      <c r="C18" s="21"/>
      <c r="D18" s="21"/>
      <c r="E18" s="21"/>
      <c r="F18" s="21"/>
      <c r="G18" s="21"/>
      <c r="H18" s="45">
        <f t="shared" si="0"/>
        <v>0</v>
      </c>
      <c r="I18" s="21"/>
      <c r="J18" s="21"/>
      <c r="K18" s="21"/>
      <c r="L18" s="45">
        <f t="shared" si="1"/>
        <v>0</v>
      </c>
      <c r="M18" s="46">
        <f t="shared" si="2"/>
        <v>0</v>
      </c>
      <c r="N18" s="2"/>
    </row>
    <row r="19" spans="1:14" ht="17.25" customHeight="1" thickBot="1">
      <c r="A19" s="47" t="s">
        <v>16</v>
      </c>
      <c r="B19" s="48"/>
      <c r="C19" s="49" t="str">
        <f>IF(C17&lt;&gt;0,C18/C17-1,"")</f>
        <v/>
      </c>
      <c r="D19" s="49" t="str">
        <f t="shared" ref="D19:K19" si="3">IF(D17&lt;&gt;0,D18/D17-1,"")</f>
        <v/>
      </c>
      <c r="E19" s="49" t="str">
        <f t="shared" si="3"/>
        <v/>
      </c>
      <c r="F19" s="49" t="str">
        <f t="shared" si="3"/>
        <v/>
      </c>
      <c r="G19" s="49" t="str">
        <f t="shared" si="3"/>
        <v/>
      </c>
      <c r="H19" s="50">
        <f>IF(H17&lt;&gt;0,H18/H17-1,0)</f>
        <v>0</v>
      </c>
      <c r="I19" s="49" t="str">
        <f t="shared" si="3"/>
        <v/>
      </c>
      <c r="J19" s="49" t="str">
        <f t="shared" si="3"/>
        <v/>
      </c>
      <c r="K19" s="49" t="str">
        <f t="shared" si="3"/>
        <v/>
      </c>
      <c r="L19" s="50">
        <f>IF(L17&lt;&gt;0,L18/L17-1,0)</f>
        <v>0</v>
      </c>
      <c r="M19" s="50">
        <f>IF(M17&lt;&gt;0,M18/M17-1,0)</f>
        <v>0</v>
      </c>
      <c r="N19" s="2"/>
    </row>
    <row r="20" spans="1:14" ht="17.25" customHeight="1">
      <c r="A20" s="39" t="s">
        <v>148</v>
      </c>
      <c r="B20" s="40" t="s">
        <v>14</v>
      </c>
      <c r="C20" s="53"/>
      <c r="D20" s="53"/>
      <c r="E20" s="53"/>
      <c r="F20" s="53"/>
      <c r="G20" s="53"/>
      <c r="H20" s="41">
        <f t="shared" si="0"/>
        <v>0</v>
      </c>
      <c r="I20" s="53"/>
      <c r="J20" s="53"/>
      <c r="K20" s="53"/>
      <c r="L20" s="41">
        <f t="shared" si="1"/>
        <v>0</v>
      </c>
      <c r="M20" s="42">
        <f t="shared" si="2"/>
        <v>0</v>
      </c>
      <c r="N20" s="2"/>
    </row>
    <row r="21" spans="1:14" ht="17.25" customHeight="1">
      <c r="A21" s="43"/>
      <c r="B21" s="44" t="s">
        <v>15</v>
      </c>
      <c r="C21" s="21"/>
      <c r="D21" s="21"/>
      <c r="E21" s="21"/>
      <c r="F21" s="21"/>
      <c r="G21" s="21"/>
      <c r="H21" s="45">
        <f t="shared" si="0"/>
        <v>0</v>
      </c>
      <c r="I21" s="21"/>
      <c r="J21" s="21"/>
      <c r="K21" s="21"/>
      <c r="L21" s="45">
        <f t="shared" si="1"/>
        <v>0</v>
      </c>
      <c r="M21" s="46">
        <f t="shared" si="2"/>
        <v>0</v>
      </c>
      <c r="N21" s="2"/>
    </row>
    <row r="22" spans="1:14" ht="17.25" customHeight="1" thickBot="1">
      <c r="A22" s="47" t="s">
        <v>16</v>
      </c>
      <c r="B22" s="48"/>
      <c r="C22" s="49" t="str">
        <f>IF(C20&lt;&gt;0,C21/C20-1,"")</f>
        <v/>
      </c>
      <c r="D22" s="49" t="str">
        <f t="shared" ref="D22:K22" si="4">IF(D20&lt;&gt;0,D21/D20-1,"")</f>
        <v/>
      </c>
      <c r="E22" s="49" t="str">
        <f t="shared" si="4"/>
        <v/>
      </c>
      <c r="F22" s="49" t="str">
        <f t="shared" si="4"/>
        <v/>
      </c>
      <c r="G22" s="49" t="str">
        <f t="shared" si="4"/>
        <v/>
      </c>
      <c r="H22" s="50">
        <f>IF(H20&lt;&gt;0,H21/H20-1,0)</f>
        <v>0</v>
      </c>
      <c r="I22" s="49" t="str">
        <f t="shared" si="4"/>
        <v/>
      </c>
      <c r="J22" s="49" t="str">
        <f t="shared" si="4"/>
        <v/>
      </c>
      <c r="K22" s="49" t="str">
        <f t="shared" si="4"/>
        <v/>
      </c>
      <c r="L22" s="50">
        <f>IF(L20&lt;&gt;0,L21/L20-1,0)</f>
        <v>0</v>
      </c>
      <c r="M22" s="50">
        <f>IF(M20&lt;&gt;0,M21/M20-1,0)</f>
        <v>0</v>
      </c>
      <c r="N22" s="2"/>
    </row>
    <row r="23" spans="1:14" ht="17.25" customHeight="1">
      <c r="A23" s="39" t="s">
        <v>149</v>
      </c>
      <c r="B23" s="40" t="s">
        <v>14</v>
      </c>
      <c r="C23" s="53"/>
      <c r="D23" s="53"/>
      <c r="E23" s="53"/>
      <c r="F23" s="53"/>
      <c r="G23" s="53"/>
      <c r="H23" s="41">
        <f t="shared" si="0"/>
        <v>0</v>
      </c>
      <c r="I23" s="53"/>
      <c r="J23" s="53"/>
      <c r="K23" s="53"/>
      <c r="L23" s="41">
        <f t="shared" si="1"/>
        <v>0</v>
      </c>
      <c r="M23" s="42">
        <f t="shared" si="2"/>
        <v>0</v>
      </c>
      <c r="N23" s="2"/>
    </row>
    <row r="24" spans="1:14" ht="17.25" customHeight="1">
      <c r="A24" s="43"/>
      <c r="B24" s="44" t="s">
        <v>15</v>
      </c>
      <c r="C24" s="21"/>
      <c r="D24" s="21"/>
      <c r="E24" s="21"/>
      <c r="F24" s="21"/>
      <c r="G24" s="21"/>
      <c r="H24" s="45">
        <f t="shared" si="0"/>
        <v>0</v>
      </c>
      <c r="I24" s="21"/>
      <c r="J24" s="21"/>
      <c r="K24" s="21"/>
      <c r="L24" s="45">
        <f t="shared" si="1"/>
        <v>0</v>
      </c>
      <c r="M24" s="46">
        <f t="shared" si="2"/>
        <v>0</v>
      </c>
      <c r="N24" s="2"/>
    </row>
    <row r="25" spans="1:14" ht="17.25" customHeight="1" thickBot="1">
      <c r="A25" s="47" t="s">
        <v>16</v>
      </c>
      <c r="B25" s="48"/>
      <c r="C25" s="49" t="str">
        <f>IF(C23&lt;&gt;0,C24/C23-1,"")</f>
        <v/>
      </c>
      <c r="D25" s="49" t="str">
        <f t="shared" ref="D25:K25" si="5">IF(D23&lt;&gt;0,D24/D23-1,"")</f>
        <v/>
      </c>
      <c r="E25" s="49" t="str">
        <f t="shared" si="5"/>
        <v/>
      </c>
      <c r="F25" s="49" t="str">
        <f t="shared" si="5"/>
        <v/>
      </c>
      <c r="G25" s="49" t="str">
        <f t="shared" si="5"/>
        <v/>
      </c>
      <c r="H25" s="50">
        <f>IF(H23&lt;&gt;0,H24/H23-1,0)</f>
        <v>0</v>
      </c>
      <c r="I25" s="49" t="str">
        <f t="shared" si="5"/>
        <v/>
      </c>
      <c r="J25" s="49" t="str">
        <f t="shared" si="5"/>
        <v/>
      </c>
      <c r="K25" s="49" t="str">
        <f t="shared" si="5"/>
        <v/>
      </c>
      <c r="L25" s="50">
        <f>IF(L23&lt;&gt;0,L24/L23-1,0)</f>
        <v>0</v>
      </c>
      <c r="M25" s="50">
        <f>IF(M23&lt;&gt;0,M24/M23-1,0)</f>
        <v>0</v>
      </c>
      <c r="N25" s="2"/>
    </row>
    <row r="26" spans="1:14" ht="17.25" customHeight="1">
      <c r="A26" s="39" t="s">
        <v>150</v>
      </c>
      <c r="B26" s="40" t="s">
        <v>14</v>
      </c>
      <c r="C26" s="53"/>
      <c r="D26" s="53"/>
      <c r="E26" s="53"/>
      <c r="F26" s="53"/>
      <c r="G26" s="53"/>
      <c r="H26" s="41">
        <f t="shared" si="0"/>
        <v>0</v>
      </c>
      <c r="I26" s="53"/>
      <c r="J26" s="53"/>
      <c r="K26" s="53"/>
      <c r="L26" s="41">
        <f t="shared" si="1"/>
        <v>0</v>
      </c>
      <c r="M26" s="42">
        <f t="shared" si="2"/>
        <v>0</v>
      </c>
      <c r="N26" s="2"/>
    </row>
    <row r="27" spans="1:14" ht="17.25" customHeight="1">
      <c r="A27" s="43"/>
      <c r="B27" s="44" t="s">
        <v>15</v>
      </c>
      <c r="C27" s="21"/>
      <c r="D27" s="21"/>
      <c r="E27" s="21"/>
      <c r="F27" s="21"/>
      <c r="G27" s="21"/>
      <c r="H27" s="45">
        <f t="shared" si="0"/>
        <v>0</v>
      </c>
      <c r="I27" s="21"/>
      <c r="J27" s="21"/>
      <c r="K27" s="21"/>
      <c r="L27" s="45">
        <f t="shared" si="1"/>
        <v>0</v>
      </c>
      <c r="M27" s="46">
        <f t="shared" si="2"/>
        <v>0</v>
      </c>
      <c r="N27" s="2"/>
    </row>
    <row r="28" spans="1:14" ht="17.25" customHeight="1" thickBot="1">
      <c r="A28" s="47" t="s">
        <v>16</v>
      </c>
      <c r="B28" s="48"/>
      <c r="C28" s="49" t="str">
        <f>IF(C26&lt;&gt;0,C27/C26-1,"")</f>
        <v/>
      </c>
      <c r="D28" s="49" t="str">
        <f t="shared" ref="D28:K28" si="6">IF(D26&lt;&gt;0,D27/D26-1,"")</f>
        <v/>
      </c>
      <c r="E28" s="49" t="str">
        <f t="shared" si="6"/>
        <v/>
      </c>
      <c r="F28" s="49" t="str">
        <f t="shared" si="6"/>
        <v/>
      </c>
      <c r="G28" s="49" t="str">
        <f t="shared" si="6"/>
        <v/>
      </c>
      <c r="H28" s="50">
        <f>IF(H26&lt;&gt;0,H27/H26-1,0)</f>
        <v>0</v>
      </c>
      <c r="I28" s="49" t="str">
        <f t="shared" si="6"/>
        <v/>
      </c>
      <c r="J28" s="49" t="str">
        <f t="shared" si="6"/>
        <v/>
      </c>
      <c r="K28" s="49" t="str">
        <f t="shared" si="6"/>
        <v/>
      </c>
      <c r="L28" s="50">
        <f>IF(L26&lt;&gt;0,L27/L26-1,0)</f>
        <v>0</v>
      </c>
      <c r="M28" s="50">
        <f>IF(M26&lt;&gt;0,M27/M26-1,0)</f>
        <v>0</v>
      </c>
      <c r="N28" s="2"/>
    </row>
    <row r="29" spans="1:14" ht="17.25" customHeight="1">
      <c r="A29" s="39" t="s">
        <v>151</v>
      </c>
      <c r="B29" s="40" t="s">
        <v>14</v>
      </c>
      <c r="C29" s="53"/>
      <c r="D29" s="53"/>
      <c r="E29" s="53"/>
      <c r="F29" s="53"/>
      <c r="G29" s="53"/>
      <c r="H29" s="41">
        <f t="shared" si="0"/>
        <v>0</v>
      </c>
      <c r="I29" s="53"/>
      <c r="J29" s="53"/>
      <c r="K29" s="53"/>
      <c r="L29" s="41">
        <f t="shared" si="1"/>
        <v>0</v>
      </c>
      <c r="M29" s="42">
        <f t="shared" si="2"/>
        <v>0</v>
      </c>
      <c r="N29" s="2"/>
    </row>
    <row r="30" spans="1:14" ht="17.25" customHeight="1">
      <c r="A30" s="43"/>
      <c r="B30" s="44" t="s">
        <v>15</v>
      </c>
      <c r="C30" s="21"/>
      <c r="D30" s="21"/>
      <c r="E30" s="21"/>
      <c r="F30" s="21"/>
      <c r="G30" s="21"/>
      <c r="H30" s="45">
        <f t="shared" si="0"/>
        <v>0</v>
      </c>
      <c r="I30" s="21"/>
      <c r="J30" s="21"/>
      <c r="K30" s="21"/>
      <c r="L30" s="45">
        <f t="shared" si="1"/>
        <v>0</v>
      </c>
      <c r="M30" s="46">
        <f t="shared" si="2"/>
        <v>0</v>
      </c>
      <c r="N30" s="2"/>
    </row>
    <row r="31" spans="1:14" ht="17.25" customHeight="1" thickBot="1">
      <c r="A31" s="47" t="s">
        <v>16</v>
      </c>
      <c r="B31" s="48"/>
      <c r="C31" s="49" t="str">
        <f>IF(C29&lt;&gt;0,C30/C29-1,"")</f>
        <v/>
      </c>
      <c r="D31" s="49" t="str">
        <f t="shared" ref="D31:K31" si="7">IF(D29&lt;&gt;0,D30/D29-1,"")</f>
        <v/>
      </c>
      <c r="E31" s="49" t="str">
        <f t="shared" si="7"/>
        <v/>
      </c>
      <c r="F31" s="49" t="str">
        <f t="shared" si="7"/>
        <v/>
      </c>
      <c r="G31" s="49" t="str">
        <f t="shared" si="7"/>
        <v/>
      </c>
      <c r="H31" s="50">
        <f>IF(H29&lt;&gt;0,H30/H29-1,0)</f>
        <v>0</v>
      </c>
      <c r="I31" s="49" t="str">
        <f t="shared" si="7"/>
        <v/>
      </c>
      <c r="J31" s="49" t="str">
        <f t="shared" si="7"/>
        <v/>
      </c>
      <c r="K31" s="49" t="str">
        <f t="shared" si="7"/>
        <v/>
      </c>
      <c r="L31" s="50">
        <f>IF(L29&lt;&gt;0,L30/L29-1,0)</f>
        <v>0</v>
      </c>
      <c r="M31" s="50">
        <f>IF(M29&lt;&gt;0,M30/M29-1,0)</f>
        <v>0</v>
      </c>
      <c r="N31" s="2"/>
    </row>
    <row r="32" spans="1:14" ht="17.25" customHeight="1">
      <c r="A32" s="39" t="s">
        <v>152</v>
      </c>
      <c r="B32" s="40" t="s">
        <v>14</v>
      </c>
      <c r="C32" s="53"/>
      <c r="D32" s="53"/>
      <c r="E32" s="53"/>
      <c r="F32" s="53"/>
      <c r="G32" s="53"/>
      <c r="H32" s="41">
        <f t="shared" si="0"/>
        <v>0</v>
      </c>
      <c r="I32" s="53"/>
      <c r="J32" s="53"/>
      <c r="K32" s="53"/>
      <c r="L32" s="41">
        <f t="shared" si="1"/>
        <v>0</v>
      </c>
      <c r="M32" s="42">
        <f t="shared" si="2"/>
        <v>0</v>
      </c>
      <c r="N32" s="2"/>
    </row>
    <row r="33" spans="1:14" ht="17.25" customHeight="1">
      <c r="A33" s="43"/>
      <c r="B33" s="44" t="s">
        <v>15</v>
      </c>
      <c r="C33" s="21"/>
      <c r="D33" s="21"/>
      <c r="E33" s="21"/>
      <c r="F33" s="21"/>
      <c r="G33" s="21"/>
      <c r="H33" s="45">
        <f t="shared" si="0"/>
        <v>0</v>
      </c>
      <c r="I33" s="21"/>
      <c r="J33" s="21"/>
      <c r="K33" s="21"/>
      <c r="L33" s="45">
        <f t="shared" si="1"/>
        <v>0</v>
      </c>
      <c r="M33" s="46">
        <f t="shared" si="2"/>
        <v>0</v>
      </c>
      <c r="N33" s="2"/>
    </row>
    <row r="34" spans="1:14" ht="17.25" customHeight="1" thickBot="1">
      <c r="A34" s="47" t="s">
        <v>16</v>
      </c>
      <c r="B34" s="48"/>
      <c r="C34" s="49" t="str">
        <f>IF(C32&lt;&gt;0,C33/C32-1,"")</f>
        <v/>
      </c>
      <c r="D34" s="49" t="str">
        <f t="shared" ref="D34:K34" si="8">IF(D32&lt;&gt;0,D33/D32-1,"")</f>
        <v/>
      </c>
      <c r="E34" s="49" t="str">
        <f t="shared" si="8"/>
        <v/>
      </c>
      <c r="F34" s="49" t="str">
        <f t="shared" si="8"/>
        <v/>
      </c>
      <c r="G34" s="49" t="str">
        <f t="shared" si="8"/>
        <v/>
      </c>
      <c r="H34" s="50">
        <f>IF(H32&lt;&gt;0,H33/H32-1,0)</f>
        <v>0</v>
      </c>
      <c r="I34" s="49" t="str">
        <f t="shared" si="8"/>
        <v/>
      </c>
      <c r="J34" s="49" t="str">
        <f t="shared" si="8"/>
        <v/>
      </c>
      <c r="K34" s="49" t="str">
        <f t="shared" si="8"/>
        <v/>
      </c>
      <c r="L34" s="50">
        <f>IF(L32&lt;&gt;0,L33/L32-1,0)</f>
        <v>0</v>
      </c>
      <c r="M34" s="50">
        <f>IF(M32&lt;&gt;0,M33/M32-1,0)</f>
        <v>0</v>
      </c>
      <c r="N34" s="2"/>
    </row>
    <row r="35" spans="1:14" ht="17.25" customHeight="1">
      <c r="A35" s="39" t="s">
        <v>153</v>
      </c>
      <c r="B35" s="40" t="s">
        <v>14</v>
      </c>
      <c r="C35" s="53"/>
      <c r="D35" s="53"/>
      <c r="E35" s="53"/>
      <c r="F35" s="53"/>
      <c r="G35" s="53"/>
      <c r="H35" s="41">
        <f t="shared" si="0"/>
        <v>0</v>
      </c>
      <c r="I35" s="53"/>
      <c r="J35" s="53"/>
      <c r="K35" s="53"/>
      <c r="L35" s="41">
        <f t="shared" si="1"/>
        <v>0</v>
      </c>
      <c r="M35" s="42">
        <f t="shared" si="2"/>
        <v>0</v>
      </c>
      <c r="N35" s="2"/>
    </row>
    <row r="36" spans="1:14" ht="17.25" customHeight="1">
      <c r="A36" s="43"/>
      <c r="B36" s="44" t="s">
        <v>15</v>
      </c>
      <c r="C36" s="21"/>
      <c r="D36" s="21"/>
      <c r="E36" s="21"/>
      <c r="F36" s="21"/>
      <c r="G36" s="21"/>
      <c r="H36" s="45">
        <f t="shared" si="0"/>
        <v>0</v>
      </c>
      <c r="I36" s="21"/>
      <c r="J36" s="21"/>
      <c r="K36" s="21"/>
      <c r="L36" s="45">
        <f t="shared" si="1"/>
        <v>0</v>
      </c>
      <c r="M36" s="46">
        <f t="shared" si="2"/>
        <v>0</v>
      </c>
      <c r="N36" s="2"/>
    </row>
    <row r="37" spans="1:14" ht="17.25" customHeight="1" thickBot="1">
      <c r="A37" s="47" t="s">
        <v>16</v>
      </c>
      <c r="B37" s="48"/>
      <c r="C37" s="49" t="str">
        <f>IF(C35&lt;&gt;0,C36/C35-1,"")</f>
        <v/>
      </c>
      <c r="D37" s="49" t="str">
        <f t="shared" ref="D37:K37" si="9">IF(D35&lt;&gt;0,D36/D35-1,"")</f>
        <v/>
      </c>
      <c r="E37" s="49" t="str">
        <f t="shared" si="9"/>
        <v/>
      </c>
      <c r="F37" s="49" t="str">
        <f t="shared" si="9"/>
        <v/>
      </c>
      <c r="G37" s="49" t="str">
        <f t="shared" si="9"/>
        <v/>
      </c>
      <c r="H37" s="50">
        <f>IF(H35&lt;&gt;0,H36/H35-1,0)</f>
        <v>0</v>
      </c>
      <c r="I37" s="49" t="str">
        <f t="shared" si="9"/>
        <v/>
      </c>
      <c r="J37" s="49" t="str">
        <f t="shared" si="9"/>
        <v/>
      </c>
      <c r="K37" s="49" t="str">
        <f t="shared" si="9"/>
        <v/>
      </c>
      <c r="L37" s="50">
        <f>IF(L35&lt;&gt;0,L36/L35-1,0)</f>
        <v>0</v>
      </c>
      <c r="M37" s="50">
        <f>IF(M35&lt;&gt;0,M36/M35-1,0)</f>
        <v>0</v>
      </c>
      <c r="N37" s="2"/>
    </row>
    <row r="38" spans="1:14" ht="17.25" customHeight="1">
      <c r="A38" s="39" t="s">
        <v>154</v>
      </c>
      <c r="B38" s="40" t="s">
        <v>14</v>
      </c>
      <c r="C38" s="53"/>
      <c r="D38" s="53"/>
      <c r="E38" s="53"/>
      <c r="F38" s="53"/>
      <c r="G38" s="53"/>
      <c r="H38" s="41">
        <f t="shared" si="0"/>
        <v>0</v>
      </c>
      <c r="I38" s="53"/>
      <c r="J38" s="53"/>
      <c r="K38" s="53"/>
      <c r="L38" s="41">
        <f t="shared" si="1"/>
        <v>0</v>
      </c>
      <c r="M38" s="42">
        <f t="shared" si="2"/>
        <v>0</v>
      </c>
      <c r="N38" s="2"/>
    </row>
    <row r="39" spans="1:14" ht="17.25" customHeight="1">
      <c r="A39" s="43"/>
      <c r="B39" s="44" t="s">
        <v>15</v>
      </c>
      <c r="C39" s="21"/>
      <c r="D39" s="21"/>
      <c r="E39" s="21"/>
      <c r="F39" s="21"/>
      <c r="G39" s="21"/>
      <c r="H39" s="45">
        <f t="shared" si="0"/>
        <v>0</v>
      </c>
      <c r="I39" s="21"/>
      <c r="J39" s="21"/>
      <c r="K39" s="21"/>
      <c r="L39" s="45">
        <f t="shared" si="1"/>
        <v>0</v>
      </c>
      <c r="M39" s="46">
        <f t="shared" si="2"/>
        <v>0</v>
      </c>
      <c r="N39" s="2"/>
    </row>
    <row r="40" spans="1:14" ht="17.25" customHeight="1" thickBot="1">
      <c r="A40" s="47" t="s">
        <v>16</v>
      </c>
      <c r="B40" s="48"/>
      <c r="C40" s="49" t="str">
        <f>IF(C38&lt;&gt;0,C39/C38-1,"")</f>
        <v/>
      </c>
      <c r="D40" s="49" t="str">
        <f t="shared" ref="D40:K40" si="10">IF(D38&lt;&gt;0,D39/D38-1,"")</f>
        <v/>
      </c>
      <c r="E40" s="49" t="str">
        <f t="shared" si="10"/>
        <v/>
      </c>
      <c r="F40" s="49" t="str">
        <f t="shared" si="10"/>
        <v/>
      </c>
      <c r="G40" s="49" t="str">
        <f t="shared" si="10"/>
        <v/>
      </c>
      <c r="H40" s="50">
        <f>IF(H38&lt;&gt;0,H39/H38-1,0)</f>
        <v>0</v>
      </c>
      <c r="I40" s="49" t="str">
        <f t="shared" si="10"/>
        <v/>
      </c>
      <c r="J40" s="49" t="str">
        <f t="shared" si="10"/>
        <v/>
      </c>
      <c r="K40" s="49" t="str">
        <f t="shared" si="10"/>
        <v/>
      </c>
      <c r="L40" s="50">
        <f>IF(L38&lt;&gt;0,L39/L38-1,0)</f>
        <v>0</v>
      </c>
      <c r="M40" s="50">
        <f>IF(M38&lt;&gt;0,M39/M38-1,0)</f>
        <v>0</v>
      </c>
      <c r="N40" s="2"/>
    </row>
    <row r="41" spans="1:14" ht="17.25" customHeight="1">
      <c r="A41" s="39" t="s">
        <v>155</v>
      </c>
      <c r="B41" s="40" t="s">
        <v>14</v>
      </c>
      <c r="C41" s="53"/>
      <c r="D41" s="53"/>
      <c r="E41" s="53"/>
      <c r="F41" s="53"/>
      <c r="G41" s="53"/>
      <c r="H41" s="41">
        <f t="shared" si="0"/>
        <v>0</v>
      </c>
      <c r="I41" s="53"/>
      <c r="J41" s="53"/>
      <c r="K41" s="53"/>
      <c r="L41" s="41">
        <f t="shared" si="1"/>
        <v>0</v>
      </c>
      <c r="M41" s="42">
        <f t="shared" si="2"/>
        <v>0</v>
      </c>
      <c r="N41" s="2"/>
    </row>
    <row r="42" spans="1:14" ht="17.25" customHeight="1">
      <c r="A42" s="43"/>
      <c r="B42" s="44" t="s">
        <v>15</v>
      </c>
      <c r="C42" s="21"/>
      <c r="D42" s="21"/>
      <c r="E42" s="21"/>
      <c r="F42" s="21"/>
      <c r="G42" s="21"/>
      <c r="H42" s="45">
        <f t="shared" si="0"/>
        <v>0</v>
      </c>
      <c r="I42" s="21"/>
      <c r="J42" s="21"/>
      <c r="K42" s="21"/>
      <c r="L42" s="45">
        <f t="shared" si="1"/>
        <v>0</v>
      </c>
      <c r="M42" s="46">
        <f t="shared" si="2"/>
        <v>0</v>
      </c>
      <c r="N42" s="2"/>
    </row>
    <row r="43" spans="1:14" ht="17.25" customHeight="1" thickBot="1">
      <c r="A43" s="47" t="s">
        <v>16</v>
      </c>
      <c r="B43" s="48"/>
      <c r="C43" s="49" t="str">
        <f>IF(C41&lt;&gt;0,C42/C41-1,"")</f>
        <v/>
      </c>
      <c r="D43" s="49" t="str">
        <f t="shared" ref="D43:K43" si="11">IF(D41&lt;&gt;0,D42/D41-1,"")</f>
        <v/>
      </c>
      <c r="E43" s="49" t="str">
        <f t="shared" si="11"/>
        <v/>
      </c>
      <c r="F43" s="49" t="str">
        <f t="shared" si="11"/>
        <v/>
      </c>
      <c r="G43" s="49" t="str">
        <f t="shared" si="11"/>
        <v/>
      </c>
      <c r="H43" s="51">
        <f>IF(H41&lt;&gt;0,H42/H41-1,0)</f>
        <v>0</v>
      </c>
      <c r="I43" s="49" t="str">
        <f t="shared" si="11"/>
        <v/>
      </c>
      <c r="J43" s="49" t="str">
        <f t="shared" si="11"/>
        <v/>
      </c>
      <c r="K43" s="49" t="str">
        <f t="shared" si="11"/>
        <v/>
      </c>
      <c r="L43" s="51">
        <f>IF(L41&lt;&gt;0,L42/L41-1,0)</f>
        <v>0</v>
      </c>
      <c r="M43" s="51">
        <f>IF(M41&lt;&gt;0,M42/M41-1,0)</f>
        <v>0</v>
      </c>
      <c r="N43" s="2"/>
    </row>
    <row r="44" spans="1:14" ht="17.25" customHeight="1">
      <c r="A44" s="52" t="s">
        <v>28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7.25" customHeight="1">
      <c r="A45" s="5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7.25" customHeight="1">
      <c r="A46" s="3" t="s">
        <v>17</v>
      </c>
      <c r="B46" s="3"/>
      <c r="C46" s="3"/>
      <c r="D46" s="3"/>
      <c r="E46" s="3"/>
      <c r="F46" s="3"/>
      <c r="G46" s="3"/>
      <c r="H46" s="3"/>
      <c r="I46" s="2"/>
      <c r="J46" s="2"/>
      <c r="K46" s="2"/>
      <c r="L46" s="2"/>
      <c r="M46" s="2"/>
      <c r="N46" s="2"/>
    </row>
    <row r="47" spans="1:1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1" customHeight="1">
      <c r="A48" s="1" t="s">
        <v>18</v>
      </c>
      <c r="B48" s="54"/>
      <c r="C48" s="54"/>
      <c r="D48" s="54"/>
      <c r="E48" s="54"/>
      <c r="F48" s="54"/>
      <c r="G48" s="2"/>
      <c r="H48" s="1" t="s">
        <v>19</v>
      </c>
      <c r="I48" s="54"/>
      <c r="J48" s="54"/>
      <c r="K48" s="54"/>
      <c r="L48" s="54"/>
      <c r="M48" s="54"/>
      <c r="N48" s="2"/>
    </row>
    <row r="49" spans="1:14" ht="21" customHeight="1">
      <c r="A49" s="2"/>
      <c r="B49" s="55"/>
      <c r="C49" s="55"/>
      <c r="D49" s="55"/>
      <c r="E49" s="55"/>
      <c r="F49" s="55"/>
      <c r="G49" s="2"/>
      <c r="H49" s="2"/>
      <c r="I49" s="55"/>
      <c r="J49" s="55"/>
      <c r="K49" s="55"/>
      <c r="L49" s="55"/>
      <c r="M49" s="55"/>
      <c r="N49" s="2"/>
    </row>
    <row r="50" spans="1:14" ht="21" customHeight="1">
      <c r="A50" s="2"/>
      <c r="B50" s="55"/>
      <c r="C50" s="55"/>
      <c r="D50" s="55"/>
      <c r="E50" s="55"/>
      <c r="F50" s="55"/>
      <c r="G50" s="2"/>
      <c r="H50" s="2"/>
      <c r="I50" s="55"/>
      <c r="J50" s="55"/>
      <c r="K50" s="55"/>
      <c r="L50" s="55"/>
      <c r="M50" s="55"/>
      <c r="N50" s="2"/>
    </row>
    <row r="51" spans="1:14" ht="21" customHeight="1">
      <c r="A51" s="2"/>
      <c r="B51" s="55"/>
      <c r="C51" s="55"/>
      <c r="D51" s="55"/>
      <c r="E51" s="55"/>
      <c r="F51" s="55"/>
      <c r="G51" s="2"/>
      <c r="H51" s="2"/>
      <c r="I51" s="55"/>
      <c r="J51" s="55"/>
      <c r="K51" s="55"/>
      <c r="L51" s="55"/>
      <c r="M51" s="55"/>
      <c r="N51" s="2"/>
    </row>
    <row r="52" spans="1:14" ht="21" customHeight="1">
      <c r="A52" s="2"/>
      <c r="B52" s="56"/>
      <c r="C52" s="56"/>
      <c r="D52" s="56"/>
      <c r="E52" s="56"/>
      <c r="F52" s="56"/>
      <c r="G52" s="2"/>
      <c r="H52" s="2"/>
      <c r="I52" s="56"/>
      <c r="J52" s="56"/>
      <c r="K52" s="56"/>
      <c r="L52" s="56"/>
      <c r="M52" s="56"/>
      <c r="N52" s="2"/>
    </row>
  </sheetData>
  <sheetProtection selectLockedCells="1"/>
  <mergeCells count="9">
    <mergeCell ref="K4:L4"/>
    <mergeCell ref="M4:N4"/>
    <mergeCell ref="A16:B16"/>
    <mergeCell ref="K1:L1"/>
    <mergeCell ref="M1:N1"/>
    <mergeCell ref="C2:I2"/>
    <mergeCell ref="K2:N2"/>
    <mergeCell ref="K3:L3"/>
    <mergeCell ref="M3:N3"/>
  </mergeCells>
  <pageMargins left="0.75" right="0.75" top="1" bottom="1" header="0.5" footer="0.5"/>
  <pageSetup scale="4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52"/>
  <sheetViews>
    <sheetView zoomScaleNormal="100" workbookViewId="0">
      <selection activeCell="A4" sqref="A4"/>
    </sheetView>
  </sheetViews>
  <sheetFormatPr defaultColWidth="9.1796875" defaultRowHeight="12.5"/>
  <cols>
    <col min="1" max="1" width="19.81640625" customWidth="1"/>
    <col min="2" max="2" width="10.81640625" customWidth="1"/>
    <col min="3" max="14" width="17.81640625" customWidth="1"/>
  </cols>
  <sheetData>
    <row r="1" spans="1:14" ht="17.25" customHeight="1">
      <c r="A1" s="1"/>
      <c r="B1" s="1"/>
      <c r="C1" s="1"/>
      <c r="D1" s="1"/>
      <c r="E1" s="2"/>
      <c r="F1" s="1"/>
      <c r="G1" s="2"/>
      <c r="H1" s="1"/>
      <c r="I1" s="1"/>
      <c r="J1" s="1"/>
      <c r="K1" s="101" t="s">
        <v>81</v>
      </c>
      <c r="L1" s="101"/>
      <c r="M1" s="102" t="str">
        <f>IF('Comp Info'!B17&lt;&gt;"Original",'Comp Info'!H17,"")</f>
        <v/>
      </c>
      <c r="N1" s="103"/>
    </row>
    <row r="2" spans="1:14" ht="19.5" customHeight="1">
      <c r="A2" s="3" t="s">
        <v>0</v>
      </c>
      <c r="B2" s="1"/>
      <c r="C2" s="115" t="str">
        <f>+'Comp Info'!B9</f>
        <v>IAO Actuarial Consulting Services Inc.</v>
      </c>
      <c r="D2" s="115"/>
      <c r="E2" s="115"/>
      <c r="F2" s="115"/>
      <c r="G2" s="115"/>
      <c r="H2" s="115"/>
      <c r="I2" s="115"/>
      <c r="J2" s="1"/>
      <c r="K2" s="106" t="s">
        <v>1</v>
      </c>
      <c r="L2" s="107"/>
      <c r="M2" s="107"/>
      <c r="N2" s="108"/>
    </row>
    <row r="3" spans="1:14" ht="17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09" t="s">
        <v>2</v>
      </c>
      <c r="L3" s="110"/>
      <c r="M3" s="111" t="str">
        <f>+'Comp Info'!H12</f>
        <v>July 1, 2026</v>
      </c>
      <c r="N3" s="112"/>
    </row>
    <row r="4" spans="1:14" ht="19.5" customHeight="1">
      <c r="A4" s="4" t="s">
        <v>252</v>
      </c>
      <c r="B4" s="1"/>
      <c r="C4" s="1"/>
      <c r="D4" s="3" t="s">
        <v>237</v>
      </c>
      <c r="E4" s="1"/>
      <c r="F4" s="1"/>
      <c r="G4" s="1"/>
      <c r="H4" s="1"/>
      <c r="I4" s="1"/>
      <c r="J4" s="1"/>
      <c r="K4" s="113" t="s">
        <v>3</v>
      </c>
      <c r="L4" s="114"/>
      <c r="M4" s="111" t="str">
        <f>+'Comp Info'!H13</f>
        <v>July 1, 2026</v>
      </c>
      <c r="N4" s="112"/>
    </row>
    <row r="5" spans="1:14" ht="17.25" customHeight="1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</row>
    <row r="6" spans="1:14" ht="17.25" customHeight="1">
      <c r="A6" s="5" t="s">
        <v>4</v>
      </c>
      <c r="B6" s="1"/>
      <c r="C6" s="1"/>
      <c r="D6" s="1"/>
      <c r="E6" s="1"/>
      <c r="F6" s="1"/>
      <c r="G6" s="2"/>
      <c r="H6" s="1"/>
      <c r="I6" s="1"/>
      <c r="J6" s="2"/>
      <c r="K6" s="6" t="s">
        <v>5</v>
      </c>
      <c r="L6" s="7"/>
      <c r="M6" s="29"/>
      <c r="N6" s="30"/>
    </row>
    <row r="7" spans="1:14" ht="17.25" customHeight="1">
      <c r="A7" s="17" t="s">
        <v>189</v>
      </c>
      <c r="B7" s="7"/>
      <c r="C7" s="7"/>
      <c r="D7" s="7"/>
      <c r="E7" s="18"/>
      <c r="F7" s="1"/>
      <c r="G7" s="2"/>
      <c r="H7" s="1"/>
      <c r="I7" s="1"/>
      <c r="J7" s="2"/>
      <c r="K7" s="8" t="s">
        <v>205</v>
      </c>
      <c r="L7" s="1"/>
      <c r="M7" s="2"/>
      <c r="N7" s="31"/>
    </row>
    <row r="8" spans="1:14" ht="17.25" customHeight="1">
      <c r="A8" s="8" t="s">
        <v>23</v>
      </c>
      <c r="B8" s="1"/>
      <c r="C8" s="1"/>
      <c r="D8" s="2"/>
      <c r="E8" s="31"/>
      <c r="F8" s="2"/>
      <c r="G8" s="2"/>
      <c r="H8" s="1"/>
      <c r="I8" s="1"/>
      <c r="J8" s="1"/>
      <c r="K8" s="8" t="s">
        <v>235</v>
      </c>
      <c r="L8" s="1"/>
      <c r="M8" s="2"/>
      <c r="N8" s="31"/>
    </row>
    <row r="9" spans="1:14" ht="17.25" customHeight="1">
      <c r="A9" s="8" t="s">
        <v>190</v>
      </c>
      <c r="B9" s="1"/>
      <c r="C9" s="1"/>
      <c r="D9" s="1"/>
      <c r="E9" s="75"/>
      <c r="F9" s="2"/>
      <c r="G9" s="2"/>
      <c r="H9" s="1"/>
      <c r="I9" s="1"/>
      <c r="J9" s="1"/>
      <c r="K9" s="8" t="s">
        <v>236</v>
      </c>
      <c r="L9" s="1"/>
      <c r="M9" s="2"/>
      <c r="N9" s="31"/>
    </row>
    <row r="10" spans="1:14" ht="17.25" customHeight="1">
      <c r="A10" s="8" t="s">
        <v>191</v>
      </c>
      <c r="B10" s="1"/>
      <c r="C10" s="1"/>
      <c r="D10" s="2"/>
      <c r="E10" s="75"/>
      <c r="F10" s="2"/>
      <c r="G10" s="2"/>
      <c r="H10" s="1"/>
      <c r="I10" s="1"/>
      <c r="J10" s="1"/>
      <c r="K10" s="8" t="s">
        <v>7</v>
      </c>
      <c r="L10" s="1"/>
      <c r="M10" s="2"/>
      <c r="N10" s="31"/>
    </row>
    <row r="11" spans="1:14" ht="17.25" customHeight="1">
      <c r="A11" s="8" t="s">
        <v>238</v>
      </c>
      <c r="B11" s="2"/>
      <c r="C11" s="2"/>
      <c r="D11" s="1"/>
      <c r="E11" s="75"/>
      <c r="F11" s="2"/>
      <c r="G11" s="1"/>
      <c r="H11" s="1"/>
      <c r="I11" s="1"/>
      <c r="J11" s="1"/>
      <c r="K11" s="32" t="s">
        <v>8</v>
      </c>
      <c r="L11" s="33"/>
      <c r="M11" s="33"/>
      <c r="N11" s="34"/>
    </row>
    <row r="12" spans="1:14" ht="17.25" customHeight="1">
      <c r="A12" s="8"/>
      <c r="B12" s="2"/>
      <c r="C12" s="2"/>
      <c r="D12" s="2"/>
      <c r="E12" s="75"/>
      <c r="F12" s="2"/>
      <c r="G12" s="1"/>
      <c r="H12" s="1"/>
      <c r="I12" s="1"/>
      <c r="J12" s="1"/>
      <c r="K12" s="1"/>
      <c r="L12" s="1"/>
      <c r="M12" s="1"/>
      <c r="N12" s="1"/>
    </row>
    <row r="13" spans="1:14" ht="17.25" customHeight="1">
      <c r="A13" s="86" t="s">
        <v>239</v>
      </c>
      <c r="B13" s="78"/>
      <c r="C13" s="80"/>
      <c r="D13" s="80"/>
      <c r="E13" s="81" t="s">
        <v>227</v>
      </c>
      <c r="F13" s="2"/>
      <c r="G13" s="5"/>
      <c r="H13" s="3"/>
      <c r="I13" s="1"/>
      <c r="J13" s="1"/>
      <c r="K13" s="1"/>
      <c r="L13" s="1"/>
      <c r="M13" s="1"/>
      <c r="N13" s="1"/>
    </row>
    <row r="14" spans="1:14" ht="17.25" customHeight="1">
      <c r="A14" s="91" t="s">
        <v>240</v>
      </c>
      <c r="B14" s="89"/>
      <c r="C14" s="89"/>
      <c r="D14" s="83" t="s">
        <v>234</v>
      </c>
      <c r="E14" s="84"/>
      <c r="F14" s="2"/>
      <c r="G14" s="1"/>
      <c r="H14" s="1"/>
      <c r="I14" s="1"/>
      <c r="J14" s="1"/>
      <c r="K14" s="1"/>
      <c r="L14" s="1"/>
      <c r="M14" s="1"/>
      <c r="N14" s="1"/>
    </row>
    <row r="15" spans="1:14" ht="17.25" customHeight="1" thickBot="1">
      <c r="A15" s="2"/>
      <c r="B15" s="2"/>
      <c r="C15" s="2"/>
      <c r="D15" s="2"/>
      <c r="E15" s="2"/>
      <c r="F15" s="1"/>
      <c r="G15" s="1"/>
      <c r="H15" s="1"/>
      <c r="I15" s="1"/>
      <c r="J15" s="1"/>
      <c r="K15" s="1"/>
      <c r="L15" s="1"/>
      <c r="M15" s="1"/>
      <c r="N15" s="1"/>
    </row>
    <row r="16" spans="1:14" ht="57.75" customHeight="1" thickBot="1">
      <c r="A16" s="104" t="s">
        <v>22</v>
      </c>
      <c r="B16" s="105"/>
      <c r="C16" s="35" t="s">
        <v>25</v>
      </c>
      <c r="D16" s="35" t="s">
        <v>26</v>
      </c>
      <c r="E16" s="35" t="s">
        <v>27</v>
      </c>
      <c r="F16" s="35" t="s">
        <v>9</v>
      </c>
      <c r="G16" s="35" t="s">
        <v>10</v>
      </c>
      <c r="H16" s="36" t="s">
        <v>39</v>
      </c>
      <c r="I16" s="35" t="s">
        <v>11</v>
      </c>
      <c r="J16" s="35" t="s">
        <v>12</v>
      </c>
      <c r="K16" s="35" t="s">
        <v>13</v>
      </c>
      <c r="L16" s="37" t="s">
        <v>40</v>
      </c>
      <c r="M16" s="38" t="s">
        <v>41</v>
      </c>
      <c r="N16" s="2"/>
    </row>
    <row r="17" spans="1:14" ht="17.25" customHeight="1">
      <c r="A17" s="39" t="s">
        <v>147</v>
      </c>
      <c r="B17" s="40" t="s">
        <v>14</v>
      </c>
      <c r="C17" s="53"/>
      <c r="D17" s="53"/>
      <c r="E17" s="53"/>
      <c r="F17" s="53"/>
      <c r="G17" s="53"/>
      <c r="H17" s="41">
        <f t="shared" ref="H17:H42" si="0">SUM(C17:G17)</f>
        <v>0</v>
      </c>
      <c r="I17" s="53"/>
      <c r="J17" s="53"/>
      <c r="K17" s="53"/>
      <c r="L17" s="41">
        <f t="shared" ref="L17:L42" si="1">SUM(I17:K17)</f>
        <v>0</v>
      </c>
      <c r="M17" s="42">
        <f t="shared" ref="M17:M42" si="2">SUM(H17,L17)</f>
        <v>0</v>
      </c>
      <c r="N17" s="2"/>
    </row>
    <row r="18" spans="1:14" ht="17.25" customHeight="1">
      <c r="A18" s="43"/>
      <c r="B18" s="44" t="s">
        <v>15</v>
      </c>
      <c r="C18" s="21"/>
      <c r="D18" s="21"/>
      <c r="E18" s="21"/>
      <c r="F18" s="21"/>
      <c r="G18" s="21"/>
      <c r="H18" s="45">
        <f t="shared" si="0"/>
        <v>0</v>
      </c>
      <c r="I18" s="21"/>
      <c r="J18" s="21"/>
      <c r="K18" s="21"/>
      <c r="L18" s="45">
        <f t="shared" si="1"/>
        <v>0</v>
      </c>
      <c r="M18" s="46">
        <f t="shared" si="2"/>
        <v>0</v>
      </c>
      <c r="N18" s="2"/>
    </row>
    <row r="19" spans="1:14" ht="17.25" customHeight="1" thickBot="1">
      <c r="A19" s="47" t="s">
        <v>16</v>
      </c>
      <c r="B19" s="48"/>
      <c r="C19" s="49" t="str">
        <f>IF(C17&lt;&gt;0,C18/C17-1,"")</f>
        <v/>
      </c>
      <c r="D19" s="49" t="str">
        <f t="shared" ref="D19:K19" si="3">IF(D17&lt;&gt;0,D18/D17-1,"")</f>
        <v/>
      </c>
      <c r="E19" s="49" t="str">
        <f t="shared" si="3"/>
        <v/>
      </c>
      <c r="F19" s="49" t="str">
        <f t="shared" si="3"/>
        <v/>
      </c>
      <c r="G19" s="49" t="str">
        <f t="shared" si="3"/>
        <v/>
      </c>
      <c r="H19" s="50">
        <f>IF(H17&lt;&gt;0,H18/H17-1,0)</f>
        <v>0</v>
      </c>
      <c r="I19" s="49" t="str">
        <f t="shared" si="3"/>
        <v/>
      </c>
      <c r="J19" s="49" t="str">
        <f t="shared" si="3"/>
        <v/>
      </c>
      <c r="K19" s="49" t="str">
        <f t="shared" si="3"/>
        <v/>
      </c>
      <c r="L19" s="50">
        <f>IF(L17&lt;&gt;0,L18/L17-1,0)</f>
        <v>0</v>
      </c>
      <c r="M19" s="50">
        <f>IF(M17&lt;&gt;0,M18/M17-1,0)</f>
        <v>0</v>
      </c>
      <c r="N19" s="2"/>
    </row>
    <row r="20" spans="1:14" ht="17.25" customHeight="1">
      <c r="A20" s="39" t="s">
        <v>148</v>
      </c>
      <c r="B20" s="40" t="s">
        <v>14</v>
      </c>
      <c r="C20" s="53"/>
      <c r="D20" s="53"/>
      <c r="E20" s="53"/>
      <c r="F20" s="53"/>
      <c r="G20" s="53"/>
      <c r="H20" s="41">
        <f t="shared" si="0"/>
        <v>0</v>
      </c>
      <c r="I20" s="53"/>
      <c r="J20" s="53"/>
      <c r="K20" s="53"/>
      <c r="L20" s="41">
        <f t="shared" si="1"/>
        <v>0</v>
      </c>
      <c r="M20" s="42">
        <f t="shared" si="2"/>
        <v>0</v>
      </c>
      <c r="N20" s="2"/>
    </row>
    <row r="21" spans="1:14" ht="17.25" customHeight="1">
      <c r="A21" s="43"/>
      <c r="B21" s="44" t="s">
        <v>15</v>
      </c>
      <c r="C21" s="21"/>
      <c r="D21" s="21"/>
      <c r="E21" s="21"/>
      <c r="F21" s="21"/>
      <c r="G21" s="21"/>
      <c r="H21" s="45">
        <f t="shared" si="0"/>
        <v>0</v>
      </c>
      <c r="I21" s="21"/>
      <c r="J21" s="21"/>
      <c r="K21" s="21"/>
      <c r="L21" s="45">
        <f t="shared" si="1"/>
        <v>0</v>
      </c>
      <c r="M21" s="46">
        <f t="shared" si="2"/>
        <v>0</v>
      </c>
      <c r="N21" s="2"/>
    </row>
    <row r="22" spans="1:14" ht="17.25" customHeight="1" thickBot="1">
      <c r="A22" s="47" t="s">
        <v>16</v>
      </c>
      <c r="B22" s="48"/>
      <c r="C22" s="49" t="str">
        <f>IF(C20&lt;&gt;0,C21/C20-1,"")</f>
        <v/>
      </c>
      <c r="D22" s="49" t="str">
        <f t="shared" ref="D22:K22" si="4">IF(D20&lt;&gt;0,D21/D20-1,"")</f>
        <v/>
      </c>
      <c r="E22" s="49" t="str">
        <f t="shared" si="4"/>
        <v/>
      </c>
      <c r="F22" s="49" t="str">
        <f t="shared" si="4"/>
        <v/>
      </c>
      <c r="G22" s="49" t="str">
        <f t="shared" si="4"/>
        <v/>
      </c>
      <c r="H22" s="50">
        <f>IF(H20&lt;&gt;0,H21/H20-1,0)</f>
        <v>0</v>
      </c>
      <c r="I22" s="49" t="str">
        <f t="shared" si="4"/>
        <v/>
      </c>
      <c r="J22" s="49" t="str">
        <f t="shared" si="4"/>
        <v/>
      </c>
      <c r="K22" s="49" t="str">
        <f t="shared" si="4"/>
        <v/>
      </c>
      <c r="L22" s="50">
        <f>IF(L20&lt;&gt;0,L21/L20-1,0)</f>
        <v>0</v>
      </c>
      <c r="M22" s="50">
        <f>IF(M20&lt;&gt;0,M21/M20-1,0)</f>
        <v>0</v>
      </c>
      <c r="N22" s="2"/>
    </row>
    <row r="23" spans="1:14" ht="17.25" customHeight="1">
      <c r="A23" s="39" t="s">
        <v>149</v>
      </c>
      <c r="B23" s="40" t="s">
        <v>14</v>
      </c>
      <c r="C23" s="53"/>
      <c r="D23" s="53"/>
      <c r="E23" s="53"/>
      <c r="F23" s="53"/>
      <c r="G23" s="53"/>
      <c r="H23" s="41">
        <f t="shared" si="0"/>
        <v>0</v>
      </c>
      <c r="I23" s="53"/>
      <c r="J23" s="53"/>
      <c r="K23" s="53"/>
      <c r="L23" s="41">
        <f t="shared" si="1"/>
        <v>0</v>
      </c>
      <c r="M23" s="42">
        <f t="shared" si="2"/>
        <v>0</v>
      </c>
      <c r="N23" s="2"/>
    </row>
    <row r="24" spans="1:14" ht="17.25" customHeight="1">
      <c r="A24" s="43"/>
      <c r="B24" s="44" t="s">
        <v>15</v>
      </c>
      <c r="C24" s="21"/>
      <c r="D24" s="21"/>
      <c r="E24" s="21"/>
      <c r="F24" s="21"/>
      <c r="G24" s="21"/>
      <c r="H24" s="45">
        <f t="shared" si="0"/>
        <v>0</v>
      </c>
      <c r="I24" s="21"/>
      <c r="J24" s="21"/>
      <c r="K24" s="21"/>
      <c r="L24" s="45">
        <f t="shared" si="1"/>
        <v>0</v>
      </c>
      <c r="M24" s="46">
        <f t="shared" si="2"/>
        <v>0</v>
      </c>
      <c r="N24" s="2"/>
    </row>
    <row r="25" spans="1:14" ht="17.25" customHeight="1" thickBot="1">
      <c r="A25" s="47" t="s">
        <v>16</v>
      </c>
      <c r="B25" s="48"/>
      <c r="C25" s="49" t="str">
        <f>IF(C23&lt;&gt;0,C24/C23-1,"")</f>
        <v/>
      </c>
      <c r="D25" s="49" t="str">
        <f t="shared" ref="D25:K25" si="5">IF(D23&lt;&gt;0,D24/D23-1,"")</f>
        <v/>
      </c>
      <c r="E25" s="49" t="str">
        <f t="shared" si="5"/>
        <v/>
      </c>
      <c r="F25" s="49" t="str">
        <f t="shared" si="5"/>
        <v/>
      </c>
      <c r="G25" s="49" t="str">
        <f t="shared" si="5"/>
        <v/>
      </c>
      <c r="H25" s="50">
        <f>IF(H23&lt;&gt;0,H24/H23-1,0)</f>
        <v>0</v>
      </c>
      <c r="I25" s="49" t="str">
        <f t="shared" si="5"/>
        <v/>
      </c>
      <c r="J25" s="49" t="str">
        <f t="shared" si="5"/>
        <v/>
      </c>
      <c r="K25" s="49" t="str">
        <f t="shared" si="5"/>
        <v/>
      </c>
      <c r="L25" s="50">
        <f>IF(L23&lt;&gt;0,L24/L23-1,0)</f>
        <v>0</v>
      </c>
      <c r="M25" s="50">
        <f>IF(M23&lt;&gt;0,M24/M23-1,0)</f>
        <v>0</v>
      </c>
      <c r="N25" s="2"/>
    </row>
    <row r="26" spans="1:14" ht="17.25" customHeight="1">
      <c r="A26" s="39" t="s">
        <v>150</v>
      </c>
      <c r="B26" s="40" t="s">
        <v>14</v>
      </c>
      <c r="C26" s="53"/>
      <c r="D26" s="53"/>
      <c r="E26" s="53"/>
      <c r="F26" s="53"/>
      <c r="G26" s="53"/>
      <c r="H26" s="41">
        <f t="shared" si="0"/>
        <v>0</v>
      </c>
      <c r="I26" s="53"/>
      <c r="J26" s="53"/>
      <c r="K26" s="53"/>
      <c r="L26" s="41">
        <f t="shared" si="1"/>
        <v>0</v>
      </c>
      <c r="M26" s="42">
        <f t="shared" si="2"/>
        <v>0</v>
      </c>
      <c r="N26" s="2"/>
    </row>
    <row r="27" spans="1:14" ht="17.25" customHeight="1">
      <c r="A27" s="43"/>
      <c r="B27" s="44" t="s">
        <v>15</v>
      </c>
      <c r="C27" s="21"/>
      <c r="D27" s="21"/>
      <c r="E27" s="21"/>
      <c r="F27" s="21"/>
      <c r="G27" s="21"/>
      <c r="H27" s="45">
        <f t="shared" si="0"/>
        <v>0</v>
      </c>
      <c r="I27" s="21"/>
      <c r="J27" s="21"/>
      <c r="K27" s="21"/>
      <c r="L27" s="45">
        <f t="shared" si="1"/>
        <v>0</v>
      </c>
      <c r="M27" s="46">
        <f t="shared" si="2"/>
        <v>0</v>
      </c>
      <c r="N27" s="2"/>
    </row>
    <row r="28" spans="1:14" ht="17.25" customHeight="1" thickBot="1">
      <c r="A28" s="47" t="s">
        <v>16</v>
      </c>
      <c r="B28" s="48"/>
      <c r="C28" s="49" t="str">
        <f>IF(C26&lt;&gt;0,C27/C26-1,"")</f>
        <v/>
      </c>
      <c r="D28" s="49" t="str">
        <f t="shared" ref="D28:K28" si="6">IF(D26&lt;&gt;0,D27/D26-1,"")</f>
        <v/>
      </c>
      <c r="E28" s="49" t="str">
        <f t="shared" si="6"/>
        <v/>
      </c>
      <c r="F28" s="49" t="str">
        <f t="shared" si="6"/>
        <v/>
      </c>
      <c r="G28" s="49" t="str">
        <f t="shared" si="6"/>
        <v/>
      </c>
      <c r="H28" s="50">
        <f>IF(H26&lt;&gt;0,H27/H26-1,0)</f>
        <v>0</v>
      </c>
      <c r="I28" s="49" t="str">
        <f t="shared" si="6"/>
        <v/>
      </c>
      <c r="J28" s="49" t="str">
        <f t="shared" si="6"/>
        <v/>
      </c>
      <c r="K28" s="49" t="str">
        <f t="shared" si="6"/>
        <v/>
      </c>
      <c r="L28" s="50">
        <f>IF(L26&lt;&gt;0,L27/L26-1,0)</f>
        <v>0</v>
      </c>
      <c r="M28" s="50">
        <f>IF(M26&lt;&gt;0,M27/M26-1,0)</f>
        <v>0</v>
      </c>
      <c r="N28" s="2"/>
    </row>
    <row r="29" spans="1:14" ht="17.25" customHeight="1">
      <c r="A29" s="39" t="s">
        <v>151</v>
      </c>
      <c r="B29" s="40" t="s">
        <v>14</v>
      </c>
      <c r="C29" s="53"/>
      <c r="D29" s="53"/>
      <c r="E29" s="53"/>
      <c r="F29" s="53"/>
      <c r="G29" s="53"/>
      <c r="H29" s="41">
        <f t="shared" si="0"/>
        <v>0</v>
      </c>
      <c r="I29" s="53"/>
      <c r="J29" s="53"/>
      <c r="K29" s="53"/>
      <c r="L29" s="41">
        <f t="shared" si="1"/>
        <v>0</v>
      </c>
      <c r="M29" s="42">
        <f t="shared" si="2"/>
        <v>0</v>
      </c>
      <c r="N29" s="2"/>
    </row>
    <row r="30" spans="1:14" ht="17.25" customHeight="1">
      <c r="A30" s="43"/>
      <c r="B30" s="44" t="s">
        <v>15</v>
      </c>
      <c r="C30" s="21"/>
      <c r="D30" s="21"/>
      <c r="E30" s="21"/>
      <c r="F30" s="21"/>
      <c r="G30" s="21"/>
      <c r="H30" s="45">
        <f t="shared" si="0"/>
        <v>0</v>
      </c>
      <c r="I30" s="21"/>
      <c r="J30" s="21"/>
      <c r="K30" s="21"/>
      <c r="L30" s="45">
        <f t="shared" si="1"/>
        <v>0</v>
      </c>
      <c r="M30" s="46">
        <f t="shared" si="2"/>
        <v>0</v>
      </c>
      <c r="N30" s="2"/>
    </row>
    <row r="31" spans="1:14" ht="17.25" customHeight="1" thickBot="1">
      <c r="A31" s="47" t="s">
        <v>16</v>
      </c>
      <c r="B31" s="48"/>
      <c r="C31" s="49" t="str">
        <f>IF(C29&lt;&gt;0,C30/C29-1,"")</f>
        <v/>
      </c>
      <c r="D31" s="49" t="str">
        <f t="shared" ref="D31:K31" si="7">IF(D29&lt;&gt;0,D30/D29-1,"")</f>
        <v/>
      </c>
      <c r="E31" s="49" t="str">
        <f t="shared" si="7"/>
        <v/>
      </c>
      <c r="F31" s="49" t="str">
        <f t="shared" si="7"/>
        <v/>
      </c>
      <c r="G31" s="49" t="str">
        <f t="shared" si="7"/>
        <v/>
      </c>
      <c r="H31" s="50">
        <f>IF(H29&lt;&gt;0,H30/H29-1,0)</f>
        <v>0</v>
      </c>
      <c r="I31" s="49" t="str">
        <f t="shared" si="7"/>
        <v/>
      </c>
      <c r="J31" s="49" t="str">
        <f t="shared" si="7"/>
        <v/>
      </c>
      <c r="K31" s="49" t="str">
        <f t="shared" si="7"/>
        <v/>
      </c>
      <c r="L31" s="50">
        <f>IF(L29&lt;&gt;0,L30/L29-1,0)</f>
        <v>0</v>
      </c>
      <c r="M31" s="50">
        <f>IF(M29&lt;&gt;0,M30/M29-1,0)</f>
        <v>0</v>
      </c>
      <c r="N31" s="2"/>
    </row>
    <row r="32" spans="1:14" ht="17.25" customHeight="1">
      <c r="A32" s="39" t="s">
        <v>152</v>
      </c>
      <c r="B32" s="40" t="s">
        <v>14</v>
      </c>
      <c r="C32" s="53"/>
      <c r="D32" s="53"/>
      <c r="E32" s="53"/>
      <c r="F32" s="53"/>
      <c r="G32" s="53"/>
      <c r="H32" s="41">
        <f t="shared" si="0"/>
        <v>0</v>
      </c>
      <c r="I32" s="53"/>
      <c r="J32" s="53"/>
      <c r="K32" s="53"/>
      <c r="L32" s="41">
        <f t="shared" si="1"/>
        <v>0</v>
      </c>
      <c r="M32" s="42">
        <f t="shared" si="2"/>
        <v>0</v>
      </c>
      <c r="N32" s="2"/>
    </row>
    <row r="33" spans="1:14" ht="17.25" customHeight="1">
      <c r="A33" s="43"/>
      <c r="B33" s="44" t="s">
        <v>15</v>
      </c>
      <c r="C33" s="21"/>
      <c r="D33" s="21"/>
      <c r="E33" s="21"/>
      <c r="F33" s="21"/>
      <c r="G33" s="21"/>
      <c r="H33" s="45">
        <f t="shared" si="0"/>
        <v>0</v>
      </c>
      <c r="I33" s="21"/>
      <c r="J33" s="21"/>
      <c r="K33" s="21"/>
      <c r="L33" s="45">
        <f t="shared" si="1"/>
        <v>0</v>
      </c>
      <c r="M33" s="46">
        <f t="shared" si="2"/>
        <v>0</v>
      </c>
      <c r="N33" s="2"/>
    </row>
    <row r="34" spans="1:14" ht="17.25" customHeight="1" thickBot="1">
      <c r="A34" s="47" t="s">
        <v>16</v>
      </c>
      <c r="B34" s="48"/>
      <c r="C34" s="49" t="str">
        <f>IF(C32&lt;&gt;0,C33/C32-1,"")</f>
        <v/>
      </c>
      <c r="D34" s="49" t="str">
        <f t="shared" ref="D34:K34" si="8">IF(D32&lt;&gt;0,D33/D32-1,"")</f>
        <v/>
      </c>
      <c r="E34" s="49" t="str">
        <f t="shared" si="8"/>
        <v/>
      </c>
      <c r="F34" s="49" t="str">
        <f t="shared" si="8"/>
        <v/>
      </c>
      <c r="G34" s="49" t="str">
        <f t="shared" si="8"/>
        <v/>
      </c>
      <c r="H34" s="50">
        <f>IF(H32&lt;&gt;0,H33/H32-1,0)</f>
        <v>0</v>
      </c>
      <c r="I34" s="49" t="str">
        <f t="shared" si="8"/>
        <v/>
      </c>
      <c r="J34" s="49" t="str">
        <f t="shared" si="8"/>
        <v/>
      </c>
      <c r="K34" s="49" t="str">
        <f t="shared" si="8"/>
        <v/>
      </c>
      <c r="L34" s="50">
        <f>IF(L32&lt;&gt;0,L33/L32-1,0)</f>
        <v>0</v>
      </c>
      <c r="M34" s="50">
        <f>IF(M32&lt;&gt;0,M33/M32-1,0)</f>
        <v>0</v>
      </c>
      <c r="N34" s="2"/>
    </row>
    <row r="35" spans="1:14" ht="17.25" customHeight="1">
      <c r="A35" s="39" t="s">
        <v>153</v>
      </c>
      <c r="B35" s="40" t="s">
        <v>14</v>
      </c>
      <c r="C35" s="53"/>
      <c r="D35" s="53"/>
      <c r="E35" s="53"/>
      <c r="F35" s="53"/>
      <c r="G35" s="53"/>
      <c r="H35" s="41">
        <f t="shared" si="0"/>
        <v>0</v>
      </c>
      <c r="I35" s="53"/>
      <c r="J35" s="53"/>
      <c r="K35" s="53"/>
      <c r="L35" s="41">
        <f t="shared" si="1"/>
        <v>0</v>
      </c>
      <c r="M35" s="42">
        <f t="shared" si="2"/>
        <v>0</v>
      </c>
      <c r="N35" s="2"/>
    </row>
    <row r="36" spans="1:14" ht="17.25" customHeight="1">
      <c r="A36" s="43"/>
      <c r="B36" s="44" t="s">
        <v>15</v>
      </c>
      <c r="C36" s="21"/>
      <c r="D36" s="21"/>
      <c r="E36" s="21"/>
      <c r="F36" s="21"/>
      <c r="G36" s="21"/>
      <c r="H36" s="45">
        <f t="shared" si="0"/>
        <v>0</v>
      </c>
      <c r="I36" s="21"/>
      <c r="J36" s="21"/>
      <c r="K36" s="21"/>
      <c r="L36" s="45">
        <f t="shared" si="1"/>
        <v>0</v>
      </c>
      <c r="M36" s="46">
        <f t="shared" si="2"/>
        <v>0</v>
      </c>
      <c r="N36" s="2"/>
    </row>
    <row r="37" spans="1:14" ht="17.25" customHeight="1" thickBot="1">
      <c r="A37" s="47" t="s">
        <v>16</v>
      </c>
      <c r="B37" s="48"/>
      <c r="C37" s="49" t="str">
        <f>IF(C35&lt;&gt;0,C36/C35-1,"")</f>
        <v/>
      </c>
      <c r="D37" s="49" t="str">
        <f t="shared" ref="D37:K37" si="9">IF(D35&lt;&gt;0,D36/D35-1,"")</f>
        <v/>
      </c>
      <c r="E37" s="49" t="str">
        <f t="shared" si="9"/>
        <v/>
      </c>
      <c r="F37" s="49" t="str">
        <f t="shared" si="9"/>
        <v/>
      </c>
      <c r="G37" s="49" t="str">
        <f t="shared" si="9"/>
        <v/>
      </c>
      <c r="H37" s="50">
        <f>IF(H35&lt;&gt;0,H36/H35-1,0)</f>
        <v>0</v>
      </c>
      <c r="I37" s="49" t="str">
        <f t="shared" si="9"/>
        <v/>
      </c>
      <c r="J37" s="49" t="str">
        <f t="shared" si="9"/>
        <v/>
      </c>
      <c r="K37" s="49" t="str">
        <f t="shared" si="9"/>
        <v/>
      </c>
      <c r="L37" s="50">
        <f>IF(L35&lt;&gt;0,L36/L35-1,0)</f>
        <v>0</v>
      </c>
      <c r="M37" s="50">
        <f>IF(M35&lt;&gt;0,M36/M35-1,0)</f>
        <v>0</v>
      </c>
      <c r="N37" s="2"/>
    </row>
    <row r="38" spans="1:14" ht="17.25" customHeight="1">
      <c r="A38" s="39" t="s">
        <v>154</v>
      </c>
      <c r="B38" s="40" t="s">
        <v>14</v>
      </c>
      <c r="C38" s="53"/>
      <c r="D38" s="53"/>
      <c r="E38" s="53"/>
      <c r="F38" s="53"/>
      <c r="G38" s="53"/>
      <c r="H38" s="41">
        <f t="shared" si="0"/>
        <v>0</v>
      </c>
      <c r="I38" s="53"/>
      <c r="J38" s="53"/>
      <c r="K38" s="53"/>
      <c r="L38" s="41">
        <f t="shared" si="1"/>
        <v>0</v>
      </c>
      <c r="M38" s="42">
        <f t="shared" si="2"/>
        <v>0</v>
      </c>
      <c r="N38" s="2"/>
    </row>
    <row r="39" spans="1:14" ht="17.25" customHeight="1">
      <c r="A39" s="43"/>
      <c r="B39" s="44" t="s">
        <v>15</v>
      </c>
      <c r="C39" s="21"/>
      <c r="D39" s="21"/>
      <c r="E39" s="21"/>
      <c r="F39" s="21"/>
      <c r="G39" s="21"/>
      <c r="H39" s="45">
        <f t="shared" si="0"/>
        <v>0</v>
      </c>
      <c r="I39" s="21"/>
      <c r="J39" s="21"/>
      <c r="K39" s="21"/>
      <c r="L39" s="45">
        <f t="shared" si="1"/>
        <v>0</v>
      </c>
      <c r="M39" s="46">
        <f t="shared" si="2"/>
        <v>0</v>
      </c>
      <c r="N39" s="2"/>
    </row>
    <row r="40" spans="1:14" ht="17.25" customHeight="1" thickBot="1">
      <c r="A40" s="47" t="s">
        <v>16</v>
      </c>
      <c r="B40" s="48"/>
      <c r="C40" s="49" t="str">
        <f>IF(C38&lt;&gt;0,C39/C38-1,"")</f>
        <v/>
      </c>
      <c r="D40" s="49" t="str">
        <f t="shared" ref="D40:K40" si="10">IF(D38&lt;&gt;0,D39/D38-1,"")</f>
        <v/>
      </c>
      <c r="E40" s="49" t="str">
        <f t="shared" si="10"/>
        <v/>
      </c>
      <c r="F40" s="49" t="str">
        <f t="shared" si="10"/>
        <v/>
      </c>
      <c r="G40" s="49" t="str">
        <f t="shared" si="10"/>
        <v/>
      </c>
      <c r="H40" s="50">
        <f>IF(H38&lt;&gt;0,H39/H38-1,0)</f>
        <v>0</v>
      </c>
      <c r="I40" s="49" t="str">
        <f t="shared" si="10"/>
        <v/>
      </c>
      <c r="J40" s="49" t="str">
        <f t="shared" si="10"/>
        <v/>
      </c>
      <c r="K40" s="49" t="str">
        <f t="shared" si="10"/>
        <v/>
      </c>
      <c r="L40" s="50">
        <f>IF(L38&lt;&gt;0,L39/L38-1,0)</f>
        <v>0</v>
      </c>
      <c r="M40" s="50">
        <f>IF(M38&lt;&gt;0,M39/M38-1,0)</f>
        <v>0</v>
      </c>
      <c r="N40" s="2"/>
    </row>
    <row r="41" spans="1:14" ht="17.25" customHeight="1">
      <c r="A41" s="39" t="s">
        <v>155</v>
      </c>
      <c r="B41" s="40" t="s">
        <v>14</v>
      </c>
      <c r="C41" s="53"/>
      <c r="D41" s="53"/>
      <c r="E41" s="53"/>
      <c r="F41" s="53"/>
      <c r="G41" s="53"/>
      <c r="H41" s="41">
        <f t="shared" si="0"/>
        <v>0</v>
      </c>
      <c r="I41" s="53"/>
      <c r="J41" s="53"/>
      <c r="K41" s="53"/>
      <c r="L41" s="41">
        <f t="shared" si="1"/>
        <v>0</v>
      </c>
      <c r="M41" s="42">
        <f t="shared" si="2"/>
        <v>0</v>
      </c>
      <c r="N41" s="2"/>
    </row>
    <row r="42" spans="1:14" ht="17.25" customHeight="1">
      <c r="A42" s="43"/>
      <c r="B42" s="44" t="s">
        <v>15</v>
      </c>
      <c r="C42" s="21"/>
      <c r="D42" s="21"/>
      <c r="E42" s="21"/>
      <c r="F42" s="21"/>
      <c r="G42" s="21"/>
      <c r="H42" s="45">
        <f t="shared" si="0"/>
        <v>0</v>
      </c>
      <c r="I42" s="21"/>
      <c r="J42" s="21"/>
      <c r="K42" s="21"/>
      <c r="L42" s="45">
        <f t="shared" si="1"/>
        <v>0</v>
      </c>
      <c r="M42" s="46">
        <f t="shared" si="2"/>
        <v>0</v>
      </c>
      <c r="N42" s="2"/>
    </row>
    <row r="43" spans="1:14" ht="17.25" customHeight="1" thickBot="1">
      <c r="A43" s="47" t="s">
        <v>16</v>
      </c>
      <c r="B43" s="48"/>
      <c r="C43" s="49" t="str">
        <f>IF(C41&lt;&gt;0,C42/C41-1,"")</f>
        <v/>
      </c>
      <c r="D43" s="49" t="str">
        <f t="shared" ref="D43:K43" si="11">IF(D41&lt;&gt;0,D42/D41-1,"")</f>
        <v/>
      </c>
      <c r="E43" s="49" t="str">
        <f t="shared" si="11"/>
        <v/>
      </c>
      <c r="F43" s="49" t="str">
        <f t="shared" si="11"/>
        <v/>
      </c>
      <c r="G43" s="49" t="str">
        <f t="shared" si="11"/>
        <v/>
      </c>
      <c r="H43" s="51">
        <f>IF(H41&lt;&gt;0,H42/H41-1,0)</f>
        <v>0</v>
      </c>
      <c r="I43" s="49" t="str">
        <f t="shared" si="11"/>
        <v/>
      </c>
      <c r="J43" s="49" t="str">
        <f t="shared" si="11"/>
        <v/>
      </c>
      <c r="K43" s="49" t="str">
        <f t="shared" si="11"/>
        <v/>
      </c>
      <c r="L43" s="51">
        <f>IF(L41&lt;&gt;0,L42/L41-1,0)</f>
        <v>0</v>
      </c>
      <c r="M43" s="51">
        <f>IF(M41&lt;&gt;0,M42/M41-1,0)</f>
        <v>0</v>
      </c>
      <c r="N43" s="2"/>
    </row>
    <row r="44" spans="1:14" ht="17.25" customHeight="1">
      <c r="A44" s="52" t="s">
        <v>28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7.25" customHeight="1">
      <c r="A45" s="5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7.25" customHeight="1">
      <c r="A46" s="3" t="s">
        <v>17</v>
      </c>
      <c r="B46" s="3"/>
      <c r="C46" s="3"/>
      <c r="D46" s="3"/>
      <c r="E46" s="3"/>
      <c r="F46" s="3"/>
      <c r="G46" s="3"/>
      <c r="H46" s="3"/>
      <c r="I46" s="2"/>
      <c r="J46" s="2"/>
      <c r="K46" s="2"/>
      <c r="L46" s="2"/>
      <c r="M46" s="2"/>
      <c r="N46" s="2"/>
    </row>
    <row r="47" spans="1:1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1" customHeight="1">
      <c r="A48" s="1" t="s">
        <v>18</v>
      </c>
      <c r="B48" s="54"/>
      <c r="C48" s="54"/>
      <c r="D48" s="54"/>
      <c r="E48" s="54"/>
      <c r="F48" s="54"/>
      <c r="G48" s="2"/>
      <c r="H48" s="1" t="s">
        <v>19</v>
      </c>
      <c r="I48" s="54"/>
      <c r="J48" s="54"/>
      <c r="K48" s="54"/>
      <c r="L48" s="54"/>
      <c r="M48" s="54"/>
      <c r="N48" s="2"/>
    </row>
    <row r="49" spans="1:14" ht="21" customHeight="1">
      <c r="A49" s="2"/>
      <c r="B49" s="55"/>
      <c r="C49" s="55"/>
      <c r="D49" s="55"/>
      <c r="E49" s="55"/>
      <c r="F49" s="55"/>
      <c r="G49" s="2"/>
      <c r="H49" s="2"/>
      <c r="I49" s="55"/>
      <c r="J49" s="55"/>
      <c r="K49" s="55"/>
      <c r="L49" s="55"/>
      <c r="M49" s="55"/>
      <c r="N49" s="2"/>
    </row>
    <row r="50" spans="1:14" ht="21" customHeight="1">
      <c r="A50" s="2"/>
      <c r="B50" s="55"/>
      <c r="C50" s="55"/>
      <c r="D50" s="55"/>
      <c r="E50" s="55"/>
      <c r="F50" s="55"/>
      <c r="G50" s="2"/>
      <c r="H50" s="2"/>
      <c r="I50" s="55"/>
      <c r="J50" s="55"/>
      <c r="K50" s="55"/>
      <c r="L50" s="55"/>
      <c r="M50" s="55"/>
      <c r="N50" s="2"/>
    </row>
    <row r="51" spans="1:14" ht="21" customHeight="1">
      <c r="A51" s="2"/>
      <c r="B51" s="55"/>
      <c r="C51" s="55"/>
      <c r="D51" s="55"/>
      <c r="E51" s="55"/>
      <c r="F51" s="55"/>
      <c r="G51" s="2"/>
      <c r="H51" s="2"/>
      <c r="I51" s="55"/>
      <c r="J51" s="55"/>
      <c r="K51" s="55"/>
      <c r="L51" s="55"/>
      <c r="M51" s="55"/>
      <c r="N51" s="2"/>
    </row>
    <row r="52" spans="1:14" ht="21" customHeight="1">
      <c r="A52" s="2"/>
      <c r="B52" s="56"/>
      <c r="C52" s="56"/>
      <c r="D52" s="56"/>
      <c r="E52" s="56"/>
      <c r="F52" s="56"/>
      <c r="G52" s="2"/>
      <c r="H52" s="2"/>
      <c r="I52" s="56"/>
      <c r="J52" s="56"/>
      <c r="K52" s="56"/>
      <c r="L52" s="56"/>
      <c r="M52" s="56"/>
      <c r="N52" s="2"/>
    </row>
  </sheetData>
  <sheetProtection selectLockedCells="1"/>
  <mergeCells count="9">
    <mergeCell ref="K4:L4"/>
    <mergeCell ref="M4:N4"/>
    <mergeCell ref="A16:B16"/>
    <mergeCell ref="K1:L1"/>
    <mergeCell ref="M1:N1"/>
    <mergeCell ref="C2:I2"/>
    <mergeCell ref="K2:N2"/>
    <mergeCell ref="K3:L3"/>
    <mergeCell ref="M3:N3"/>
  </mergeCells>
  <pageMargins left="0.75" right="0.75" top="1" bottom="1" header="0.5" footer="0.5"/>
  <pageSetup scale="4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F865A-4883-4BD0-B5D9-9A49022A56A5}">
  <dimension ref="A1:N52"/>
  <sheetViews>
    <sheetView zoomScaleNormal="100" workbookViewId="0">
      <selection activeCell="A3" activeCellId="1" sqref="A4 A3"/>
    </sheetView>
  </sheetViews>
  <sheetFormatPr defaultColWidth="9.1796875" defaultRowHeight="12.5"/>
  <cols>
    <col min="1" max="1" width="19.81640625" customWidth="1"/>
    <col min="2" max="2" width="10.81640625" customWidth="1"/>
    <col min="3" max="14" width="17.81640625" customWidth="1"/>
  </cols>
  <sheetData>
    <row r="1" spans="1:14" ht="17.25" customHeight="1">
      <c r="A1" s="1"/>
      <c r="B1" s="1"/>
      <c r="C1" s="1"/>
      <c r="D1" s="1"/>
      <c r="E1" s="2"/>
      <c r="F1" s="1"/>
      <c r="G1" s="2"/>
      <c r="H1" s="1"/>
      <c r="I1" s="1"/>
      <c r="J1" s="1"/>
      <c r="K1" s="101" t="s">
        <v>81</v>
      </c>
      <c r="L1" s="101"/>
      <c r="M1" s="102" t="str">
        <f>IF('Comp Info'!B17&lt;&gt;"Original",'Comp Info'!H17,"")</f>
        <v/>
      </c>
      <c r="N1" s="103"/>
    </row>
    <row r="2" spans="1:14" ht="19.5" customHeight="1">
      <c r="A2" s="3" t="s">
        <v>0</v>
      </c>
      <c r="B2" s="1"/>
      <c r="C2" s="115" t="str">
        <f>+'Comp Info'!B9</f>
        <v>IAO Actuarial Consulting Services Inc.</v>
      </c>
      <c r="D2" s="115"/>
      <c r="E2" s="115"/>
      <c r="F2" s="115"/>
      <c r="G2" s="115"/>
      <c r="H2" s="115"/>
      <c r="I2" s="115"/>
      <c r="J2" s="1"/>
      <c r="K2" s="106" t="s">
        <v>1</v>
      </c>
      <c r="L2" s="107"/>
      <c r="M2" s="107"/>
      <c r="N2" s="108"/>
    </row>
    <row r="3" spans="1:14" ht="17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09" t="s">
        <v>2</v>
      </c>
      <c r="L3" s="110"/>
      <c r="M3" s="111" t="str">
        <f>+'Comp Info'!H12</f>
        <v>July 1, 2026</v>
      </c>
      <c r="N3" s="112"/>
    </row>
    <row r="4" spans="1:14" ht="19.5" customHeight="1">
      <c r="A4" s="4" t="s">
        <v>254</v>
      </c>
      <c r="B4" s="1"/>
      <c r="C4" s="1"/>
      <c r="D4" s="3" t="s">
        <v>241</v>
      </c>
      <c r="E4" s="1"/>
      <c r="F4" s="1"/>
      <c r="G4" s="1"/>
      <c r="H4" s="1"/>
      <c r="I4" s="1"/>
      <c r="J4" s="1"/>
      <c r="K4" s="113" t="s">
        <v>3</v>
      </c>
      <c r="L4" s="114"/>
      <c r="M4" s="111" t="str">
        <f>+'Comp Info'!H13</f>
        <v>July 1, 2026</v>
      </c>
      <c r="N4" s="112"/>
    </row>
    <row r="5" spans="1:14" ht="17.25" customHeight="1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</row>
    <row r="6" spans="1:14" ht="17.25" customHeight="1">
      <c r="A6" s="5" t="s">
        <v>4</v>
      </c>
      <c r="B6" s="1"/>
      <c r="C6" s="1"/>
      <c r="D6" s="1"/>
      <c r="E6" s="1"/>
      <c r="F6" s="1"/>
      <c r="G6" s="2"/>
      <c r="H6" s="1"/>
      <c r="I6" s="1"/>
      <c r="J6" s="2"/>
      <c r="K6" s="6" t="s">
        <v>5</v>
      </c>
      <c r="L6" s="7"/>
      <c r="M6" s="29"/>
      <c r="N6" s="30"/>
    </row>
    <row r="7" spans="1:14" ht="17.25" customHeight="1">
      <c r="A7" s="17" t="s">
        <v>189</v>
      </c>
      <c r="B7" s="7"/>
      <c r="C7" s="7"/>
      <c r="D7" s="7"/>
      <c r="E7" s="18"/>
      <c r="F7" s="1"/>
      <c r="G7" s="2"/>
      <c r="H7" s="1"/>
      <c r="I7" s="1"/>
      <c r="J7" s="2"/>
      <c r="K7" s="8" t="s">
        <v>205</v>
      </c>
      <c r="L7" s="1"/>
      <c r="M7" s="2"/>
      <c r="N7" s="31"/>
    </row>
    <row r="8" spans="1:14" ht="17.25" customHeight="1">
      <c r="A8" s="8" t="s">
        <v>23</v>
      </c>
      <c r="B8" s="1"/>
      <c r="C8" s="1"/>
      <c r="D8" s="2"/>
      <c r="E8" s="31"/>
      <c r="F8" s="2"/>
      <c r="G8" s="2"/>
      <c r="H8" s="1"/>
      <c r="I8" s="1"/>
      <c r="J8" s="1"/>
      <c r="K8" s="8" t="s">
        <v>235</v>
      </c>
      <c r="L8" s="1"/>
      <c r="M8" s="2"/>
      <c r="N8" s="31"/>
    </row>
    <row r="9" spans="1:14" ht="17.25" customHeight="1">
      <c r="A9" s="8" t="s">
        <v>190</v>
      </c>
      <c r="B9" s="1"/>
      <c r="C9" s="1"/>
      <c r="D9" s="1"/>
      <c r="E9" s="75"/>
      <c r="F9" s="2"/>
      <c r="G9" s="2"/>
      <c r="H9" s="1"/>
      <c r="I9" s="1"/>
      <c r="J9" s="1"/>
      <c r="K9" s="8" t="s">
        <v>236</v>
      </c>
      <c r="L9" s="1"/>
      <c r="M9" s="2"/>
      <c r="N9" s="31"/>
    </row>
    <row r="10" spans="1:14" ht="17.25" customHeight="1">
      <c r="A10" s="8" t="s">
        <v>191</v>
      </c>
      <c r="B10" s="1"/>
      <c r="C10" s="1"/>
      <c r="D10" s="2"/>
      <c r="E10" s="75"/>
      <c r="F10" s="2"/>
      <c r="G10" s="2"/>
      <c r="H10" s="1"/>
      <c r="I10" s="1"/>
      <c r="J10" s="1"/>
      <c r="K10" s="8" t="s">
        <v>7</v>
      </c>
      <c r="L10" s="1"/>
      <c r="M10" s="2"/>
      <c r="N10" s="31"/>
    </row>
    <row r="11" spans="1:14" ht="17.25" customHeight="1">
      <c r="A11" s="8" t="s">
        <v>242</v>
      </c>
      <c r="B11" s="2"/>
      <c r="C11" s="2"/>
      <c r="D11" s="1"/>
      <c r="E11" s="75"/>
      <c r="F11" s="2"/>
      <c r="G11" s="1"/>
      <c r="H11" s="1"/>
      <c r="I11" s="1"/>
      <c r="J11" s="1"/>
      <c r="K11" s="32" t="s">
        <v>8</v>
      </c>
      <c r="L11" s="33"/>
      <c r="M11" s="33"/>
      <c r="N11" s="34"/>
    </row>
    <row r="12" spans="1:14" ht="17.25" customHeight="1">
      <c r="A12" s="8"/>
      <c r="B12" s="2"/>
      <c r="C12" s="2"/>
      <c r="D12" s="2"/>
      <c r="E12" s="75"/>
      <c r="F12" s="2"/>
      <c r="G12" s="1"/>
      <c r="H12" s="1"/>
      <c r="I12" s="1"/>
      <c r="J12" s="1"/>
      <c r="K12" s="1"/>
      <c r="L12" s="1"/>
      <c r="M12" s="1"/>
      <c r="N12" s="1"/>
    </row>
    <row r="13" spans="1:14" ht="17.25" customHeight="1">
      <c r="A13" s="86" t="s">
        <v>243</v>
      </c>
      <c r="B13" s="78"/>
      <c r="C13" s="80"/>
      <c r="D13" s="80"/>
      <c r="E13" s="81" t="s">
        <v>227</v>
      </c>
      <c r="F13" s="2"/>
      <c r="G13" s="5"/>
      <c r="H13" s="3"/>
      <c r="I13" s="1"/>
      <c r="J13" s="1"/>
      <c r="K13" s="1"/>
      <c r="L13" s="1"/>
      <c r="M13" s="1"/>
      <c r="N13" s="1"/>
    </row>
    <row r="14" spans="1:14" ht="17.25" customHeight="1">
      <c r="A14" s="91" t="s">
        <v>240</v>
      </c>
      <c r="B14" s="89"/>
      <c r="C14" s="89"/>
      <c r="D14" s="83" t="s">
        <v>234</v>
      </c>
      <c r="E14" s="84"/>
      <c r="F14" s="2"/>
      <c r="G14" s="1"/>
      <c r="H14" s="1"/>
      <c r="I14" s="1"/>
      <c r="J14" s="1"/>
      <c r="K14" s="1"/>
      <c r="L14" s="1"/>
      <c r="M14" s="1"/>
      <c r="N14" s="1"/>
    </row>
    <row r="15" spans="1:14" ht="17.25" customHeight="1" thickBot="1">
      <c r="A15" s="2"/>
      <c r="B15" s="2"/>
      <c r="C15" s="2"/>
      <c r="D15" s="2"/>
      <c r="E15" s="2"/>
      <c r="F15" s="1"/>
      <c r="G15" s="1"/>
      <c r="H15" s="1"/>
      <c r="I15" s="1"/>
      <c r="J15" s="1"/>
      <c r="K15" s="1"/>
      <c r="L15" s="1"/>
      <c r="M15" s="1"/>
      <c r="N15" s="1"/>
    </row>
    <row r="16" spans="1:14" ht="57.75" customHeight="1" thickBot="1">
      <c r="A16" s="104" t="s">
        <v>22</v>
      </c>
      <c r="B16" s="105"/>
      <c r="C16" s="35" t="s">
        <v>25</v>
      </c>
      <c r="D16" s="35" t="s">
        <v>26</v>
      </c>
      <c r="E16" s="35" t="s">
        <v>27</v>
      </c>
      <c r="F16" s="35" t="s">
        <v>9</v>
      </c>
      <c r="G16" s="35" t="s">
        <v>10</v>
      </c>
      <c r="H16" s="36" t="s">
        <v>39</v>
      </c>
      <c r="I16" s="35" t="s">
        <v>11</v>
      </c>
      <c r="J16" s="35" t="s">
        <v>12</v>
      </c>
      <c r="K16" s="35" t="s">
        <v>13</v>
      </c>
      <c r="L16" s="37" t="s">
        <v>40</v>
      </c>
      <c r="M16" s="38" t="s">
        <v>41</v>
      </c>
      <c r="N16" s="2"/>
    </row>
    <row r="17" spans="1:14" ht="17.25" customHeight="1">
      <c r="A17" s="39" t="s">
        <v>147</v>
      </c>
      <c r="B17" s="40" t="s">
        <v>14</v>
      </c>
      <c r="C17" s="53"/>
      <c r="D17" s="53"/>
      <c r="E17" s="53"/>
      <c r="F17" s="53"/>
      <c r="G17" s="53"/>
      <c r="H17" s="41">
        <f t="shared" ref="H17:H42" si="0">SUM(C17:G17)</f>
        <v>0</v>
      </c>
      <c r="I17" s="53"/>
      <c r="J17" s="53"/>
      <c r="K17" s="53"/>
      <c r="L17" s="41">
        <f t="shared" ref="L17:L42" si="1">SUM(I17:K17)</f>
        <v>0</v>
      </c>
      <c r="M17" s="42">
        <f t="shared" ref="M17:M42" si="2">SUM(H17,L17)</f>
        <v>0</v>
      </c>
      <c r="N17" s="2"/>
    </row>
    <row r="18" spans="1:14" ht="17.25" customHeight="1">
      <c r="A18" s="43"/>
      <c r="B18" s="44" t="s">
        <v>15</v>
      </c>
      <c r="C18" s="21"/>
      <c r="D18" s="21"/>
      <c r="E18" s="21"/>
      <c r="F18" s="21"/>
      <c r="G18" s="21"/>
      <c r="H18" s="45">
        <f t="shared" si="0"/>
        <v>0</v>
      </c>
      <c r="I18" s="21"/>
      <c r="J18" s="21"/>
      <c r="K18" s="21"/>
      <c r="L18" s="45">
        <f t="shared" si="1"/>
        <v>0</v>
      </c>
      <c r="M18" s="46">
        <f t="shared" si="2"/>
        <v>0</v>
      </c>
      <c r="N18" s="2"/>
    </row>
    <row r="19" spans="1:14" ht="17.25" customHeight="1" thickBot="1">
      <c r="A19" s="47" t="s">
        <v>16</v>
      </c>
      <c r="B19" s="48"/>
      <c r="C19" s="49" t="str">
        <f>IF(C17&lt;&gt;0,C18/C17-1,"")</f>
        <v/>
      </c>
      <c r="D19" s="49" t="str">
        <f t="shared" ref="D19:K19" si="3">IF(D17&lt;&gt;0,D18/D17-1,"")</f>
        <v/>
      </c>
      <c r="E19" s="49" t="str">
        <f t="shared" si="3"/>
        <v/>
      </c>
      <c r="F19" s="49" t="str">
        <f t="shared" si="3"/>
        <v/>
      </c>
      <c r="G19" s="49" t="str">
        <f t="shared" si="3"/>
        <v/>
      </c>
      <c r="H19" s="50">
        <f>IF(H17&lt;&gt;0,H18/H17-1,0)</f>
        <v>0</v>
      </c>
      <c r="I19" s="49" t="str">
        <f t="shared" si="3"/>
        <v/>
      </c>
      <c r="J19" s="49" t="str">
        <f t="shared" si="3"/>
        <v/>
      </c>
      <c r="K19" s="49" t="str">
        <f t="shared" si="3"/>
        <v/>
      </c>
      <c r="L19" s="50">
        <f>IF(L17&lt;&gt;0,L18/L17-1,0)</f>
        <v>0</v>
      </c>
      <c r="M19" s="50">
        <f>IF(M17&lt;&gt;0,M18/M17-1,0)</f>
        <v>0</v>
      </c>
      <c r="N19" s="2"/>
    </row>
    <row r="20" spans="1:14" ht="17.25" customHeight="1">
      <c r="A20" s="39" t="s">
        <v>148</v>
      </c>
      <c r="B20" s="40" t="s">
        <v>14</v>
      </c>
      <c r="C20" s="53"/>
      <c r="D20" s="53"/>
      <c r="E20" s="53"/>
      <c r="F20" s="53"/>
      <c r="G20" s="53"/>
      <c r="H20" s="41">
        <f t="shared" si="0"/>
        <v>0</v>
      </c>
      <c r="I20" s="53"/>
      <c r="J20" s="53"/>
      <c r="K20" s="53"/>
      <c r="L20" s="41">
        <f t="shared" si="1"/>
        <v>0</v>
      </c>
      <c r="M20" s="42">
        <f t="shared" si="2"/>
        <v>0</v>
      </c>
      <c r="N20" s="2"/>
    </row>
    <row r="21" spans="1:14" ht="17.25" customHeight="1">
      <c r="A21" s="43"/>
      <c r="B21" s="44" t="s">
        <v>15</v>
      </c>
      <c r="C21" s="21"/>
      <c r="D21" s="21"/>
      <c r="E21" s="21"/>
      <c r="F21" s="21"/>
      <c r="G21" s="21"/>
      <c r="H21" s="45">
        <f t="shared" si="0"/>
        <v>0</v>
      </c>
      <c r="I21" s="21"/>
      <c r="J21" s="21"/>
      <c r="K21" s="21"/>
      <c r="L21" s="45">
        <f t="shared" si="1"/>
        <v>0</v>
      </c>
      <c r="M21" s="46">
        <f t="shared" si="2"/>
        <v>0</v>
      </c>
      <c r="N21" s="2"/>
    </row>
    <row r="22" spans="1:14" ht="17.25" customHeight="1" thickBot="1">
      <c r="A22" s="47" t="s">
        <v>16</v>
      </c>
      <c r="B22" s="48"/>
      <c r="C22" s="49" t="str">
        <f>IF(C20&lt;&gt;0,C21/C20-1,"")</f>
        <v/>
      </c>
      <c r="D22" s="49" t="str">
        <f t="shared" ref="D22:K22" si="4">IF(D20&lt;&gt;0,D21/D20-1,"")</f>
        <v/>
      </c>
      <c r="E22" s="49" t="str">
        <f t="shared" si="4"/>
        <v/>
      </c>
      <c r="F22" s="49" t="str">
        <f t="shared" si="4"/>
        <v/>
      </c>
      <c r="G22" s="49" t="str">
        <f t="shared" si="4"/>
        <v/>
      </c>
      <c r="H22" s="50">
        <f>IF(H20&lt;&gt;0,H21/H20-1,0)</f>
        <v>0</v>
      </c>
      <c r="I22" s="49" t="str">
        <f t="shared" si="4"/>
        <v/>
      </c>
      <c r="J22" s="49" t="str">
        <f t="shared" si="4"/>
        <v/>
      </c>
      <c r="K22" s="49" t="str">
        <f t="shared" si="4"/>
        <v/>
      </c>
      <c r="L22" s="50">
        <f>IF(L20&lt;&gt;0,L21/L20-1,0)</f>
        <v>0</v>
      </c>
      <c r="M22" s="50">
        <f>IF(M20&lt;&gt;0,M21/M20-1,0)</f>
        <v>0</v>
      </c>
      <c r="N22" s="2"/>
    </row>
    <row r="23" spans="1:14" ht="17.25" customHeight="1">
      <c r="A23" s="39" t="s">
        <v>149</v>
      </c>
      <c r="B23" s="40" t="s">
        <v>14</v>
      </c>
      <c r="C23" s="53"/>
      <c r="D23" s="53"/>
      <c r="E23" s="53"/>
      <c r="F23" s="53"/>
      <c r="G23" s="53"/>
      <c r="H23" s="41">
        <f t="shared" si="0"/>
        <v>0</v>
      </c>
      <c r="I23" s="53"/>
      <c r="J23" s="53"/>
      <c r="K23" s="53"/>
      <c r="L23" s="41">
        <f t="shared" si="1"/>
        <v>0</v>
      </c>
      <c r="M23" s="42">
        <f t="shared" si="2"/>
        <v>0</v>
      </c>
      <c r="N23" s="2"/>
    </row>
    <row r="24" spans="1:14" ht="17.25" customHeight="1">
      <c r="A24" s="43"/>
      <c r="B24" s="44" t="s">
        <v>15</v>
      </c>
      <c r="C24" s="21"/>
      <c r="D24" s="21"/>
      <c r="E24" s="21"/>
      <c r="F24" s="21"/>
      <c r="G24" s="21"/>
      <c r="H24" s="45">
        <f t="shared" si="0"/>
        <v>0</v>
      </c>
      <c r="I24" s="21"/>
      <c r="J24" s="21"/>
      <c r="K24" s="21"/>
      <c r="L24" s="45">
        <f t="shared" si="1"/>
        <v>0</v>
      </c>
      <c r="M24" s="46">
        <f t="shared" si="2"/>
        <v>0</v>
      </c>
      <c r="N24" s="2"/>
    </row>
    <row r="25" spans="1:14" ht="17.25" customHeight="1" thickBot="1">
      <c r="A25" s="47" t="s">
        <v>16</v>
      </c>
      <c r="B25" s="48"/>
      <c r="C25" s="49" t="str">
        <f>IF(C23&lt;&gt;0,C24/C23-1,"")</f>
        <v/>
      </c>
      <c r="D25" s="49" t="str">
        <f t="shared" ref="D25:K25" si="5">IF(D23&lt;&gt;0,D24/D23-1,"")</f>
        <v/>
      </c>
      <c r="E25" s="49" t="str">
        <f t="shared" si="5"/>
        <v/>
      </c>
      <c r="F25" s="49" t="str">
        <f t="shared" si="5"/>
        <v/>
      </c>
      <c r="G25" s="49" t="str">
        <f t="shared" si="5"/>
        <v/>
      </c>
      <c r="H25" s="50">
        <f>IF(H23&lt;&gt;0,H24/H23-1,0)</f>
        <v>0</v>
      </c>
      <c r="I25" s="49" t="str">
        <f t="shared" si="5"/>
        <v/>
      </c>
      <c r="J25" s="49" t="str">
        <f t="shared" si="5"/>
        <v/>
      </c>
      <c r="K25" s="49" t="str">
        <f t="shared" si="5"/>
        <v/>
      </c>
      <c r="L25" s="50">
        <f>IF(L23&lt;&gt;0,L24/L23-1,0)</f>
        <v>0</v>
      </c>
      <c r="M25" s="50">
        <f>IF(M23&lt;&gt;0,M24/M23-1,0)</f>
        <v>0</v>
      </c>
      <c r="N25" s="2"/>
    </row>
    <row r="26" spans="1:14" ht="17.25" customHeight="1">
      <c r="A26" s="39" t="s">
        <v>150</v>
      </c>
      <c r="B26" s="40" t="s">
        <v>14</v>
      </c>
      <c r="C26" s="53"/>
      <c r="D26" s="53"/>
      <c r="E26" s="53"/>
      <c r="F26" s="53"/>
      <c r="G26" s="53"/>
      <c r="H26" s="41">
        <f t="shared" si="0"/>
        <v>0</v>
      </c>
      <c r="I26" s="53"/>
      <c r="J26" s="53"/>
      <c r="K26" s="53"/>
      <c r="L26" s="41">
        <f t="shared" si="1"/>
        <v>0</v>
      </c>
      <c r="M26" s="42">
        <f t="shared" si="2"/>
        <v>0</v>
      </c>
      <c r="N26" s="2"/>
    </row>
    <row r="27" spans="1:14" ht="17.25" customHeight="1">
      <c r="A27" s="43"/>
      <c r="B27" s="44" t="s">
        <v>15</v>
      </c>
      <c r="C27" s="21"/>
      <c r="D27" s="21"/>
      <c r="E27" s="21"/>
      <c r="F27" s="21"/>
      <c r="G27" s="21"/>
      <c r="H27" s="45">
        <f t="shared" si="0"/>
        <v>0</v>
      </c>
      <c r="I27" s="21"/>
      <c r="J27" s="21"/>
      <c r="K27" s="21"/>
      <c r="L27" s="45">
        <f t="shared" si="1"/>
        <v>0</v>
      </c>
      <c r="M27" s="46">
        <f t="shared" si="2"/>
        <v>0</v>
      </c>
      <c r="N27" s="2"/>
    </row>
    <row r="28" spans="1:14" ht="17.25" customHeight="1" thickBot="1">
      <c r="A28" s="47" t="s">
        <v>16</v>
      </c>
      <c r="B28" s="48"/>
      <c r="C28" s="49" t="str">
        <f>IF(C26&lt;&gt;0,C27/C26-1,"")</f>
        <v/>
      </c>
      <c r="D28" s="49" t="str">
        <f t="shared" ref="D28:K28" si="6">IF(D26&lt;&gt;0,D27/D26-1,"")</f>
        <v/>
      </c>
      <c r="E28" s="49" t="str">
        <f t="shared" si="6"/>
        <v/>
      </c>
      <c r="F28" s="49" t="str">
        <f t="shared" si="6"/>
        <v/>
      </c>
      <c r="G28" s="49" t="str">
        <f t="shared" si="6"/>
        <v/>
      </c>
      <c r="H28" s="50">
        <f>IF(H26&lt;&gt;0,H27/H26-1,0)</f>
        <v>0</v>
      </c>
      <c r="I28" s="49" t="str">
        <f t="shared" si="6"/>
        <v/>
      </c>
      <c r="J28" s="49" t="str">
        <f t="shared" si="6"/>
        <v/>
      </c>
      <c r="K28" s="49" t="str">
        <f t="shared" si="6"/>
        <v/>
      </c>
      <c r="L28" s="50">
        <f>IF(L26&lt;&gt;0,L27/L26-1,0)</f>
        <v>0</v>
      </c>
      <c r="M28" s="50">
        <f>IF(M26&lt;&gt;0,M27/M26-1,0)</f>
        <v>0</v>
      </c>
      <c r="N28" s="2"/>
    </row>
    <row r="29" spans="1:14" ht="17.25" customHeight="1">
      <c r="A29" s="39" t="s">
        <v>151</v>
      </c>
      <c r="B29" s="40" t="s">
        <v>14</v>
      </c>
      <c r="C29" s="53"/>
      <c r="D29" s="53"/>
      <c r="E29" s="53"/>
      <c r="F29" s="53"/>
      <c r="G29" s="53"/>
      <c r="H29" s="41">
        <f t="shared" si="0"/>
        <v>0</v>
      </c>
      <c r="I29" s="53"/>
      <c r="J29" s="53"/>
      <c r="K29" s="53"/>
      <c r="L29" s="41">
        <f t="shared" si="1"/>
        <v>0</v>
      </c>
      <c r="M29" s="42">
        <f t="shared" si="2"/>
        <v>0</v>
      </c>
      <c r="N29" s="2"/>
    </row>
    <row r="30" spans="1:14" ht="17.25" customHeight="1">
      <c r="A30" s="43"/>
      <c r="B30" s="44" t="s">
        <v>15</v>
      </c>
      <c r="C30" s="21"/>
      <c r="D30" s="21"/>
      <c r="E30" s="21"/>
      <c r="F30" s="21"/>
      <c r="G30" s="21"/>
      <c r="H30" s="45">
        <f t="shared" si="0"/>
        <v>0</v>
      </c>
      <c r="I30" s="21"/>
      <c r="J30" s="21"/>
      <c r="K30" s="21"/>
      <c r="L30" s="45">
        <f t="shared" si="1"/>
        <v>0</v>
      </c>
      <c r="M30" s="46">
        <f t="shared" si="2"/>
        <v>0</v>
      </c>
      <c r="N30" s="2"/>
    </row>
    <row r="31" spans="1:14" ht="17.25" customHeight="1" thickBot="1">
      <c r="A31" s="47" t="s">
        <v>16</v>
      </c>
      <c r="B31" s="48"/>
      <c r="C31" s="49" t="str">
        <f>IF(C29&lt;&gt;0,C30/C29-1,"")</f>
        <v/>
      </c>
      <c r="D31" s="49" t="str">
        <f t="shared" ref="D31:K31" si="7">IF(D29&lt;&gt;0,D30/D29-1,"")</f>
        <v/>
      </c>
      <c r="E31" s="49" t="str">
        <f t="shared" si="7"/>
        <v/>
      </c>
      <c r="F31" s="49" t="str">
        <f t="shared" si="7"/>
        <v/>
      </c>
      <c r="G31" s="49" t="str">
        <f t="shared" si="7"/>
        <v/>
      </c>
      <c r="H31" s="50">
        <f>IF(H29&lt;&gt;0,H30/H29-1,0)</f>
        <v>0</v>
      </c>
      <c r="I31" s="49" t="str">
        <f t="shared" si="7"/>
        <v/>
      </c>
      <c r="J31" s="49" t="str">
        <f t="shared" si="7"/>
        <v/>
      </c>
      <c r="K31" s="49" t="str">
        <f t="shared" si="7"/>
        <v/>
      </c>
      <c r="L31" s="50">
        <f>IF(L29&lt;&gt;0,L30/L29-1,0)</f>
        <v>0</v>
      </c>
      <c r="M31" s="50">
        <f>IF(M29&lt;&gt;0,M30/M29-1,0)</f>
        <v>0</v>
      </c>
      <c r="N31" s="2"/>
    </row>
    <row r="32" spans="1:14" ht="17.25" customHeight="1">
      <c r="A32" s="39" t="s">
        <v>152</v>
      </c>
      <c r="B32" s="40" t="s">
        <v>14</v>
      </c>
      <c r="C32" s="53"/>
      <c r="D32" s="53"/>
      <c r="E32" s="53"/>
      <c r="F32" s="53"/>
      <c r="G32" s="53"/>
      <c r="H32" s="41">
        <f t="shared" si="0"/>
        <v>0</v>
      </c>
      <c r="I32" s="53"/>
      <c r="J32" s="53"/>
      <c r="K32" s="53"/>
      <c r="L32" s="41">
        <f t="shared" si="1"/>
        <v>0</v>
      </c>
      <c r="M32" s="42">
        <f t="shared" si="2"/>
        <v>0</v>
      </c>
      <c r="N32" s="2"/>
    </row>
    <row r="33" spans="1:14" ht="17.25" customHeight="1">
      <c r="A33" s="43"/>
      <c r="B33" s="44" t="s">
        <v>15</v>
      </c>
      <c r="C33" s="21"/>
      <c r="D33" s="21"/>
      <c r="E33" s="21"/>
      <c r="F33" s="21"/>
      <c r="G33" s="21"/>
      <c r="H33" s="45">
        <f t="shared" si="0"/>
        <v>0</v>
      </c>
      <c r="I33" s="21"/>
      <c r="J33" s="21"/>
      <c r="K33" s="21"/>
      <c r="L33" s="45">
        <f t="shared" si="1"/>
        <v>0</v>
      </c>
      <c r="M33" s="46">
        <f t="shared" si="2"/>
        <v>0</v>
      </c>
      <c r="N33" s="2"/>
    </row>
    <row r="34" spans="1:14" ht="17.25" customHeight="1" thickBot="1">
      <c r="A34" s="47" t="s">
        <v>16</v>
      </c>
      <c r="B34" s="48"/>
      <c r="C34" s="49" t="str">
        <f>IF(C32&lt;&gt;0,C33/C32-1,"")</f>
        <v/>
      </c>
      <c r="D34" s="49" t="str">
        <f t="shared" ref="D34:K34" si="8">IF(D32&lt;&gt;0,D33/D32-1,"")</f>
        <v/>
      </c>
      <c r="E34" s="49" t="str">
        <f t="shared" si="8"/>
        <v/>
      </c>
      <c r="F34" s="49" t="str">
        <f t="shared" si="8"/>
        <v/>
      </c>
      <c r="G34" s="49" t="str">
        <f t="shared" si="8"/>
        <v/>
      </c>
      <c r="H34" s="50">
        <f>IF(H32&lt;&gt;0,H33/H32-1,0)</f>
        <v>0</v>
      </c>
      <c r="I34" s="49" t="str">
        <f t="shared" si="8"/>
        <v/>
      </c>
      <c r="J34" s="49" t="str">
        <f t="shared" si="8"/>
        <v/>
      </c>
      <c r="K34" s="49" t="str">
        <f t="shared" si="8"/>
        <v/>
      </c>
      <c r="L34" s="50">
        <f>IF(L32&lt;&gt;0,L33/L32-1,0)</f>
        <v>0</v>
      </c>
      <c r="M34" s="50">
        <f>IF(M32&lt;&gt;0,M33/M32-1,0)</f>
        <v>0</v>
      </c>
      <c r="N34" s="2"/>
    </row>
    <row r="35" spans="1:14" ht="17.25" customHeight="1">
      <c r="A35" s="39" t="s">
        <v>153</v>
      </c>
      <c r="B35" s="40" t="s">
        <v>14</v>
      </c>
      <c r="C35" s="53"/>
      <c r="D35" s="53"/>
      <c r="E35" s="53"/>
      <c r="F35" s="53"/>
      <c r="G35" s="53"/>
      <c r="H35" s="41">
        <f t="shared" si="0"/>
        <v>0</v>
      </c>
      <c r="I35" s="53"/>
      <c r="J35" s="53"/>
      <c r="K35" s="53"/>
      <c r="L35" s="41">
        <f t="shared" si="1"/>
        <v>0</v>
      </c>
      <c r="M35" s="42">
        <f t="shared" si="2"/>
        <v>0</v>
      </c>
      <c r="N35" s="2"/>
    </row>
    <row r="36" spans="1:14" ht="17.25" customHeight="1">
      <c r="A36" s="43"/>
      <c r="B36" s="44" t="s">
        <v>15</v>
      </c>
      <c r="C36" s="21"/>
      <c r="D36" s="21"/>
      <c r="E36" s="21"/>
      <c r="F36" s="21"/>
      <c r="G36" s="21"/>
      <c r="H36" s="45">
        <f t="shared" si="0"/>
        <v>0</v>
      </c>
      <c r="I36" s="21"/>
      <c r="J36" s="21"/>
      <c r="K36" s="21"/>
      <c r="L36" s="45">
        <f t="shared" si="1"/>
        <v>0</v>
      </c>
      <c r="M36" s="46">
        <f t="shared" si="2"/>
        <v>0</v>
      </c>
      <c r="N36" s="2"/>
    </row>
    <row r="37" spans="1:14" ht="17.25" customHeight="1" thickBot="1">
      <c r="A37" s="47" t="s">
        <v>16</v>
      </c>
      <c r="B37" s="48"/>
      <c r="C37" s="49" t="str">
        <f>IF(C35&lt;&gt;0,C36/C35-1,"")</f>
        <v/>
      </c>
      <c r="D37" s="49" t="str">
        <f t="shared" ref="D37:K37" si="9">IF(D35&lt;&gt;0,D36/D35-1,"")</f>
        <v/>
      </c>
      <c r="E37" s="49" t="str">
        <f t="shared" si="9"/>
        <v/>
      </c>
      <c r="F37" s="49" t="str">
        <f t="shared" si="9"/>
        <v/>
      </c>
      <c r="G37" s="49" t="str">
        <f t="shared" si="9"/>
        <v/>
      </c>
      <c r="H37" s="50">
        <f>IF(H35&lt;&gt;0,H36/H35-1,0)</f>
        <v>0</v>
      </c>
      <c r="I37" s="49" t="str">
        <f t="shared" si="9"/>
        <v/>
      </c>
      <c r="J37" s="49" t="str">
        <f t="shared" si="9"/>
        <v/>
      </c>
      <c r="K37" s="49" t="str">
        <f t="shared" si="9"/>
        <v/>
      </c>
      <c r="L37" s="50">
        <f>IF(L35&lt;&gt;0,L36/L35-1,0)</f>
        <v>0</v>
      </c>
      <c r="M37" s="50">
        <f>IF(M35&lt;&gt;0,M36/M35-1,0)</f>
        <v>0</v>
      </c>
      <c r="N37" s="2"/>
    </row>
    <row r="38" spans="1:14" ht="17.25" customHeight="1">
      <c r="A38" s="39" t="s">
        <v>154</v>
      </c>
      <c r="B38" s="40" t="s">
        <v>14</v>
      </c>
      <c r="C38" s="53"/>
      <c r="D38" s="53"/>
      <c r="E38" s="53"/>
      <c r="F38" s="53"/>
      <c r="G38" s="53"/>
      <c r="H38" s="41">
        <f t="shared" si="0"/>
        <v>0</v>
      </c>
      <c r="I38" s="53"/>
      <c r="J38" s="53"/>
      <c r="K38" s="53"/>
      <c r="L38" s="41">
        <f t="shared" si="1"/>
        <v>0</v>
      </c>
      <c r="M38" s="42">
        <f t="shared" si="2"/>
        <v>0</v>
      </c>
      <c r="N38" s="2"/>
    </row>
    <row r="39" spans="1:14" ht="17.25" customHeight="1">
      <c r="A39" s="43"/>
      <c r="B39" s="44" t="s">
        <v>15</v>
      </c>
      <c r="C39" s="21"/>
      <c r="D39" s="21"/>
      <c r="E39" s="21"/>
      <c r="F39" s="21"/>
      <c r="G39" s="21"/>
      <c r="H39" s="45">
        <f t="shared" si="0"/>
        <v>0</v>
      </c>
      <c r="I39" s="21"/>
      <c r="J39" s="21"/>
      <c r="K39" s="21"/>
      <c r="L39" s="45">
        <f t="shared" si="1"/>
        <v>0</v>
      </c>
      <c r="M39" s="46">
        <f t="shared" si="2"/>
        <v>0</v>
      </c>
      <c r="N39" s="2"/>
    </row>
    <row r="40" spans="1:14" ht="17.25" customHeight="1" thickBot="1">
      <c r="A40" s="47" t="s">
        <v>16</v>
      </c>
      <c r="B40" s="48"/>
      <c r="C40" s="49" t="str">
        <f>IF(C38&lt;&gt;0,C39/C38-1,"")</f>
        <v/>
      </c>
      <c r="D40" s="49" t="str">
        <f t="shared" ref="D40:K40" si="10">IF(D38&lt;&gt;0,D39/D38-1,"")</f>
        <v/>
      </c>
      <c r="E40" s="49" t="str">
        <f t="shared" si="10"/>
        <v/>
      </c>
      <c r="F40" s="49" t="str">
        <f t="shared" si="10"/>
        <v/>
      </c>
      <c r="G40" s="49" t="str">
        <f t="shared" si="10"/>
        <v/>
      </c>
      <c r="H40" s="50">
        <f>IF(H38&lt;&gt;0,H39/H38-1,0)</f>
        <v>0</v>
      </c>
      <c r="I40" s="49" t="str">
        <f t="shared" si="10"/>
        <v/>
      </c>
      <c r="J40" s="49" t="str">
        <f t="shared" si="10"/>
        <v/>
      </c>
      <c r="K40" s="49" t="str">
        <f t="shared" si="10"/>
        <v/>
      </c>
      <c r="L40" s="50">
        <f>IF(L38&lt;&gt;0,L39/L38-1,0)</f>
        <v>0</v>
      </c>
      <c r="M40" s="50">
        <f>IF(M38&lt;&gt;0,M39/M38-1,0)</f>
        <v>0</v>
      </c>
      <c r="N40" s="2"/>
    </row>
    <row r="41" spans="1:14" ht="17.25" customHeight="1">
      <c r="A41" s="39" t="s">
        <v>155</v>
      </c>
      <c r="B41" s="40" t="s">
        <v>14</v>
      </c>
      <c r="C41" s="53"/>
      <c r="D41" s="53"/>
      <c r="E41" s="53"/>
      <c r="F41" s="53"/>
      <c r="G41" s="53"/>
      <c r="H41" s="41">
        <f t="shared" si="0"/>
        <v>0</v>
      </c>
      <c r="I41" s="53"/>
      <c r="J41" s="53"/>
      <c r="K41" s="53"/>
      <c r="L41" s="41">
        <f t="shared" si="1"/>
        <v>0</v>
      </c>
      <c r="M41" s="42">
        <f t="shared" si="2"/>
        <v>0</v>
      </c>
      <c r="N41" s="2"/>
    </row>
    <row r="42" spans="1:14" ht="17.25" customHeight="1">
      <c r="A42" s="43"/>
      <c r="B42" s="44" t="s">
        <v>15</v>
      </c>
      <c r="C42" s="21"/>
      <c r="D42" s="21"/>
      <c r="E42" s="21"/>
      <c r="F42" s="21"/>
      <c r="G42" s="21"/>
      <c r="H42" s="45">
        <f t="shared" si="0"/>
        <v>0</v>
      </c>
      <c r="I42" s="21"/>
      <c r="J42" s="21"/>
      <c r="K42" s="21"/>
      <c r="L42" s="45">
        <f t="shared" si="1"/>
        <v>0</v>
      </c>
      <c r="M42" s="46">
        <f t="shared" si="2"/>
        <v>0</v>
      </c>
      <c r="N42" s="2"/>
    </row>
    <row r="43" spans="1:14" ht="17.25" customHeight="1" thickBot="1">
      <c r="A43" s="47" t="s">
        <v>16</v>
      </c>
      <c r="B43" s="48"/>
      <c r="C43" s="49" t="str">
        <f>IF(C41&lt;&gt;0,C42/C41-1,"")</f>
        <v/>
      </c>
      <c r="D43" s="49" t="str">
        <f t="shared" ref="D43:K43" si="11">IF(D41&lt;&gt;0,D42/D41-1,"")</f>
        <v/>
      </c>
      <c r="E43" s="49" t="str">
        <f t="shared" si="11"/>
        <v/>
      </c>
      <c r="F43" s="49" t="str">
        <f t="shared" si="11"/>
        <v/>
      </c>
      <c r="G43" s="49" t="str">
        <f t="shared" si="11"/>
        <v/>
      </c>
      <c r="H43" s="51">
        <f>IF(H41&lt;&gt;0,H42/H41-1,0)</f>
        <v>0</v>
      </c>
      <c r="I43" s="49" t="str">
        <f t="shared" si="11"/>
        <v/>
      </c>
      <c r="J43" s="49" t="str">
        <f t="shared" si="11"/>
        <v/>
      </c>
      <c r="K43" s="49" t="str">
        <f t="shared" si="11"/>
        <v/>
      </c>
      <c r="L43" s="51">
        <f>IF(L41&lt;&gt;0,L42/L41-1,0)</f>
        <v>0</v>
      </c>
      <c r="M43" s="51">
        <f>IF(M41&lt;&gt;0,M42/M41-1,0)</f>
        <v>0</v>
      </c>
      <c r="N43" s="2"/>
    </row>
    <row r="44" spans="1:14" ht="17.25" customHeight="1">
      <c r="A44" s="52" t="s">
        <v>28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7.25" customHeight="1">
      <c r="A45" s="5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7.25" customHeight="1">
      <c r="A46" s="3" t="s">
        <v>17</v>
      </c>
      <c r="B46" s="3"/>
      <c r="C46" s="3"/>
      <c r="D46" s="3"/>
      <c r="E46" s="3"/>
      <c r="F46" s="3"/>
      <c r="G46" s="3"/>
      <c r="H46" s="3"/>
      <c r="I46" s="2"/>
      <c r="J46" s="2"/>
      <c r="K46" s="2"/>
      <c r="L46" s="2"/>
      <c r="M46" s="2"/>
      <c r="N46" s="2"/>
    </row>
    <row r="47" spans="1:1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1" customHeight="1">
      <c r="A48" s="1" t="s">
        <v>18</v>
      </c>
      <c r="B48" s="54"/>
      <c r="C48" s="54"/>
      <c r="D48" s="54"/>
      <c r="E48" s="54"/>
      <c r="F48" s="54"/>
      <c r="G48" s="2"/>
      <c r="H48" s="1" t="s">
        <v>19</v>
      </c>
      <c r="I48" s="54"/>
      <c r="J48" s="54"/>
      <c r="K48" s="54"/>
      <c r="L48" s="54"/>
      <c r="M48" s="54"/>
      <c r="N48" s="2"/>
    </row>
    <row r="49" spans="1:14" ht="21" customHeight="1">
      <c r="A49" s="2"/>
      <c r="B49" s="55"/>
      <c r="C49" s="55"/>
      <c r="D49" s="55"/>
      <c r="E49" s="55"/>
      <c r="F49" s="55"/>
      <c r="G49" s="2"/>
      <c r="H49" s="2"/>
      <c r="I49" s="55"/>
      <c r="J49" s="55"/>
      <c r="K49" s="55"/>
      <c r="L49" s="55"/>
      <c r="M49" s="55"/>
      <c r="N49" s="2"/>
    </row>
    <row r="50" spans="1:14" ht="21" customHeight="1">
      <c r="A50" s="2"/>
      <c r="B50" s="55"/>
      <c r="C50" s="55"/>
      <c r="D50" s="55"/>
      <c r="E50" s="55"/>
      <c r="F50" s="55"/>
      <c r="G50" s="2"/>
      <c r="H50" s="2"/>
      <c r="I50" s="55"/>
      <c r="J50" s="55"/>
      <c r="K50" s="55"/>
      <c r="L50" s="55"/>
      <c r="M50" s="55"/>
      <c r="N50" s="2"/>
    </row>
    <row r="51" spans="1:14" ht="21" customHeight="1">
      <c r="A51" s="2"/>
      <c r="B51" s="55"/>
      <c r="C51" s="55"/>
      <c r="D51" s="55"/>
      <c r="E51" s="55"/>
      <c r="F51" s="55"/>
      <c r="G51" s="2"/>
      <c r="H51" s="2"/>
      <c r="I51" s="55"/>
      <c r="J51" s="55"/>
      <c r="K51" s="55"/>
      <c r="L51" s="55"/>
      <c r="M51" s="55"/>
      <c r="N51" s="2"/>
    </row>
    <row r="52" spans="1:14" ht="21" customHeight="1">
      <c r="A52" s="2"/>
      <c r="B52" s="56"/>
      <c r="C52" s="56"/>
      <c r="D52" s="56"/>
      <c r="E52" s="56"/>
      <c r="F52" s="56"/>
      <c r="G52" s="2"/>
      <c r="H52" s="2"/>
      <c r="I52" s="56"/>
      <c r="J52" s="56"/>
      <c r="K52" s="56"/>
      <c r="L52" s="56"/>
      <c r="M52" s="56"/>
      <c r="N52" s="2"/>
    </row>
  </sheetData>
  <sheetProtection selectLockedCells="1"/>
  <mergeCells count="9">
    <mergeCell ref="K4:L4"/>
    <mergeCell ref="M4:N4"/>
    <mergeCell ref="A16:B16"/>
    <mergeCell ref="K1:L1"/>
    <mergeCell ref="M1:N1"/>
    <mergeCell ref="C2:I2"/>
    <mergeCell ref="K2:N2"/>
    <mergeCell ref="K3:L3"/>
    <mergeCell ref="M3:N3"/>
  </mergeCells>
  <pageMargins left="0.75" right="0.75" top="1" bottom="1" header="0.5" footer="0.5"/>
  <pageSetup scale="4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DC263-22E9-416C-8B9B-541663388F89}">
  <dimension ref="A1:N52"/>
  <sheetViews>
    <sheetView zoomScaleNormal="100" workbookViewId="0">
      <selection activeCell="G7" sqref="G7"/>
    </sheetView>
  </sheetViews>
  <sheetFormatPr defaultColWidth="9.1796875" defaultRowHeight="12.5"/>
  <cols>
    <col min="1" max="1" width="19.81640625" customWidth="1"/>
    <col min="2" max="2" width="10.81640625" customWidth="1"/>
    <col min="3" max="14" width="17.81640625" customWidth="1"/>
  </cols>
  <sheetData>
    <row r="1" spans="1:14" ht="17.25" customHeight="1">
      <c r="A1" s="1"/>
      <c r="B1" s="1"/>
      <c r="C1" s="1"/>
      <c r="D1" s="1"/>
      <c r="E1" s="2"/>
      <c r="F1" s="1"/>
      <c r="G1" s="2"/>
      <c r="H1" s="1"/>
      <c r="I1" s="1"/>
      <c r="J1" s="1"/>
      <c r="K1" s="101" t="s">
        <v>81</v>
      </c>
      <c r="L1" s="101"/>
      <c r="M1" s="102" t="str">
        <f>IF('Comp Info'!B17&lt;&gt;"Original",'Comp Info'!H17,"")</f>
        <v/>
      </c>
      <c r="N1" s="103"/>
    </row>
    <row r="2" spans="1:14" ht="19.5" customHeight="1">
      <c r="A2" s="3" t="s">
        <v>0</v>
      </c>
      <c r="B2" s="1"/>
      <c r="C2" s="115" t="str">
        <f>+'Comp Info'!B9</f>
        <v>IAO Actuarial Consulting Services Inc.</v>
      </c>
      <c r="D2" s="115"/>
      <c r="E2" s="115"/>
      <c r="F2" s="115"/>
      <c r="G2" s="115"/>
      <c r="H2" s="115"/>
      <c r="I2" s="115"/>
      <c r="J2" s="1"/>
      <c r="K2" s="106" t="s">
        <v>1</v>
      </c>
      <c r="L2" s="107"/>
      <c r="M2" s="107"/>
      <c r="N2" s="108"/>
    </row>
    <row r="3" spans="1:14" ht="17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09" t="s">
        <v>2</v>
      </c>
      <c r="L3" s="110"/>
      <c r="M3" s="111" t="str">
        <f>+'Comp Info'!H12</f>
        <v>July 1, 2026</v>
      </c>
      <c r="N3" s="112"/>
    </row>
    <row r="4" spans="1:14" ht="19.5" customHeight="1">
      <c r="A4" s="4" t="s">
        <v>255</v>
      </c>
      <c r="B4" s="1"/>
      <c r="C4" s="1"/>
      <c r="D4" s="3" t="s">
        <v>245</v>
      </c>
      <c r="E4" s="1"/>
      <c r="F4" s="1"/>
      <c r="G4" s="1"/>
      <c r="H4" s="1"/>
      <c r="I4" s="1"/>
      <c r="J4" s="1"/>
      <c r="K4" s="113" t="s">
        <v>3</v>
      </c>
      <c r="L4" s="114"/>
      <c r="M4" s="111" t="str">
        <f>+'Comp Info'!H13</f>
        <v>July 1, 2026</v>
      </c>
      <c r="N4" s="112"/>
    </row>
    <row r="5" spans="1:14" ht="17.25" customHeight="1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</row>
    <row r="6" spans="1:14" ht="17.25" customHeight="1">
      <c r="A6" s="5" t="s">
        <v>4</v>
      </c>
      <c r="B6" s="1"/>
      <c r="C6" s="1"/>
      <c r="D6" s="1"/>
      <c r="E6" s="1"/>
      <c r="F6" s="1"/>
      <c r="G6" s="2"/>
      <c r="H6" s="1"/>
      <c r="I6" s="1"/>
      <c r="J6" s="2"/>
      <c r="K6" s="6" t="s">
        <v>5</v>
      </c>
      <c r="L6" s="7"/>
      <c r="M6" s="29"/>
      <c r="N6" s="30"/>
    </row>
    <row r="7" spans="1:14" ht="17.25" customHeight="1">
      <c r="A7" s="17" t="s">
        <v>246</v>
      </c>
      <c r="B7" s="7"/>
      <c r="C7" s="7"/>
      <c r="D7" s="7"/>
      <c r="E7" s="18"/>
      <c r="F7" s="1"/>
      <c r="G7" s="2"/>
      <c r="H7" s="1"/>
      <c r="I7" s="1"/>
      <c r="J7" s="2"/>
      <c r="K7" s="8" t="s">
        <v>205</v>
      </c>
      <c r="L7" s="1"/>
      <c r="M7" s="2"/>
      <c r="N7" s="31"/>
    </row>
    <row r="8" spans="1:14" ht="17.25" customHeight="1">
      <c r="A8" s="8" t="s">
        <v>23</v>
      </c>
      <c r="B8" s="1"/>
      <c r="C8" s="1"/>
      <c r="D8" s="2"/>
      <c r="E8" s="31"/>
      <c r="F8" s="2"/>
      <c r="G8" s="2"/>
      <c r="H8" s="1"/>
      <c r="I8" s="1"/>
      <c r="J8" s="1"/>
      <c r="K8" s="8" t="s">
        <v>235</v>
      </c>
      <c r="L8" s="1"/>
      <c r="M8" s="2"/>
      <c r="N8" s="31"/>
    </row>
    <row r="9" spans="1:14" ht="17.25" customHeight="1">
      <c r="A9" s="8" t="s">
        <v>247</v>
      </c>
      <c r="B9" s="1"/>
      <c r="C9" s="1"/>
      <c r="D9" s="1"/>
      <c r="E9" s="75"/>
      <c r="F9" s="2"/>
      <c r="G9" s="2"/>
      <c r="H9" s="1"/>
      <c r="I9" s="1"/>
      <c r="J9" s="1"/>
      <c r="K9" s="8" t="s">
        <v>236</v>
      </c>
      <c r="L9" s="1"/>
      <c r="M9" s="2"/>
      <c r="N9" s="31"/>
    </row>
    <row r="10" spans="1:14" ht="17.25" customHeight="1">
      <c r="A10" s="8" t="s">
        <v>191</v>
      </c>
      <c r="B10" s="1"/>
      <c r="C10" s="1"/>
      <c r="D10" s="2"/>
      <c r="E10" s="75"/>
      <c r="F10" s="2"/>
      <c r="G10" s="2"/>
      <c r="H10" s="1"/>
      <c r="I10" s="1"/>
      <c r="J10" s="1"/>
      <c r="K10" s="8" t="s">
        <v>7</v>
      </c>
      <c r="L10" s="1"/>
      <c r="M10" s="2"/>
      <c r="N10" s="31"/>
    </row>
    <row r="11" spans="1:14" ht="17.25" customHeight="1">
      <c r="A11" s="8" t="s">
        <v>232</v>
      </c>
      <c r="B11" s="2"/>
      <c r="C11" s="2"/>
      <c r="D11" s="1"/>
      <c r="E11" s="75"/>
      <c r="F11" s="2"/>
      <c r="G11" s="1"/>
      <c r="H11" s="1"/>
      <c r="I11" s="1"/>
      <c r="J11" s="1"/>
      <c r="K11" s="32" t="s">
        <v>8</v>
      </c>
      <c r="L11" s="33"/>
      <c r="M11" s="33"/>
      <c r="N11" s="34"/>
    </row>
    <row r="12" spans="1:14" ht="17.25" customHeight="1">
      <c r="A12" s="8"/>
      <c r="B12" s="2"/>
      <c r="C12" s="2"/>
      <c r="D12" s="2"/>
      <c r="E12" s="75"/>
      <c r="F12" s="2"/>
      <c r="G12" s="1"/>
      <c r="H12" s="1"/>
      <c r="I12" s="1"/>
      <c r="J12" s="1"/>
      <c r="K12" s="1"/>
      <c r="L12" s="1"/>
      <c r="M12" s="1"/>
      <c r="N12" s="1"/>
    </row>
    <row r="13" spans="1:14" ht="17.25" customHeight="1">
      <c r="A13" s="86" t="s">
        <v>233</v>
      </c>
      <c r="B13" s="78"/>
      <c r="C13" s="80"/>
      <c r="D13" s="80"/>
      <c r="E13" s="81" t="s">
        <v>227</v>
      </c>
      <c r="F13" s="2"/>
      <c r="G13" s="5"/>
      <c r="H13" s="3"/>
      <c r="I13" s="1"/>
      <c r="J13" s="1"/>
      <c r="K13" s="1"/>
      <c r="L13" s="1"/>
      <c r="M13" s="1"/>
      <c r="N13" s="1"/>
    </row>
    <row r="14" spans="1:14" ht="17.25" customHeight="1">
      <c r="A14" s="91" t="s">
        <v>244</v>
      </c>
      <c r="B14" s="89"/>
      <c r="C14" s="89"/>
      <c r="D14" s="83" t="s">
        <v>234</v>
      </c>
      <c r="E14" s="84"/>
      <c r="F14" s="2"/>
      <c r="G14" s="1"/>
      <c r="H14" s="1"/>
      <c r="I14" s="1"/>
      <c r="J14" s="1"/>
      <c r="K14" s="1"/>
      <c r="L14" s="1"/>
      <c r="M14" s="1"/>
      <c r="N14" s="1"/>
    </row>
    <row r="15" spans="1:14" ht="17.25" customHeight="1" thickBot="1">
      <c r="A15" s="2"/>
      <c r="B15" s="2"/>
      <c r="C15" s="2"/>
      <c r="D15" s="2"/>
      <c r="E15" s="2"/>
      <c r="F15" s="1"/>
      <c r="G15" s="1"/>
      <c r="H15" s="1"/>
      <c r="I15" s="1"/>
      <c r="J15" s="1"/>
      <c r="K15" s="1"/>
      <c r="L15" s="1"/>
      <c r="M15" s="1"/>
      <c r="N15" s="1"/>
    </row>
    <row r="16" spans="1:14" ht="57.75" customHeight="1" thickBot="1">
      <c r="A16" s="104" t="s">
        <v>22</v>
      </c>
      <c r="B16" s="105"/>
      <c r="C16" s="35" t="s">
        <v>25</v>
      </c>
      <c r="D16" s="35" t="s">
        <v>26</v>
      </c>
      <c r="E16" s="35" t="s">
        <v>27</v>
      </c>
      <c r="F16" s="35" t="s">
        <v>9</v>
      </c>
      <c r="G16" s="35" t="s">
        <v>10</v>
      </c>
      <c r="H16" s="36" t="s">
        <v>39</v>
      </c>
      <c r="I16" s="35" t="s">
        <v>11</v>
      </c>
      <c r="J16" s="35" t="s">
        <v>12</v>
      </c>
      <c r="K16" s="35" t="s">
        <v>13</v>
      </c>
      <c r="L16" s="37" t="s">
        <v>40</v>
      </c>
      <c r="M16" s="38" t="s">
        <v>41</v>
      </c>
      <c r="N16" s="2"/>
    </row>
    <row r="17" spans="1:14" ht="17.25" customHeight="1">
      <c r="A17" s="39" t="s">
        <v>147</v>
      </c>
      <c r="B17" s="40" t="s">
        <v>14</v>
      </c>
      <c r="C17" s="53"/>
      <c r="D17" s="53"/>
      <c r="E17" s="53"/>
      <c r="F17" s="53"/>
      <c r="G17" s="53"/>
      <c r="H17" s="41">
        <f t="shared" ref="H17:H42" si="0">SUM(C17:G17)</f>
        <v>0</v>
      </c>
      <c r="I17" s="53"/>
      <c r="J17" s="53"/>
      <c r="K17" s="53"/>
      <c r="L17" s="41">
        <f t="shared" ref="L17:L42" si="1">SUM(I17:K17)</f>
        <v>0</v>
      </c>
      <c r="M17" s="42">
        <f t="shared" ref="M17:M42" si="2">SUM(H17,L17)</f>
        <v>0</v>
      </c>
      <c r="N17" s="2"/>
    </row>
    <row r="18" spans="1:14" ht="17.25" customHeight="1">
      <c r="A18" s="43"/>
      <c r="B18" s="44" t="s">
        <v>15</v>
      </c>
      <c r="C18" s="21"/>
      <c r="D18" s="21"/>
      <c r="E18" s="21"/>
      <c r="F18" s="21"/>
      <c r="G18" s="21"/>
      <c r="H18" s="45">
        <f t="shared" si="0"/>
        <v>0</v>
      </c>
      <c r="I18" s="21"/>
      <c r="J18" s="21"/>
      <c r="K18" s="21"/>
      <c r="L18" s="45">
        <f t="shared" si="1"/>
        <v>0</v>
      </c>
      <c r="M18" s="46">
        <f t="shared" si="2"/>
        <v>0</v>
      </c>
      <c r="N18" s="2"/>
    </row>
    <row r="19" spans="1:14" ht="17.25" customHeight="1" thickBot="1">
      <c r="A19" s="47" t="s">
        <v>16</v>
      </c>
      <c r="B19" s="48"/>
      <c r="C19" s="49" t="str">
        <f>IF(C17&lt;&gt;0,C18/C17-1,"")</f>
        <v/>
      </c>
      <c r="D19" s="49" t="str">
        <f t="shared" ref="D19:K19" si="3">IF(D17&lt;&gt;0,D18/D17-1,"")</f>
        <v/>
      </c>
      <c r="E19" s="49" t="str">
        <f t="shared" si="3"/>
        <v/>
      </c>
      <c r="F19" s="49" t="str">
        <f t="shared" si="3"/>
        <v/>
      </c>
      <c r="G19" s="49" t="str">
        <f t="shared" si="3"/>
        <v/>
      </c>
      <c r="H19" s="50">
        <f>IF(H17&lt;&gt;0,H18/H17-1,0)</f>
        <v>0</v>
      </c>
      <c r="I19" s="49" t="str">
        <f t="shared" si="3"/>
        <v/>
      </c>
      <c r="J19" s="49" t="str">
        <f t="shared" si="3"/>
        <v/>
      </c>
      <c r="K19" s="49" t="str">
        <f t="shared" si="3"/>
        <v/>
      </c>
      <c r="L19" s="50">
        <f>IF(L17&lt;&gt;0,L18/L17-1,0)</f>
        <v>0</v>
      </c>
      <c r="M19" s="50">
        <f>IF(M17&lt;&gt;0,M18/M17-1,0)</f>
        <v>0</v>
      </c>
      <c r="N19" s="2"/>
    </row>
    <row r="20" spans="1:14" ht="17.25" customHeight="1">
      <c r="A20" s="39" t="s">
        <v>148</v>
      </c>
      <c r="B20" s="40" t="s">
        <v>14</v>
      </c>
      <c r="C20" s="53"/>
      <c r="D20" s="53"/>
      <c r="E20" s="53"/>
      <c r="F20" s="53"/>
      <c r="G20" s="53"/>
      <c r="H20" s="41">
        <f t="shared" si="0"/>
        <v>0</v>
      </c>
      <c r="I20" s="53"/>
      <c r="J20" s="53"/>
      <c r="K20" s="53"/>
      <c r="L20" s="41">
        <f t="shared" si="1"/>
        <v>0</v>
      </c>
      <c r="M20" s="42">
        <f t="shared" si="2"/>
        <v>0</v>
      </c>
      <c r="N20" s="2"/>
    </row>
    <row r="21" spans="1:14" ht="17.25" customHeight="1">
      <c r="A21" s="43"/>
      <c r="B21" s="44" t="s">
        <v>15</v>
      </c>
      <c r="C21" s="21"/>
      <c r="D21" s="21"/>
      <c r="E21" s="21"/>
      <c r="F21" s="21"/>
      <c r="G21" s="21"/>
      <c r="H21" s="45">
        <f t="shared" si="0"/>
        <v>0</v>
      </c>
      <c r="I21" s="21"/>
      <c r="J21" s="21"/>
      <c r="K21" s="21"/>
      <c r="L21" s="45">
        <f t="shared" si="1"/>
        <v>0</v>
      </c>
      <c r="M21" s="46">
        <f t="shared" si="2"/>
        <v>0</v>
      </c>
      <c r="N21" s="2"/>
    </row>
    <row r="22" spans="1:14" ht="17.25" customHeight="1" thickBot="1">
      <c r="A22" s="47" t="s">
        <v>16</v>
      </c>
      <c r="B22" s="48"/>
      <c r="C22" s="49" t="str">
        <f>IF(C20&lt;&gt;0,C21/C20-1,"")</f>
        <v/>
      </c>
      <c r="D22" s="49" t="str">
        <f t="shared" ref="D22:K22" si="4">IF(D20&lt;&gt;0,D21/D20-1,"")</f>
        <v/>
      </c>
      <c r="E22" s="49" t="str">
        <f t="shared" si="4"/>
        <v/>
      </c>
      <c r="F22" s="49" t="str">
        <f t="shared" si="4"/>
        <v/>
      </c>
      <c r="G22" s="49" t="str">
        <f t="shared" si="4"/>
        <v/>
      </c>
      <c r="H22" s="50">
        <f>IF(H20&lt;&gt;0,H21/H20-1,0)</f>
        <v>0</v>
      </c>
      <c r="I22" s="49" t="str">
        <f t="shared" si="4"/>
        <v/>
      </c>
      <c r="J22" s="49" t="str">
        <f t="shared" si="4"/>
        <v/>
      </c>
      <c r="K22" s="49" t="str">
        <f t="shared" si="4"/>
        <v/>
      </c>
      <c r="L22" s="50">
        <f>IF(L20&lt;&gt;0,L21/L20-1,0)</f>
        <v>0</v>
      </c>
      <c r="M22" s="50">
        <f>IF(M20&lt;&gt;0,M21/M20-1,0)</f>
        <v>0</v>
      </c>
      <c r="N22" s="2"/>
    </row>
    <row r="23" spans="1:14" ht="17.25" customHeight="1">
      <c r="A23" s="39" t="s">
        <v>149</v>
      </c>
      <c r="B23" s="40" t="s">
        <v>14</v>
      </c>
      <c r="C23" s="53"/>
      <c r="D23" s="53"/>
      <c r="E23" s="53"/>
      <c r="F23" s="53"/>
      <c r="G23" s="53"/>
      <c r="H23" s="41">
        <f t="shared" si="0"/>
        <v>0</v>
      </c>
      <c r="I23" s="53"/>
      <c r="J23" s="53"/>
      <c r="K23" s="53"/>
      <c r="L23" s="41">
        <f t="shared" si="1"/>
        <v>0</v>
      </c>
      <c r="M23" s="42">
        <f t="shared" si="2"/>
        <v>0</v>
      </c>
      <c r="N23" s="2"/>
    </row>
    <row r="24" spans="1:14" ht="17.25" customHeight="1">
      <c r="A24" s="43"/>
      <c r="B24" s="44" t="s">
        <v>15</v>
      </c>
      <c r="C24" s="21"/>
      <c r="D24" s="21"/>
      <c r="E24" s="21"/>
      <c r="F24" s="21"/>
      <c r="G24" s="21"/>
      <c r="H24" s="45">
        <f t="shared" si="0"/>
        <v>0</v>
      </c>
      <c r="I24" s="21"/>
      <c r="J24" s="21"/>
      <c r="K24" s="21"/>
      <c r="L24" s="45">
        <f t="shared" si="1"/>
        <v>0</v>
      </c>
      <c r="M24" s="46">
        <f t="shared" si="2"/>
        <v>0</v>
      </c>
      <c r="N24" s="2"/>
    </row>
    <row r="25" spans="1:14" ht="17.25" customHeight="1" thickBot="1">
      <c r="A25" s="47" t="s">
        <v>16</v>
      </c>
      <c r="B25" s="48"/>
      <c r="C25" s="49" t="str">
        <f>IF(C23&lt;&gt;0,C24/C23-1,"")</f>
        <v/>
      </c>
      <c r="D25" s="49" t="str">
        <f t="shared" ref="D25:K25" si="5">IF(D23&lt;&gt;0,D24/D23-1,"")</f>
        <v/>
      </c>
      <c r="E25" s="49" t="str">
        <f t="shared" si="5"/>
        <v/>
      </c>
      <c r="F25" s="49" t="str">
        <f t="shared" si="5"/>
        <v/>
      </c>
      <c r="G25" s="49" t="str">
        <f t="shared" si="5"/>
        <v/>
      </c>
      <c r="H25" s="50">
        <f>IF(H23&lt;&gt;0,H24/H23-1,0)</f>
        <v>0</v>
      </c>
      <c r="I25" s="49" t="str">
        <f t="shared" si="5"/>
        <v/>
      </c>
      <c r="J25" s="49" t="str">
        <f t="shared" si="5"/>
        <v/>
      </c>
      <c r="K25" s="49" t="str">
        <f t="shared" si="5"/>
        <v/>
      </c>
      <c r="L25" s="50">
        <f>IF(L23&lt;&gt;0,L24/L23-1,0)</f>
        <v>0</v>
      </c>
      <c r="M25" s="50">
        <f>IF(M23&lt;&gt;0,M24/M23-1,0)</f>
        <v>0</v>
      </c>
      <c r="N25" s="2"/>
    </row>
    <row r="26" spans="1:14" ht="17.25" customHeight="1">
      <c r="A26" s="39" t="s">
        <v>150</v>
      </c>
      <c r="B26" s="40" t="s">
        <v>14</v>
      </c>
      <c r="C26" s="53"/>
      <c r="D26" s="53"/>
      <c r="E26" s="53"/>
      <c r="F26" s="53"/>
      <c r="G26" s="53"/>
      <c r="H26" s="41">
        <f t="shared" si="0"/>
        <v>0</v>
      </c>
      <c r="I26" s="53"/>
      <c r="J26" s="53"/>
      <c r="K26" s="53"/>
      <c r="L26" s="41">
        <f t="shared" si="1"/>
        <v>0</v>
      </c>
      <c r="M26" s="42">
        <f t="shared" si="2"/>
        <v>0</v>
      </c>
      <c r="N26" s="2"/>
    </row>
    <row r="27" spans="1:14" ht="17.25" customHeight="1">
      <c r="A27" s="43"/>
      <c r="B27" s="44" t="s">
        <v>15</v>
      </c>
      <c r="C27" s="21"/>
      <c r="D27" s="21"/>
      <c r="E27" s="21"/>
      <c r="F27" s="21"/>
      <c r="G27" s="21"/>
      <c r="H27" s="45">
        <f t="shared" si="0"/>
        <v>0</v>
      </c>
      <c r="I27" s="21"/>
      <c r="J27" s="21"/>
      <c r="K27" s="21"/>
      <c r="L27" s="45">
        <f t="shared" si="1"/>
        <v>0</v>
      </c>
      <c r="M27" s="46">
        <f t="shared" si="2"/>
        <v>0</v>
      </c>
      <c r="N27" s="2"/>
    </row>
    <row r="28" spans="1:14" ht="17.25" customHeight="1" thickBot="1">
      <c r="A28" s="47" t="s">
        <v>16</v>
      </c>
      <c r="B28" s="48"/>
      <c r="C28" s="49" t="str">
        <f>IF(C26&lt;&gt;0,C27/C26-1,"")</f>
        <v/>
      </c>
      <c r="D28" s="49" t="str">
        <f t="shared" ref="D28:K28" si="6">IF(D26&lt;&gt;0,D27/D26-1,"")</f>
        <v/>
      </c>
      <c r="E28" s="49" t="str">
        <f t="shared" si="6"/>
        <v/>
      </c>
      <c r="F28" s="49" t="str">
        <f t="shared" si="6"/>
        <v/>
      </c>
      <c r="G28" s="49" t="str">
        <f t="shared" si="6"/>
        <v/>
      </c>
      <c r="H28" s="50">
        <f>IF(H26&lt;&gt;0,H27/H26-1,0)</f>
        <v>0</v>
      </c>
      <c r="I28" s="49" t="str">
        <f t="shared" si="6"/>
        <v/>
      </c>
      <c r="J28" s="49" t="str">
        <f t="shared" si="6"/>
        <v/>
      </c>
      <c r="K28" s="49" t="str">
        <f t="shared" si="6"/>
        <v/>
      </c>
      <c r="L28" s="50">
        <f>IF(L26&lt;&gt;0,L27/L26-1,0)</f>
        <v>0</v>
      </c>
      <c r="M28" s="50">
        <f>IF(M26&lt;&gt;0,M27/M26-1,0)</f>
        <v>0</v>
      </c>
      <c r="N28" s="2"/>
    </row>
    <row r="29" spans="1:14" ht="17.25" customHeight="1">
      <c r="A29" s="39" t="s">
        <v>151</v>
      </c>
      <c r="B29" s="40" t="s">
        <v>14</v>
      </c>
      <c r="C29" s="53"/>
      <c r="D29" s="53"/>
      <c r="E29" s="53"/>
      <c r="F29" s="53"/>
      <c r="G29" s="53"/>
      <c r="H29" s="41">
        <f t="shared" si="0"/>
        <v>0</v>
      </c>
      <c r="I29" s="53"/>
      <c r="J29" s="53"/>
      <c r="K29" s="53"/>
      <c r="L29" s="41">
        <f t="shared" si="1"/>
        <v>0</v>
      </c>
      <c r="M29" s="42">
        <f t="shared" si="2"/>
        <v>0</v>
      </c>
      <c r="N29" s="2"/>
    </row>
    <row r="30" spans="1:14" ht="17.25" customHeight="1">
      <c r="A30" s="43"/>
      <c r="B30" s="44" t="s">
        <v>15</v>
      </c>
      <c r="C30" s="21"/>
      <c r="D30" s="21"/>
      <c r="E30" s="21"/>
      <c r="F30" s="21"/>
      <c r="G30" s="21"/>
      <c r="H30" s="45">
        <f t="shared" si="0"/>
        <v>0</v>
      </c>
      <c r="I30" s="21"/>
      <c r="J30" s="21"/>
      <c r="K30" s="21"/>
      <c r="L30" s="45">
        <f t="shared" si="1"/>
        <v>0</v>
      </c>
      <c r="M30" s="46">
        <f t="shared" si="2"/>
        <v>0</v>
      </c>
      <c r="N30" s="2"/>
    </row>
    <row r="31" spans="1:14" ht="17.25" customHeight="1" thickBot="1">
      <c r="A31" s="47" t="s">
        <v>16</v>
      </c>
      <c r="B31" s="48"/>
      <c r="C31" s="49" t="str">
        <f>IF(C29&lt;&gt;0,C30/C29-1,"")</f>
        <v/>
      </c>
      <c r="D31" s="49" t="str">
        <f t="shared" ref="D31:K31" si="7">IF(D29&lt;&gt;0,D30/D29-1,"")</f>
        <v/>
      </c>
      <c r="E31" s="49" t="str">
        <f t="shared" si="7"/>
        <v/>
      </c>
      <c r="F31" s="49" t="str">
        <f t="shared" si="7"/>
        <v/>
      </c>
      <c r="G31" s="49" t="str">
        <f t="shared" si="7"/>
        <v/>
      </c>
      <c r="H31" s="50">
        <f>IF(H29&lt;&gt;0,H30/H29-1,0)</f>
        <v>0</v>
      </c>
      <c r="I31" s="49" t="str">
        <f t="shared" si="7"/>
        <v/>
      </c>
      <c r="J31" s="49" t="str">
        <f t="shared" si="7"/>
        <v/>
      </c>
      <c r="K31" s="49" t="str">
        <f t="shared" si="7"/>
        <v/>
      </c>
      <c r="L31" s="50">
        <f>IF(L29&lt;&gt;0,L30/L29-1,0)</f>
        <v>0</v>
      </c>
      <c r="M31" s="50">
        <f>IF(M29&lt;&gt;0,M30/M29-1,0)</f>
        <v>0</v>
      </c>
      <c r="N31" s="2"/>
    </row>
    <row r="32" spans="1:14" ht="17.25" customHeight="1">
      <c r="A32" s="39" t="s">
        <v>152</v>
      </c>
      <c r="B32" s="40" t="s">
        <v>14</v>
      </c>
      <c r="C32" s="53"/>
      <c r="D32" s="53"/>
      <c r="E32" s="53"/>
      <c r="F32" s="53"/>
      <c r="G32" s="53"/>
      <c r="H32" s="41">
        <f t="shared" si="0"/>
        <v>0</v>
      </c>
      <c r="I32" s="53"/>
      <c r="J32" s="53"/>
      <c r="K32" s="53"/>
      <c r="L32" s="41">
        <f t="shared" si="1"/>
        <v>0</v>
      </c>
      <c r="M32" s="42">
        <f t="shared" si="2"/>
        <v>0</v>
      </c>
      <c r="N32" s="2"/>
    </row>
    <row r="33" spans="1:14" ht="17.25" customHeight="1">
      <c r="A33" s="43"/>
      <c r="B33" s="44" t="s">
        <v>15</v>
      </c>
      <c r="C33" s="21"/>
      <c r="D33" s="21"/>
      <c r="E33" s="21"/>
      <c r="F33" s="21"/>
      <c r="G33" s="21"/>
      <c r="H33" s="45">
        <f t="shared" si="0"/>
        <v>0</v>
      </c>
      <c r="I33" s="21"/>
      <c r="J33" s="21"/>
      <c r="K33" s="21"/>
      <c r="L33" s="45">
        <f t="shared" si="1"/>
        <v>0</v>
      </c>
      <c r="M33" s="46">
        <f t="shared" si="2"/>
        <v>0</v>
      </c>
      <c r="N33" s="2"/>
    </row>
    <row r="34" spans="1:14" ht="17.25" customHeight="1" thickBot="1">
      <c r="A34" s="47" t="s">
        <v>16</v>
      </c>
      <c r="B34" s="48"/>
      <c r="C34" s="49" t="str">
        <f>IF(C32&lt;&gt;0,C33/C32-1,"")</f>
        <v/>
      </c>
      <c r="D34" s="49" t="str">
        <f t="shared" ref="D34:K34" si="8">IF(D32&lt;&gt;0,D33/D32-1,"")</f>
        <v/>
      </c>
      <c r="E34" s="49" t="str">
        <f t="shared" si="8"/>
        <v/>
      </c>
      <c r="F34" s="49" t="str">
        <f t="shared" si="8"/>
        <v/>
      </c>
      <c r="G34" s="49" t="str">
        <f t="shared" si="8"/>
        <v/>
      </c>
      <c r="H34" s="50">
        <f>IF(H32&lt;&gt;0,H33/H32-1,0)</f>
        <v>0</v>
      </c>
      <c r="I34" s="49" t="str">
        <f t="shared" si="8"/>
        <v/>
      </c>
      <c r="J34" s="49" t="str">
        <f t="shared" si="8"/>
        <v/>
      </c>
      <c r="K34" s="49" t="str">
        <f t="shared" si="8"/>
        <v/>
      </c>
      <c r="L34" s="50">
        <f>IF(L32&lt;&gt;0,L33/L32-1,0)</f>
        <v>0</v>
      </c>
      <c r="M34" s="50">
        <f>IF(M32&lt;&gt;0,M33/M32-1,0)</f>
        <v>0</v>
      </c>
      <c r="N34" s="2"/>
    </row>
    <row r="35" spans="1:14" ht="17.25" customHeight="1">
      <c r="A35" s="39" t="s">
        <v>153</v>
      </c>
      <c r="B35" s="40" t="s">
        <v>14</v>
      </c>
      <c r="C35" s="53"/>
      <c r="D35" s="53"/>
      <c r="E35" s="53"/>
      <c r="F35" s="53"/>
      <c r="G35" s="53"/>
      <c r="H35" s="41">
        <f t="shared" si="0"/>
        <v>0</v>
      </c>
      <c r="I35" s="53"/>
      <c r="J35" s="53"/>
      <c r="K35" s="53"/>
      <c r="L35" s="41">
        <f t="shared" si="1"/>
        <v>0</v>
      </c>
      <c r="M35" s="42">
        <f t="shared" si="2"/>
        <v>0</v>
      </c>
      <c r="N35" s="2"/>
    </row>
    <row r="36" spans="1:14" ht="17.25" customHeight="1">
      <c r="A36" s="43"/>
      <c r="B36" s="44" t="s">
        <v>15</v>
      </c>
      <c r="C36" s="21"/>
      <c r="D36" s="21"/>
      <c r="E36" s="21"/>
      <c r="F36" s="21"/>
      <c r="G36" s="21"/>
      <c r="H36" s="45">
        <f t="shared" si="0"/>
        <v>0</v>
      </c>
      <c r="I36" s="21"/>
      <c r="J36" s="21"/>
      <c r="K36" s="21"/>
      <c r="L36" s="45">
        <f t="shared" si="1"/>
        <v>0</v>
      </c>
      <c r="M36" s="46">
        <f t="shared" si="2"/>
        <v>0</v>
      </c>
      <c r="N36" s="2"/>
    </row>
    <row r="37" spans="1:14" ht="17.25" customHeight="1" thickBot="1">
      <c r="A37" s="47" t="s">
        <v>16</v>
      </c>
      <c r="B37" s="48"/>
      <c r="C37" s="49" t="str">
        <f>IF(C35&lt;&gt;0,C36/C35-1,"")</f>
        <v/>
      </c>
      <c r="D37" s="49" t="str">
        <f t="shared" ref="D37:K37" si="9">IF(D35&lt;&gt;0,D36/D35-1,"")</f>
        <v/>
      </c>
      <c r="E37" s="49" t="str">
        <f t="shared" si="9"/>
        <v/>
      </c>
      <c r="F37" s="49" t="str">
        <f t="shared" si="9"/>
        <v/>
      </c>
      <c r="G37" s="49" t="str">
        <f t="shared" si="9"/>
        <v/>
      </c>
      <c r="H37" s="50">
        <f>IF(H35&lt;&gt;0,H36/H35-1,0)</f>
        <v>0</v>
      </c>
      <c r="I37" s="49" t="str">
        <f t="shared" si="9"/>
        <v/>
      </c>
      <c r="J37" s="49" t="str">
        <f t="shared" si="9"/>
        <v/>
      </c>
      <c r="K37" s="49" t="str">
        <f t="shared" si="9"/>
        <v/>
      </c>
      <c r="L37" s="50">
        <f>IF(L35&lt;&gt;0,L36/L35-1,0)</f>
        <v>0</v>
      </c>
      <c r="M37" s="50">
        <f>IF(M35&lt;&gt;0,M36/M35-1,0)</f>
        <v>0</v>
      </c>
      <c r="N37" s="2"/>
    </row>
    <row r="38" spans="1:14" ht="17.25" customHeight="1">
      <c r="A38" s="39" t="s">
        <v>154</v>
      </c>
      <c r="B38" s="40" t="s">
        <v>14</v>
      </c>
      <c r="C38" s="53"/>
      <c r="D38" s="53"/>
      <c r="E38" s="53"/>
      <c r="F38" s="53"/>
      <c r="G38" s="53"/>
      <c r="H38" s="41">
        <f t="shared" si="0"/>
        <v>0</v>
      </c>
      <c r="I38" s="53"/>
      <c r="J38" s="53"/>
      <c r="K38" s="53"/>
      <c r="L38" s="41">
        <f t="shared" si="1"/>
        <v>0</v>
      </c>
      <c r="M38" s="42">
        <f t="shared" si="2"/>
        <v>0</v>
      </c>
      <c r="N38" s="2"/>
    </row>
    <row r="39" spans="1:14" ht="17.25" customHeight="1">
      <c r="A39" s="43"/>
      <c r="B39" s="44" t="s">
        <v>15</v>
      </c>
      <c r="C39" s="21"/>
      <c r="D39" s="21"/>
      <c r="E39" s="21"/>
      <c r="F39" s="21"/>
      <c r="G39" s="21"/>
      <c r="H39" s="45">
        <f t="shared" si="0"/>
        <v>0</v>
      </c>
      <c r="I39" s="21"/>
      <c r="J39" s="21"/>
      <c r="K39" s="21"/>
      <c r="L39" s="45">
        <f t="shared" si="1"/>
        <v>0</v>
      </c>
      <c r="M39" s="46">
        <f t="shared" si="2"/>
        <v>0</v>
      </c>
      <c r="N39" s="2"/>
    </row>
    <row r="40" spans="1:14" ht="17.25" customHeight="1" thickBot="1">
      <c r="A40" s="47" t="s">
        <v>16</v>
      </c>
      <c r="B40" s="48"/>
      <c r="C40" s="49" t="str">
        <f>IF(C38&lt;&gt;0,C39/C38-1,"")</f>
        <v/>
      </c>
      <c r="D40" s="49" t="str">
        <f t="shared" ref="D40:K40" si="10">IF(D38&lt;&gt;0,D39/D38-1,"")</f>
        <v/>
      </c>
      <c r="E40" s="49" t="str">
        <f t="shared" si="10"/>
        <v/>
      </c>
      <c r="F40" s="49" t="str">
        <f t="shared" si="10"/>
        <v/>
      </c>
      <c r="G40" s="49" t="str">
        <f t="shared" si="10"/>
        <v/>
      </c>
      <c r="H40" s="50">
        <f>IF(H38&lt;&gt;0,H39/H38-1,0)</f>
        <v>0</v>
      </c>
      <c r="I40" s="49" t="str">
        <f t="shared" si="10"/>
        <v/>
      </c>
      <c r="J40" s="49" t="str">
        <f t="shared" si="10"/>
        <v/>
      </c>
      <c r="K40" s="49" t="str">
        <f t="shared" si="10"/>
        <v/>
      </c>
      <c r="L40" s="50">
        <f>IF(L38&lt;&gt;0,L39/L38-1,0)</f>
        <v>0</v>
      </c>
      <c r="M40" s="50">
        <f>IF(M38&lt;&gt;0,M39/M38-1,0)</f>
        <v>0</v>
      </c>
      <c r="N40" s="2"/>
    </row>
    <row r="41" spans="1:14" ht="17.25" customHeight="1">
      <c r="A41" s="39" t="s">
        <v>155</v>
      </c>
      <c r="B41" s="40" t="s">
        <v>14</v>
      </c>
      <c r="C41" s="53"/>
      <c r="D41" s="53"/>
      <c r="E41" s="53"/>
      <c r="F41" s="53"/>
      <c r="G41" s="53"/>
      <c r="H41" s="41">
        <f t="shared" si="0"/>
        <v>0</v>
      </c>
      <c r="I41" s="53"/>
      <c r="J41" s="53"/>
      <c r="K41" s="53"/>
      <c r="L41" s="41">
        <f t="shared" si="1"/>
        <v>0</v>
      </c>
      <c r="M41" s="42">
        <f t="shared" si="2"/>
        <v>0</v>
      </c>
      <c r="N41" s="2"/>
    </row>
    <row r="42" spans="1:14" ht="17.25" customHeight="1">
      <c r="A42" s="43"/>
      <c r="B42" s="44" t="s">
        <v>15</v>
      </c>
      <c r="C42" s="21"/>
      <c r="D42" s="21"/>
      <c r="E42" s="21"/>
      <c r="F42" s="21"/>
      <c r="G42" s="21"/>
      <c r="H42" s="45">
        <f t="shared" si="0"/>
        <v>0</v>
      </c>
      <c r="I42" s="21"/>
      <c r="J42" s="21"/>
      <c r="K42" s="21"/>
      <c r="L42" s="45">
        <f t="shared" si="1"/>
        <v>0</v>
      </c>
      <c r="M42" s="46">
        <f t="shared" si="2"/>
        <v>0</v>
      </c>
      <c r="N42" s="2"/>
    </row>
    <row r="43" spans="1:14" ht="17.25" customHeight="1" thickBot="1">
      <c r="A43" s="47" t="s">
        <v>16</v>
      </c>
      <c r="B43" s="48"/>
      <c r="C43" s="49" t="str">
        <f>IF(C41&lt;&gt;0,C42/C41-1,"")</f>
        <v/>
      </c>
      <c r="D43" s="49" t="str">
        <f t="shared" ref="D43:K43" si="11">IF(D41&lt;&gt;0,D42/D41-1,"")</f>
        <v/>
      </c>
      <c r="E43" s="49" t="str">
        <f t="shared" si="11"/>
        <v/>
      </c>
      <c r="F43" s="49" t="str">
        <f t="shared" si="11"/>
        <v/>
      </c>
      <c r="G43" s="49" t="str">
        <f t="shared" si="11"/>
        <v/>
      </c>
      <c r="H43" s="51">
        <f>IF(H41&lt;&gt;0,H42/H41-1,0)</f>
        <v>0</v>
      </c>
      <c r="I43" s="49" t="str">
        <f t="shared" si="11"/>
        <v/>
      </c>
      <c r="J43" s="49" t="str">
        <f t="shared" si="11"/>
        <v/>
      </c>
      <c r="K43" s="49" t="str">
        <f t="shared" si="11"/>
        <v/>
      </c>
      <c r="L43" s="51">
        <f>IF(L41&lt;&gt;0,L42/L41-1,0)</f>
        <v>0</v>
      </c>
      <c r="M43" s="51">
        <f>IF(M41&lt;&gt;0,M42/M41-1,0)</f>
        <v>0</v>
      </c>
      <c r="N43" s="2"/>
    </row>
    <row r="44" spans="1:14" ht="17.25" customHeight="1">
      <c r="A44" s="52" t="s">
        <v>28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7.25" customHeight="1">
      <c r="A45" s="5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7.25" customHeight="1">
      <c r="A46" s="3" t="s">
        <v>17</v>
      </c>
      <c r="B46" s="3"/>
      <c r="C46" s="3"/>
      <c r="D46" s="3"/>
      <c r="E46" s="3"/>
      <c r="F46" s="3"/>
      <c r="G46" s="3"/>
      <c r="H46" s="3"/>
      <c r="I46" s="2"/>
      <c r="J46" s="2"/>
      <c r="K46" s="2"/>
      <c r="L46" s="2"/>
      <c r="M46" s="2"/>
      <c r="N46" s="2"/>
    </row>
    <row r="47" spans="1:1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1" customHeight="1">
      <c r="A48" s="1" t="s">
        <v>18</v>
      </c>
      <c r="B48" s="54"/>
      <c r="C48" s="54"/>
      <c r="D48" s="54"/>
      <c r="E48" s="54"/>
      <c r="F48" s="54"/>
      <c r="G48" s="2"/>
      <c r="H48" s="1" t="s">
        <v>19</v>
      </c>
      <c r="I48" s="54"/>
      <c r="J48" s="54"/>
      <c r="K48" s="54"/>
      <c r="L48" s="54"/>
      <c r="M48" s="54"/>
      <c r="N48" s="2"/>
    </row>
    <row r="49" spans="1:14" ht="21" customHeight="1">
      <c r="A49" s="2"/>
      <c r="B49" s="55"/>
      <c r="C49" s="55"/>
      <c r="D49" s="55"/>
      <c r="E49" s="55"/>
      <c r="F49" s="55"/>
      <c r="G49" s="2"/>
      <c r="H49" s="2"/>
      <c r="I49" s="55"/>
      <c r="J49" s="55"/>
      <c r="K49" s="55"/>
      <c r="L49" s="55"/>
      <c r="M49" s="55"/>
      <c r="N49" s="2"/>
    </row>
    <row r="50" spans="1:14" ht="21" customHeight="1">
      <c r="A50" s="2"/>
      <c r="B50" s="55"/>
      <c r="C50" s="55"/>
      <c r="D50" s="55"/>
      <c r="E50" s="55"/>
      <c r="F50" s="55"/>
      <c r="G50" s="2"/>
      <c r="H50" s="2"/>
      <c r="I50" s="55"/>
      <c r="J50" s="55"/>
      <c r="K50" s="55"/>
      <c r="L50" s="55"/>
      <c r="M50" s="55"/>
      <c r="N50" s="2"/>
    </row>
    <row r="51" spans="1:14" ht="21" customHeight="1">
      <c r="A51" s="2"/>
      <c r="B51" s="55"/>
      <c r="C51" s="55"/>
      <c r="D51" s="55"/>
      <c r="E51" s="55"/>
      <c r="F51" s="55"/>
      <c r="G51" s="2"/>
      <c r="H51" s="2"/>
      <c r="I51" s="55"/>
      <c r="J51" s="55"/>
      <c r="K51" s="55"/>
      <c r="L51" s="55"/>
      <c r="M51" s="55"/>
      <c r="N51" s="2"/>
    </row>
    <row r="52" spans="1:14" ht="21" customHeight="1">
      <c r="A52" s="2"/>
      <c r="B52" s="56"/>
      <c r="C52" s="56"/>
      <c r="D52" s="56"/>
      <c r="E52" s="56"/>
      <c r="F52" s="56"/>
      <c r="G52" s="2"/>
      <c r="H52" s="2"/>
      <c r="I52" s="56"/>
      <c r="J52" s="56"/>
      <c r="K52" s="56"/>
      <c r="L52" s="56"/>
      <c r="M52" s="56"/>
      <c r="N52" s="2"/>
    </row>
  </sheetData>
  <sheetProtection selectLockedCells="1"/>
  <mergeCells count="9">
    <mergeCell ref="K4:L4"/>
    <mergeCell ref="M4:N4"/>
    <mergeCell ref="A16:B16"/>
    <mergeCell ref="K1:L1"/>
    <mergeCell ref="M1:N1"/>
    <mergeCell ref="C2:I2"/>
    <mergeCell ref="K2:N2"/>
    <mergeCell ref="K3:L3"/>
    <mergeCell ref="M3:N3"/>
  </mergeCells>
  <pageMargins left="0.75" right="0.75" top="1" bottom="1" header="0.5" footer="0.5"/>
  <pageSetup scale="4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38"/>
  <sheetViews>
    <sheetView workbookViewId="0">
      <selection activeCell="D21" sqref="D21"/>
    </sheetView>
  </sheetViews>
  <sheetFormatPr defaultRowHeight="12.5"/>
  <cols>
    <col min="1" max="1" width="50.81640625" style="15" bestFit="1" customWidth="1"/>
    <col min="4" max="4" width="18.1796875" customWidth="1"/>
  </cols>
  <sheetData>
    <row r="1" spans="1:9" ht="13">
      <c r="A1" s="28" t="s">
        <v>115</v>
      </c>
      <c r="D1" s="28" t="s">
        <v>131</v>
      </c>
      <c r="G1" s="28" t="s">
        <v>122</v>
      </c>
      <c r="H1" s="28" t="s">
        <v>121</v>
      </c>
      <c r="I1" s="28" t="s">
        <v>123</v>
      </c>
    </row>
    <row r="2" spans="1:9">
      <c r="A2" t="s">
        <v>167</v>
      </c>
      <c r="D2" s="15" t="s">
        <v>126</v>
      </c>
      <c r="G2">
        <v>1</v>
      </c>
      <c r="H2" s="15" t="s">
        <v>132</v>
      </c>
      <c r="I2">
        <v>2015</v>
      </c>
    </row>
    <row r="3" spans="1:9">
      <c r="A3" t="s">
        <v>168</v>
      </c>
      <c r="D3" s="15" t="s">
        <v>133</v>
      </c>
      <c r="G3">
        <f t="shared" ref="G3:G32" si="0">+G2+1</f>
        <v>2</v>
      </c>
      <c r="H3" s="15" t="s">
        <v>134</v>
      </c>
      <c r="I3">
        <f>+I2+1</f>
        <v>2016</v>
      </c>
    </row>
    <row r="4" spans="1:9">
      <c r="A4" t="s">
        <v>82</v>
      </c>
      <c r="G4">
        <f t="shared" si="0"/>
        <v>3</v>
      </c>
      <c r="H4" s="15" t="s">
        <v>135</v>
      </c>
      <c r="I4">
        <f>+I3+1</f>
        <v>2017</v>
      </c>
    </row>
    <row r="5" spans="1:9">
      <c r="A5" t="s">
        <v>83</v>
      </c>
      <c r="G5">
        <f t="shared" si="0"/>
        <v>4</v>
      </c>
      <c r="H5" s="15" t="s">
        <v>136</v>
      </c>
      <c r="I5">
        <f>+I4+1</f>
        <v>2018</v>
      </c>
    </row>
    <row r="6" spans="1:9">
      <c r="A6" s="15" t="s">
        <v>193</v>
      </c>
      <c r="G6">
        <f t="shared" si="0"/>
        <v>5</v>
      </c>
      <c r="H6" s="15" t="s">
        <v>137</v>
      </c>
      <c r="I6">
        <f t="shared" ref="I6:I26" si="1">+I5+1</f>
        <v>2019</v>
      </c>
    </row>
    <row r="7" spans="1:9">
      <c r="A7" t="s">
        <v>84</v>
      </c>
      <c r="G7">
        <f t="shared" si="0"/>
        <v>6</v>
      </c>
      <c r="H7" s="15" t="s">
        <v>138</v>
      </c>
      <c r="I7">
        <f t="shared" si="1"/>
        <v>2020</v>
      </c>
    </row>
    <row r="8" spans="1:9">
      <c r="A8" s="15" t="s">
        <v>194</v>
      </c>
      <c r="G8">
        <f t="shared" si="0"/>
        <v>7</v>
      </c>
      <c r="H8" s="15" t="s">
        <v>139</v>
      </c>
      <c r="I8">
        <f t="shared" si="1"/>
        <v>2021</v>
      </c>
    </row>
    <row r="9" spans="1:9">
      <c r="A9" t="s">
        <v>169</v>
      </c>
      <c r="G9">
        <f t="shared" si="0"/>
        <v>8</v>
      </c>
      <c r="H9" s="15" t="s">
        <v>140</v>
      </c>
      <c r="I9">
        <f t="shared" si="1"/>
        <v>2022</v>
      </c>
    </row>
    <row r="10" spans="1:9">
      <c r="A10" t="s">
        <v>85</v>
      </c>
      <c r="G10">
        <f t="shared" si="0"/>
        <v>9</v>
      </c>
      <c r="H10" s="15" t="s">
        <v>141</v>
      </c>
      <c r="I10">
        <f t="shared" si="1"/>
        <v>2023</v>
      </c>
    </row>
    <row r="11" spans="1:9">
      <c r="A11" t="s">
        <v>86</v>
      </c>
      <c r="G11">
        <f t="shared" si="0"/>
        <v>10</v>
      </c>
      <c r="H11" s="15" t="s">
        <v>142</v>
      </c>
      <c r="I11">
        <f t="shared" si="1"/>
        <v>2024</v>
      </c>
    </row>
    <row r="12" spans="1:9">
      <c r="A12" t="s">
        <v>87</v>
      </c>
      <c r="G12">
        <f t="shared" si="0"/>
        <v>11</v>
      </c>
      <c r="H12" s="15" t="s">
        <v>143</v>
      </c>
      <c r="I12">
        <f t="shared" si="1"/>
        <v>2025</v>
      </c>
    </row>
    <row r="13" spans="1:9">
      <c r="A13" s="15" t="s">
        <v>249</v>
      </c>
      <c r="G13">
        <f t="shared" si="0"/>
        <v>12</v>
      </c>
      <c r="H13" s="15" t="s">
        <v>144</v>
      </c>
      <c r="I13">
        <f t="shared" si="1"/>
        <v>2026</v>
      </c>
    </row>
    <row r="14" spans="1:9">
      <c r="A14" s="15" t="s">
        <v>195</v>
      </c>
      <c r="G14">
        <f t="shared" si="0"/>
        <v>13</v>
      </c>
      <c r="I14">
        <f t="shared" si="1"/>
        <v>2027</v>
      </c>
    </row>
    <row r="15" spans="1:9">
      <c r="A15" s="15" t="s">
        <v>248</v>
      </c>
      <c r="G15">
        <f t="shared" si="0"/>
        <v>14</v>
      </c>
      <c r="I15">
        <f t="shared" si="1"/>
        <v>2028</v>
      </c>
    </row>
    <row r="16" spans="1:9">
      <c r="A16" t="s">
        <v>89</v>
      </c>
      <c r="G16">
        <f t="shared" si="0"/>
        <v>15</v>
      </c>
      <c r="I16">
        <f t="shared" si="1"/>
        <v>2029</v>
      </c>
    </row>
    <row r="17" spans="1:9">
      <c r="A17" t="s">
        <v>90</v>
      </c>
      <c r="G17">
        <f t="shared" si="0"/>
        <v>16</v>
      </c>
      <c r="I17">
        <f t="shared" si="1"/>
        <v>2030</v>
      </c>
    </row>
    <row r="18" spans="1:9">
      <c r="A18" t="s">
        <v>91</v>
      </c>
      <c r="G18">
        <f t="shared" si="0"/>
        <v>17</v>
      </c>
      <c r="I18">
        <f t="shared" si="1"/>
        <v>2031</v>
      </c>
    </row>
    <row r="19" spans="1:9">
      <c r="A19" s="15" t="s">
        <v>196</v>
      </c>
      <c r="G19">
        <f t="shared" si="0"/>
        <v>18</v>
      </c>
      <c r="I19">
        <f t="shared" si="1"/>
        <v>2032</v>
      </c>
    </row>
    <row r="20" spans="1:9">
      <c r="A20" s="15" t="s">
        <v>197</v>
      </c>
      <c r="G20">
        <f t="shared" si="0"/>
        <v>19</v>
      </c>
      <c r="I20">
        <f t="shared" si="1"/>
        <v>2033</v>
      </c>
    </row>
    <row r="21" spans="1:9">
      <c r="A21" t="s">
        <v>92</v>
      </c>
      <c r="G21">
        <f t="shared" si="0"/>
        <v>20</v>
      </c>
      <c r="I21">
        <f t="shared" si="1"/>
        <v>2034</v>
      </c>
    </row>
    <row r="22" spans="1:9">
      <c r="A22" t="s">
        <v>93</v>
      </c>
      <c r="G22">
        <f t="shared" si="0"/>
        <v>21</v>
      </c>
      <c r="I22">
        <f t="shared" si="1"/>
        <v>2035</v>
      </c>
    </row>
    <row r="23" spans="1:9">
      <c r="A23" t="s">
        <v>94</v>
      </c>
      <c r="G23">
        <f t="shared" si="0"/>
        <v>22</v>
      </c>
      <c r="I23">
        <f t="shared" si="1"/>
        <v>2036</v>
      </c>
    </row>
    <row r="24" spans="1:9">
      <c r="A24" t="s">
        <v>95</v>
      </c>
      <c r="G24">
        <f t="shared" si="0"/>
        <v>23</v>
      </c>
      <c r="I24">
        <f t="shared" si="1"/>
        <v>2037</v>
      </c>
    </row>
    <row r="25" spans="1:9">
      <c r="A25" s="15" t="s">
        <v>198</v>
      </c>
      <c r="G25">
        <f t="shared" si="0"/>
        <v>24</v>
      </c>
      <c r="I25">
        <f t="shared" si="1"/>
        <v>2038</v>
      </c>
    </row>
    <row r="26" spans="1:9">
      <c r="A26" t="s">
        <v>145</v>
      </c>
      <c r="G26">
        <f t="shared" si="0"/>
        <v>25</v>
      </c>
      <c r="I26">
        <f t="shared" si="1"/>
        <v>2039</v>
      </c>
    </row>
    <row r="27" spans="1:9">
      <c r="A27" t="s">
        <v>170</v>
      </c>
      <c r="G27">
        <f t="shared" si="0"/>
        <v>26</v>
      </c>
    </row>
    <row r="28" spans="1:9">
      <c r="A28" t="s">
        <v>166</v>
      </c>
      <c r="G28">
        <f t="shared" si="0"/>
        <v>27</v>
      </c>
    </row>
    <row r="29" spans="1:9">
      <c r="A29" t="s">
        <v>96</v>
      </c>
      <c r="G29">
        <f t="shared" si="0"/>
        <v>28</v>
      </c>
    </row>
    <row r="30" spans="1:9">
      <c r="A30" t="s">
        <v>97</v>
      </c>
      <c r="G30">
        <f t="shared" si="0"/>
        <v>29</v>
      </c>
    </row>
    <row r="31" spans="1:9">
      <c r="A31" t="s">
        <v>98</v>
      </c>
      <c r="G31">
        <f t="shared" si="0"/>
        <v>30</v>
      </c>
    </row>
    <row r="32" spans="1:9">
      <c r="A32" t="s">
        <v>100</v>
      </c>
      <c r="G32">
        <f t="shared" si="0"/>
        <v>31</v>
      </c>
    </row>
    <row r="33" spans="1:1">
      <c r="A33" t="s">
        <v>102</v>
      </c>
    </row>
    <row r="34" spans="1:1">
      <c r="A34" t="s">
        <v>171</v>
      </c>
    </row>
    <row r="35" spans="1:1">
      <c r="A35" t="s">
        <v>103</v>
      </c>
    </row>
    <row r="36" spans="1:1">
      <c r="A36" t="s">
        <v>104</v>
      </c>
    </row>
    <row r="37" spans="1:1">
      <c r="A37" t="s">
        <v>165</v>
      </c>
    </row>
    <row r="38" spans="1:1">
      <c r="A38" s="15" t="s">
        <v>250</v>
      </c>
    </row>
    <row r="39" spans="1:1">
      <c r="A39" t="s">
        <v>106</v>
      </c>
    </row>
    <row r="40" spans="1:1">
      <c r="A40" t="s">
        <v>88</v>
      </c>
    </row>
    <row r="41" spans="1:1">
      <c r="A41" t="s">
        <v>172</v>
      </c>
    </row>
    <row r="42" spans="1:1">
      <c r="A42" t="s">
        <v>99</v>
      </c>
    </row>
    <row r="43" spans="1:1">
      <c r="A43" t="s">
        <v>101</v>
      </c>
    </row>
    <row r="44" spans="1:1">
      <c r="A44" t="s">
        <v>105</v>
      </c>
    </row>
    <row r="45" spans="1:1">
      <c r="A45" t="s">
        <v>112</v>
      </c>
    </row>
    <row r="46" spans="1:1">
      <c r="A46" t="s">
        <v>107</v>
      </c>
    </row>
    <row r="47" spans="1:1">
      <c r="A47" t="s">
        <v>108</v>
      </c>
    </row>
    <row r="48" spans="1:1">
      <c r="A48" s="15" t="s">
        <v>109</v>
      </c>
    </row>
    <row r="49" spans="1:1">
      <c r="A49" s="15" t="s">
        <v>173</v>
      </c>
    </row>
    <row r="50" spans="1:1">
      <c r="A50" s="15" t="s">
        <v>110</v>
      </c>
    </row>
    <row r="51" spans="1:1">
      <c r="A51" s="15" t="s">
        <v>199</v>
      </c>
    </row>
    <row r="52" spans="1:1">
      <c r="A52" s="15" t="s">
        <v>111</v>
      </c>
    </row>
    <row r="53" spans="1:1">
      <c r="A53" s="15" t="s">
        <v>146</v>
      </c>
    </row>
    <row r="54" spans="1:1">
      <c r="A54" s="15" t="s">
        <v>113</v>
      </c>
    </row>
    <row r="55" spans="1:1">
      <c r="A55" t="s">
        <v>174</v>
      </c>
    </row>
    <row r="81" spans="1:1" ht="15.5">
      <c r="A81" s="1"/>
    </row>
    <row r="82" spans="1:1" ht="15.5">
      <c r="A82" s="1"/>
    </row>
    <row r="83" spans="1:1" ht="15.5">
      <c r="A83" s="1"/>
    </row>
    <row r="84" spans="1:1" ht="15.5">
      <c r="A84" s="1"/>
    </row>
    <row r="85" spans="1:1" ht="15.5">
      <c r="A85" s="1"/>
    </row>
    <row r="86" spans="1:1" ht="15.5">
      <c r="A86" s="1"/>
    </row>
    <row r="87" spans="1:1" ht="15.5">
      <c r="A87" s="1"/>
    </row>
    <row r="88" spans="1:1" ht="15.5">
      <c r="A88" s="1"/>
    </row>
    <row r="89" spans="1:1" ht="15.5">
      <c r="A89" s="1"/>
    </row>
    <row r="90" spans="1:1" ht="15.5">
      <c r="A90" s="1"/>
    </row>
    <row r="91" spans="1:1" ht="15.5">
      <c r="A91" s="1"/>
    </row>
    <row r="92" spans="1:1" ht="15.5">
      <c r="A92" s="1"/>
    </row>
    <row r="93" spans="1:1" ht="15.5">
      <c r="A93" s="1"/>
    </row>
    <row r="94" spans="1:1" ht="15.5">
      <c r="A94" s="1"/>
    </row>
    <row r="96" spans="1:1" ht="15.5">
      <c r="A96" s="1"/>
    </row>
    <row r="97" spans="1:1" ht="15.5">
      <c r="A97" s="1"/>
    </row>
    <row r="98" spans="1:1" ht="15.5">
      <c r="A98" s="1"/>
    </row>
    <row r="99" spans="1:1" ht="15.5">
      <c r="A99" s="1"/>
    </row>
    <row r="100" spans="1:1" ht="15.5">
      <c r="A100" s="1"/>
    </row>
    <row r="101" spans="1:1" ht="15.5">
      <c r="A101" s="1"/>
    </row>
    <row r="102" spans="1:1" ht="15.5">
      <c r="A102" s="1"/>
    </row>
    <row r="103" spans="1:1" ht="15.5">
      <c r="A103" s="1"/>
    </row>
    <row r="104" spans="1:1" ht="15.5">
      <c r="A104" s="1"/>
    </row>
    <row r="105" spans="1:1" ht="15.5">
      <c r="A105" s="1"/>
    </row>
    <row r="106" spans="1:1" ht="15.5">
      <c r="A106" s="1"/>
    </row>
    <row r="107" spans="1:1" ht="15.5">
      <c r="A107" s="1"/>
    </row>
    <row r="108" spans="1:1" ht="15.5">
      <c r="A108" s="1"/>
    </row>
    <row r="111" spans="1:1" ht="15.5">
      <c r="A111" s="1"/>
    </row>
    <row r="112" spans="1:1" ht="15.5">
      <c r="A112" s="1"/>
    </row>
    <row r="113" spans="1:1" ht="15.5">
      <c r="A113" s="1"/>
    </row>
    <row r="114" spans="1:1" ht="15.5">
      <c r="A114" s="1"/>
    </row>
    <row r="115" spans="1:1" ht="15.5">
      <c r="A115" s="1"/>
    </row>
    <row r="116" spans="1:1" ht="15.5">
      <c r="A116" s="1"/>
    </row>
    <row r="117" spans="1:1" ht="15.5">
      <c r="A117" s="1"/>
    </row>
    <row r="118" spans="1:1" ht="15.5">
      <c r="A118" s="1"/>
    </row>
    <row r="119" spans="1:1" ht="15.5">
      <c r="A119" s="1"/>
    </row>
    <row r="120" spans="1:1" ht="15.5">
      <c r="A120" s="1"/>
    </row>
    <row r="121" spans="1:1" ht="15.5">
      <c r="A121" s="1"/>
    </row>
    <row r="122" spans="1:1" ht="15.5">
      <c r="A122" s="1"/>
    </row>
    <row r="123" spans="1:1" ht="15.5">
      <c r="A123" s="1"/>
    </row>
    <row r="124" spans="1:1" ht="15.5">
      <c r="A124" s="1"/>
    </row>
    <row r="126" spans="1:1" ht="15.5">
      <c r="A126" s="1"/>
    </row>
    <row r="127" spans="1:1" ht="15.5">
      <c r="A127" s="1"/>
    </row>
    <row r="128" spans="1:1" ht="15.5">
      <c r="A128" s="1"/>
    </row>
    <row r="129" spans="1:1" ht="15.5">
      <c r="A129" s="1"/>
    </row>
    <row r="130" spans="1:1" ht="15.5">
      <c r="A130" s="1"/>
    </row>
    <row r="131" spans="1:1" ht="15.5">
      <c r="A131" s="1"/>
    </row>
    <row r="132" spans="1:1" ht="15.5">
      <c r="A132" s="1"/>
    </row>
    <row r="133" spans="1:1" ht="15.5">
      <c r="A133" s="1"/>
    </row>
    <row r="134" spans="1:1" ht="15.5">
      <c r="A134" s="1"/>
    </row>
    <row r="135" spans="1:1" ht="15.5">
      <c r="A135" s="1"/>
    </row>
    <row r="136" spans="1:1" ht="15.5">
      <c r="A136" s="1"/>
    </row>
    <row r="137" spans="1:1" ht="15.5">
      <c r="A137" s="1"/>
    </row>
    <row r="138" spans="1:1" ht="15.5">
      <c r="A138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tabSelected="1" zoomScale="73" zoomScaleNormal="73" zoomScalePageLayoutView="145" workbookViewId="0">
      <selection activeCell="AC6" sqref="AC6"/>
    </sheetView>
  </sheetViews>
  <sheetFormatPr defaultRowHeight="12.5"/>
  <cols>
    <col min="1" max="1" width="26.81640625" customWidth="1"/>
    <col min="11" max="11" width="13.36328125" customWidth="1"/>
  </cols>
  <sheetData>
    <row r="1" spans="1:11" ht="15.5">
      <c r="A1" s="1"/>
      <c r="B1" s="1"/>
      <c r="C1" s="1"/>
      <c r="D1" s="1"/>
      <c r="E1" s="1"/>
      <c r="F1" s="1"/>
      <c r="G1" s="1"/>
      <c r="H1" s="1"/>
      <c r="I1" s="1"/>
    </row>
    <row r="2" spans="1:11" ht="15.5">
      <c r="A2" s="1"/>
      <c r="B2" s="1"/>
      <c r="C2" s="1"/>
      <c r="D2" s="1"/>
      <c r="E2" s="1"/>
      <c r="F2" s="1"/>
      <c r="G2" s="1"/>
      <c r="H2" s="1"/>
      <c r="I2" s="1"/>
    </row>
    <row r="3" spans="1:11" ht="15.5">
      <c r="A3" s="1"/>
      <c r="B3" s="1"/>
      <c r="C3" s="1"/>
      <c r="D3" s="1"/>
      <c r="E3" s="1"/>
      <c r="F3" s="1"/>
      <c r="G3" s="1"/>
      <c r="H3" s="1"/>
      <c r="I3" s="1"/>
    </row>
    <row r="4" spans="1:11" ht="15.5">
      <c r="A4" s="1"/>
      <c r="B4" s="1"/>
      <c r="C4" s="1"/>
      <c r="D4" s="1"/>
      <c r="E4" s="1"/>
      <c r="F4" s="1"/>
      <c r="G4" s="1"/>
      <c r="H4" s="1"/>
      <c r="I4" s="1"/>
    </row>
    <row r="5" spans="1:11" ht="15.5">
      <c r="A5" s="1"/>
      <c r="B5" s="1"/>
      <c r="C5" s="1"/>
      <c r="D5" s="1"/>
      <c r="E5" s="1"/>
      <c r="F5" s="1"/>
      <c r="G5" s="1"/>
      <c r="H5" s="1"/>
      <c r="I5" s="1"/>
    </row>
    <row r="6" spans="1:11" ht="15.5">
      <c r="A6" s="1"/>
      <c r="B6" s="1"/>
      <c r="C6" s="1"/>
      <c r="D6" s="1"/>
      <c r="E6" s="1"/>
      <c r="F6" s="1"/>
      <c r="G6" s="1"/>
      <c r="H6" s="98" t="s">
        <v>256</v>
      </c>
      <c r="I6" s="99"/>
      <c r="J6" s="99"/>
      <c r="K6" s="100"/>
    </row>
    <row r="7" spans="1:11" ht="15.5">
      <c r="A7" s="1"/>
      <c r="B7" s="1"/>
      <c r="C7" s="1"/>
      <c r="D7" s="1"/>
      <c r="E7" s="1"/>
      <c r="F7" s="1"/>
      <c r="G7" s="1"/>
      <c r="H7" s="1"/>
      <c r="I7" s="1"/>
    </row>
    <row r="8" spans="1:11" ht="15.5">
      <c r="A8" s="1"/>
      <c r="B8" s="1"/>
      <c r="C8" s="1"/>
      <c r="D8" s="1"/>
      <c r="E8" s="1"/>
      <c r="F8" s="1"/>
      <c r="G8" s="1"/>
      <c r="H8" s="1"/>
      <c r="I8" s="1"/>
    </row>
    <row r="9" spans="1:11" ht="15.5">
      <c r="A9" s="1" t="s">
        <v>114</v>
      </c>
      <c r="B9" s="95" t="s">
        <v>92</v>
      </c>
      <c r="C9" s="96"/>
      <c r="D9" s="96"/>
      <c r="E9" s="96"/>
      <c r="F9" s="96"/>
      <c r="G9" s="96"/>
      <c r="H9" s="97"/>
      <c r="I9" s="1"/>
    </row>
    <row r="10" spans="1:11" ht="15.5">
      <c r="A10" s="1"/>
      <c r="B10" s="1"/>
      <c r="C10" s="1"/>
      <c r="D10" s="1"/>
      <c r="E10" s="1"/>
      <c r="F10" s="1"/>
      <c r="G10" s="1"/>
      <c r="H10" s="1"/>
      <c r="I10" s="1"/>
    </row>
    <row r="11" spans="1:11" ht="15.5">
      <c r="A11" s="1" t="s">
        <v>116</v>
      </c>
      <c r="B11" s="1"/>
      <c r="C11" s="1"/>
      <c r="D11" s="16" t="s">
        <v>117</v>
      </c>
      <c r="E11" s="16" t="s">
        <v>118</v>
      </c>
      <c r="F11" s="16" t="s">
        <v>119</v>
      </c>
      <c r="G11" s="1"/>
      <c r="H11" s="1"/>
      <c r="I11" s="1"/>
    </row>
    <row r="12" spans="1:11" ht="15.5">
      <c r="A12" s="17" t="s">
        <v>120</v>
      </c>
      <c r="B12" s="7"/>
      <c r="C12" s="18"/>
      <c r="D12" s="19" t="s">
        <v>139</v>
      </c>
      <c r="E12" s="20">
        <v>1</v>
      </c>
      <c r="F12" s="21">
        <v>2026</v>
      </c>
      <c r="G12" s="1"/>
      <c r="H12" s="22" t="str">
        <f>IF(E12&lt;&gt;"",IF(D12&lt;&gt;"",IF(F12&lt;&gt;"",D12&amp;" "&amp;TEXT(0,E12)&amp;", "&amp;TEXT(0,F12),""),""),"")</f>
        <v>July 1, 2026</v>
      </c>
      <c r="I12" s="1"/>
    </row>
    <row r="13" spans="1:11" ht="15.5">
      <c r="A13" s="23" t="s">
        <v>124</v>
      </c>
      <c r="B13" s="24"/>
      <c r="C13" s="25"/>
      <c r="D13" s="19" t="str">
        <f>D12</f>
        <v>July</v>
      </c>
      <c r="E13" s="20">
        <f>E12</f>
        <v>1</v>
      </c>
      <c r="F13" s="21">
        <f>F12</f>
        <v>2026</v>
      </c>
      <c r="G13" s="1"/>
      <c r="H13" s="22" t="str">
        <f>IF(E13&lt;&gt;"",IF(D13&lt;&gt;"",IF(F13&lt;&gt;"",D13&amp;" "&amp;TEXT(0,E13)&amp;", "&amp;TEXT(0,F13),""),""),"")</f>
        <v>July 1, 2026</v>
      </c>
      <c r="I13" s="1"/>
    </row>
    <row r="14" spans="1:11" ht="15.5">
      <c r="A14" s="1"/>
      <c r="B14" s="1"/>
      <c r="C14" s="1"/>
      <c r="D14" s="1"/>
      <c r="E14" s="1"/>
      <c r="F14" s="1"/>
      <c r="G14" s="1"/>
      <c r="H14" s="1"/>
      <c r="I14" s="1"/>
    </row>
    <row r="15" spans="1:11" ht="15.5">
      <c r="A15" s="1"/>
      <c r="B15" s="1"/>
      <c r="C15" s="1"/>
      <c r="D15" s="26"/>
      <c r="E15" s="1"/>
      <c r="F15" s="1"/>
      <c r="G15" s="1"/>
      <c r="H15" s="1"/>
      <c r="I15" s="1"/>
    </row>
    <row r="16" spans="1:11" ht="15.5">
      <c r="A16" s="1"/>
      <c r="B16" s="1"/>
      <c r="C16" s="1"/>
      <c r="D16" s="16" t="s">
        <v>117</v>
      </c>
      <c r="E16" s="16" t="s">
        <v>118</v>
      </c>
      <c r="F16" s="16" t="s">
        <v>119</v>
      </c>
      <c r="G16" s="1"/>
      <c r="H16" s="1"/>
      <c r="I16" s="1"/>
    </row>
    <row r="17" spans="1:9" ht="15.5">
      <c r="A17" s="1" t="s">
        <v>125</v>
      </c>
      <c r="B17" s="21" t="s">
        <v>126</v>
      </c>
      <c r="C17" s="25" t="s">
        <v>127</v>
      </c>
      <c r="D17" s="27" t="s">
        <v>135</v>
      </c>
      <c r="E17" s="20">
        <v>31</v>
      </c>
      <c r="F17" s="20">
        <v>2026</v>
      </c>
      <c r="G17" s="1"/>
      <c r="H17" s="22" t="str">
        <f>IF(E17&lt;&gt;"",IF(D17&lt;&gt;"",IF(F17&lt;&gt;"",D17&amp;" "&amp;TEXT(0,E17)&amp;", "&amp;TEXT(0,F17),""),""),"")</f>
        <v>March 31, 2026</v>
      </c>
      <c r="I17" s="1"/>
    </row>
    <row r="18" spans="1:9" ht="15.5">
      <c r="A18" s="1"/>
      <c r="B18" s="1"/>
      <c r="C18" s="1"/>
      <c r="D18" s="1"/>
      <c r="E18" s="1"/>
      <c r="F18" s="1"/>
      <c r="G18" s="1"/>
      <c r="H18" s="1"/>
      <c r="I18" s="1"/>
    </row>
    <row r="19" spans="1:9" ht="15.5">
      <c r="A19" s="1"/>
      <c r="B19" s="1"/>
      <c r="C19" s="1"/>
      <c r="D19" s="1"/>
      <c r="E19" s="1"/>
      <c r="F19" s="1"/>
      <c r="G19" s="1"/>
      <c r="H19" s="1"/>
      <c r="I19" s="1"/>
    </row>
    <row r="20" spans="1:9" ht="15.5">
      <c r="A20" s="1"/>
      <c r="B20" s="1"/>
      <c r="C20" s="1"/>
      <c r="D20" s="1"/>
      <c r="E20" s="1"/>
      <c r="F20" s="1"/>
      <c r="G20" s="1"/>
      <c r="H20" s="1"/>
      <c r="I20" s="1"/>
    </row>
    <row r="21" spans="1:9" ht="15.5">
      <c r="A21" s="1"/>
      <c r="B21" s="1"/>
      <c r="C21" s="1"/>
      <c r="D21" s="1"/>
      <c r="E21" s="1"/>
      <c r="F21" s="1"/>
      <c r="G21" s="1"/>
      <c r="H21" s="1"/>
      <c r="I21" s="1"/>
    </row>
    <row r="22" spans="1:9" ht="15.5">
      <c r="A22" s="1" t="s">
        <v>128</v>
      </c>
      <c r="B22" s="1"/>
      <c r="C22" s="1"/>
      <c r="D22" s="1"/>
      <c r="E22" s="1"/>
      <c r="F22" s="1"/>
      <c r="G22" s="1"/>
      <c r="H22" s="1"/>
      <c r="I22" s="1"/>
    </row>
    <row r="23" spans="1:9" ht="15.5">
      <c r="A23" s="1" t="s">
        <v>129</v>
      </c>
      <c r="B23" s="1"/>
      <c r="C23" s="1"/>
      <c r="D23" s="1"/>
      <c r="E23" s="1"/>
      <c r="F23" s="1"/>
      <c r="G23" s="1"/>
      <c r="H23" s="1"/>
      <c r="I23" s="1"/>
    </row>
    <row r="24" spans="1:9" ht="15.5">
      <c r="A24" s="1"/>
      <c r="B24" s="1"/>
      <c r="C24" s="1"/>
      <c r="D24" s="1"/>
      <c r="E24" s="1"/>
      <c r="F24" s="1"/>
      <c r="G24" s="1"/>
      <c r="H24" s="1"/>
      <c r="I24" s="1"/>
    </row>
    <row r="25" spans="1:9" ht="15.5">
      <c r="A25" s="1" t="s">
        <v>130</v>
      </c>
      <c r="B25" s="1"/>
      <c r="C25" s="1"/>
      <c r="D25" s="1"/>
      <c r="E25" s="1"/>
      <c r="F25" s="1"/>
      <c r="G25" s="1"/>
      <c r="H25" s="1"/>
      <c r="I25" s="1"/>
    </row>
    <row r="26" spans="1:9" ht="15.5">
      <c r="A26" s="1"/>
      <c r="B26" s="1"/>
      <c r="C26" s="1"/>
      <c r="D26" s="1"/>
      <c r="E26" s="1"/>
      <c r="F26" s="1"/>
      <c r="G26" s="1"/>
      <c r="H26" s="1"/>
      <c r="I26" s="1"/>
    </row>
    <row r="27" spans="1:9" ht="15.5">
      <c r="A27" s="1"/>
      <c r="B27" s="1"/>
      <c r="C27" s="1"/>
      <c r="D27" s="1"/>
      <c r="E27" s="1"/>
      <c r="F27" s="1"/>
      <c r="G27" s="1"/>
      <c r="H27" s="1"/>
      <c r="I27" s="1"/>
    </row>
    <row r="28" spans="1:9" ht="15.5">
      <c r="B28" s="1"/>
      <c r="C28" s="1"/>
      <c r="D28" s="1"/>
      <c r="E28" s="1"/>
      <c r="F28" s="1"/>
      <c r="G28" s="1"/>
      <c r="H28" s="1"/>
      <c r="I28" s="1"/>
    </row>
    <row r="29" spans="1:9" ht="15.5">
      <c r="A29" s="92" t="s">
        <v>257</v>
      </c>
      <c r="B29" s="1"/>
      <c r="C29" s="1"/>
      <c r="D29" s="1"/>
      <c r="E29" s="1"/>
      <c r="F29" s="1"/>
      <c r="G29" s="1"/>
      <c r="H29" s="1"/>
      <c r="I29" s="1"/>
    </row>
    <row r="30" spans="1:9" ht="15.5">
      <c r="A30" s="1"/>
      <c r="B30" s="1"/>
      <c r="C30" s="1"/>
      <c r="D30" s="1"/>
      <c r="E30" s="1"/>
      <c r="F30" s="1"/>
      <c r="G30" s="1"/>
      <c r="H30" s="1"/>
      <c r="I30" s="1"/>
    </row>
    <row r="31" spans="1:9" ht="15.5">
      <c r="A31" s="1"/>
      <c r="B31" s="1"/>
      <c r="C31" s="1"/>
      <c r="D31" s="1"/>
      <c r="E31" s="1"/>
      <c r="F31" s="1"/>
      <c r="G31" s="1"/>
      <c r="H31" s="1"/>
      <c r="I31" s="1"/>
    </row>
    <row r="32" spans="1:9" ht="15.5">
      <c r="A32" s="1"/>
      <c r="B32" s="1"/>
      <c r="C32" s="1"/>
      <c r="D32" s="1"/>
      <c r="E32" s="1"/>
      <c r="F32" s="1"/>
      <c r="G32" s="1"/>
      <c r="H32" s="1"/>
      <c r="I32" s="1"/>
    </row>
    <row r="33" spans="1:9" ht="15.5">
      <c r="A33" s="1"/>
      <c r="B33" s="1"/>
      <c r="C33" s="1"/>
      <c r="D33" s="1"/>
      <c r="E33" s="1"/>
      <c r="F33" s="1"/>
      <c r="G33" s="1"/>
      <c r="H33" s="1"/>
      <c r="I33" s="1"/>
    </row>
    <row r="34" spans="1:9" ht="15.5">
      <c r="A34" s="1"/>
      <c r="B34" s="1"/>
      <c r="C34" s="1"/>
      <c r="D34" s="1"/>
      <c r="E34" s="1"/>
      <c r="F34" s="1"/>
      <c r="G34" s="1"/>
      <c r="H34" s="1"/>
      <c r="I34" s="1"/>
    </row>
    <row r="35" spans="1:9" ht="15.5">
      <c r="A35" s="1"/>
      <c r="B35" s="1"/>
      <c r="C35" s="1"/>
      <c r="D35" s="1"/>
      <c r="E35" s="1"/>
      <c r="F35" s="1"/>
      <c r="G35" s="1"/>
      <c r="H35" s="1"/>
      <c r="I35" s="1"/>
    </row>
    <row r="36" spans="1:9" ht="15.5">
      <c r="A36" s="1"/>
      <c r="B36" s="1"/>
      <c r="C36" s="1"/>
      <c r="D36" s="1"/>
      <c r="E36" s="1"/>
      <c r="F36" s="1"/>
      <c r="G36" s="1"/>
      <c r="H36" s="1"/>
      <c r="I36" s="1"/>
    </row>
  </sheetData>
  <sheetProtection selectLockedCells="1"/>
  <mergeCells count="2">
    <mergeCell ref="B9:H9"/>
    <mergeCell ref="H6:K6"/>
  </mergeCells>
  <dataValidations count="5">
    <dataValidation type="list" allowBlank="1" showInputMessage="1" showErrorMessage="1" sqref="B17" xr:uid="{00000000-0002-0000-0100-000000000000}">
      <formula1>StatusList</formula1>
    </dataValidation>
    <dataValidation type="list" allowBlank="1" showInputMessage="1" showErrorMessage="1" sqref="B9:H9" xr:uid="{00000000-0002-0000-0100-000001000000}">
      <formula1>NSCompany</formula1>
    </dataValidation>
    <dataValidation type="list" allowBlank="1" showInputMessage="1" showErrorMessage="1" sqref="F12:F13 F17" xr:uid="{00000000-0002-0000-0100-000002000000}">
      <formula1>YearsList</formula1>
    </dataValidation>
    <dataValidation type="list" allowBlank="1" showInputMessage="1" showErrorMessage="1" sqref="D12:D13 D17" xr:uid="{00000000-0002-0000-0100-000003000000}">
      <formula1>MonthsList</formula1>
    </dataValidation>
    <dataValidation type="list" allowBlank="1" showInputMessage="1" showErrorMessage="1" sqref="E12:E13 E17" xr:uid="{00000000-0002-0000-0100-000004000000}">
      <formula1>DaysList</formula1>
    </dataValidation>
  </dataValidation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52"/>
  <sheetViews>
    <sheetView tabSelected="1" view="pageBreakPreview" zoomScale="60" zoomScaleNormal="85" zoomScalePageLayoutView="70" workbookViewId="0">
      <selection activeCell="AC6" sqref="AC6"/>
    </sheetView>
  </sheetViews>
  <sheetFormatPr defaultColWidth="9.1796875" defaultRowHeight="12.5"/>
  <cols>
    <col min="1" max="1" width="19.81640625" customWidth="1"/>
    <col min="2" max="2" width="10.81640625" customWidth="1"/>
    <col min="3" max="14" width="17.81640625" customWidth="1"/>
  </cols>
  <sheetData>
    <row r="1" spans="1:14" ht="17.25" customHeight="1">
      <c r="A1" s="1"/>
      <c r="B1" s="1"/>
      <c r="C1" s="1"/>
      <c r="D1" s="1"/>
      <c r="E1" s="2"/>
      <c r="F1" s="1"/>
      <c r="G1" s="2"/>
      <c r="H1" s="1"/>
      <c r="I1" s="1"/>
      <c r="J1" s="1"/>
      <c r="K1" s="101" t="s">
        <v>81</v>
      </c>
      <c r="L1" s="101"/>
      <c r="M1" s="102" t="str">
        <f>IF('Comp Info'!B17&lt;&gt;"Original",'Comp Info'!H17,"")</f>
        <v/>
      </c>
      <c r="N1" s="103"/>
    </row>
    <row r="2" spans="1:14" ht="19.5" customHeight="1">
      <c r="A2" s="3" t="s">
        <v>0</v>
      </c>
      <c r="B2" s="1"/>
      <c r="C2" s="115" t="str">
        <f>+'Comp Info'!B9</f>
        <v>IAO Actuarial Consulting Services Inc.</v>
      </c>
      <c r="D2" s="115"/>
      <c r="E2" s="115"/>
      <c r="F2" s="115"/>
      <c r="G2" s="115"/>
      <c r="H2" s="115"/>
      <c r="I2" s="115"/>
      <c r="J2" s="1"/>
      <c r="K2" s="106" t="s">
        <v>1</v>
      </c>
      <c r="L2" s="107"/>
      <c r="M2" s="107"/>
      <c r="N2" s="108"/>
    </row>
    <row r="3" spans="1:14" ht="17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09" t="s">
        <v>2</v>
      </c>
      <c r="L3" s="110"/>
      <c r="M3" s="111" t="str">
        <f>+'Comp Info'!H12</f>
        <v>July 1, 2026</v>
      </c>
      <c r="N3" s="112"/>
    </row>
    <row r="4" spans="1:14" ht="19.5" customHeight="1">
      <c r="A4" s="4" t="s">
        <v>29</v>
      </c>
      <c r="B4" s="1"/>
      <c r="C4" s="1"/>
      <c r="D4" s="3" t="s">
        <v>211</v>
      </c>
      <c r="E4" s="1"/>
      <c r="F4" s="1"/>
      <c r="G4" s="1"/>
      <c r="H4" s="1"/>
      <c r="I4" s="1"/>
      <c r="J4" s="1"/>
      <c r="K4" s="113" t="s">
        <v>3</v>
      </c>
      <c r="L4" s="114"/>
      <c r="M4" s="111" t="str">
        <f>+'Comp Info'!H13</f>
        <v>July 1, 2026</v>
      </c>
      <c r="N4" s="112"/>
    </row>
    <row r="5" spans="1:14" ht="17.25" customHeight="1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</row>
    <row r="6" spans="1:14" ht="17.25" customHeight="1">
      <c r="A6" s="5" t="s">
        <v>4</v>
      </c>
      <c r="B6" s="1"/>
      <c r="C6" s="1"/>
      <c r="D6" s="1"/>
      <c r="E6" s="1"/>
      <c r="F6" s="1"/>
      <c r="G6" s="2"/>
      <c r="H6" s="1"/>
      <c r="I6" s="1"/>
      <c r="J6" s="2"/>
      <c r="K6" s="6" t="s">
        <v>5</v>
      </c>
      <c r="L6" s="7"/>
      <c r="M6" s="29"/>
      <c r="N6" s="30"/>
    </row>
    <row r="7" spans="1:14" ht="17.25" customHeight="1">
      <c r="A7" s="17" t="s">
        <v>21</v>
      </c>
      <c r="B7" s="7"/>
      <c r="C7" s="7"/>
      <c r="D7" s="7"/>
      <c r="E7" s="18"/>
      <c r="F7" s="2"/>
      <c r="G7" s="2"/>
      <c r="H7" s="1"/>
      <c r="I7" s="1"/>
      <c r="J7" s="2"/>
      <c r="K7" s="8" t="s">
        <v>205</v>
      </c>
      <c r="L7" s="1"/>
      <c r="M7" s="2"/>
      <c r="N7" s="31"/>
    </row>
    <row r="8" spans="1:14" ht="17.25" customHeight="1">
      <c r="A8" s="8" t="s">
        <v>23</v>
      </c>
      <c r="B8" s="1"/>
      <c r="C8" s="1"/>
      <c r="D8" s="2"/>
      <c r="E8" s="31"/>
      <c r="F8" s="2"/>
      <c r="G8" s="2"/>
      <c r="H8" s="1"/>
      <c r="I8" s="1"/>
      <c r="J8" s="1"/>
      <c r="K8" s="8" t="s">
        <v>206</v>
      </c>
      <c r="L8" s="1"/>
      <c r="M8" s="2"/>
      <c r="N8" s="31"/>
    </row>
    <row r="9" spans="1:14" ht="17.25" customHeight="1">
      <c r="A9" s="8" t="s">
        <v>33</v>
      </c>
      <c r="B9" s="1"/>
      <c r="C9" s="1"/>
      <c r="D9" s="1"/>
      <c r="E9" s="75"/>
      <c r="F9" s="2"/>
      <c r="G9" s="2"/>
      <c r="H9" s="1"/>
      <c r="I9" s="1"/>
      <c r="J9" s="1"/>
      <c r="K9" s="8" t="s">
        <v>37</v>
      </c>
      <c r="L9" s="1"/>
      <c r="M9" s="2"/>
      <c r="N9" s="31"/>
    </row>
    <row r="10" spans="1:14" ht="17.25" customHeight="1">
      <c r="A10" s="8" t="s">
        <v>24</v>
      </c>
      <c r="B10" s="1"/>
      <c r="C10" s="1"/>
      <c r="D10" s="2"/>
      <c r="E10" s="75"/>
      <c r="F10" s="2"/>
      <c r="G10" s="2"/>
      <c r="H10" s="1"/>
      <c r="I10" s="1"/>
      <c r="J10" s="1"/>
      <c r="K10" s="8" t="s">
        <v>7</v>
      </c>
      <c r="L10" s="1"/>
      <c r="M10" s="2"/>
      <c r="N10" s="31"/>
    </row>
    <row r="11" spans="1:14" ht="17.25" customHeight="1">
      <c r="A11" s="8" t="s">
        <v>175</v>
      </c>
      <c r="B11" s="1"/>
      <c r="C11" s="1"/>
      <c r="D11" s="1"/>
      <c r="E11" s="75"/>
      <c r="F11" s="2"/>
      <c r="G11" s="1"/>
      <c r="H11" s="1"/>
      <c r="I11" s="1"/>
      <c r="J11" s="1"/>
      <c r="K11" s="32" t="s">
        <v>8</v>
      </c>
      <c r="L11" s="33"/>
      <c r="M11" s="33"/>
      <c r="N11" s="34"/>
    </row>
    <row r="12" spans="1:14" ht="17.25" customHeight="1">
      <c r="A12" s="74" t="s">
        <v>200</v>
      </c>
      <c r="B12" s="1"/>
      <c r="C12" s="2"/>
      <c r="D12" s="2"/>
      <c r="E12" s="75"/>
      <c r="F12" s="2"/>
      <c r="G12" s="1"/>
      <c r="H12" s="1"/>
      <c r="I12" s="1"/>
      <c r="J12" s="1"/>
      <c r="K12" s="1"/>
      <c r="L12" s="1"/>
      <c r="M12" s="1"/>
      <c r="N12" s="1"/>
    </row>
    <row r="13" spans="1:14" ht="17.25" customHeight="1">
      <c r="A13" s="77" t="s">
        <v>201</v>
      </c>
      <c r="B13" s="78"/>
      <c r="C13" s="79"/>
      <c r="D13" s="80"/>
      <c r="E13" s="81" t="s">
        <v>203</v>
      </c>
      <c r="F13" s="2"/>
      <c r="G13" s="5"/>
      <c r="H13" s="3"/>
      <c r="I13" s="1"/>
      <c r="J13" s="1"/>
      <c r="K13" s="1"/>
      <c r="L13" s="1"/>
      <c r="M13" s="1"/>
      <c r="N13" s="1"/>
    </row>
    <row r="14" spans="1:14" ht="17.25" customHeight="1">
      <c r="A14" s="82" t="s">
        <v>202</v>
      </c>
      <c r="B14" s="83"/>
      <c r="C14" s="83"/>
      <c r="D14" s="83" t="s">
        <v>204</v>
      </c>
      <c r="E14" s="84"/>
      <c r="F14" s="2"/>
      <c r="G14" s="1"/>
      <c r="H14" s="1"/>
      <c r="I14" s="1"/>
      <c r="J14" s="1"/>
      <c r="K14" s="1"/>
      <c r="L14" s="1"/>
      <c r="M14" s="1"/>
      <c r="N14" s="1"/>
    </row>
    <row r="15" spans="1:14" ht="17.25" customHeight="1" thickBot="1">
      <c r="A15" s="1"/>
      <c r="B15" s="1"/>
      <c r="C15" s="15"/>
      <c r="D15" s="2"/>
      <c r="E15" s="2"/>
      <c r="F15" s="1"/>
      <c r="G15" s="1"/>
      <c r="H15" s="1"/>
      <c r="I15" s="1"/>
      <c r="J15" s="1"/>
      <c r="K15" s="1"/>
      <c r="L15" s="1"/>
      <c r="M15" s="1"/>
      <c r="N15" s="1"/>
    </row>
    <row r="16" spans="1:14" ht="57.75" customHeight="1" thickBot="1">
      <c r="A16" s="104" t="s">
        <v>22</v>
      </c>
      <c r="B16" s="105"/>
      <c r="C16" s="35" t="s">
        <v>25</v>
      </c>
      <c r="D16" s="35" t="s">
        <v>26</v>
      </c>
      <c r="E16" s="35" t="s">
        <v>27</v>
      </c>
      <c r="F16" s="35" t="s">
        <v>9</v>
      </c>
      <c r="G16" s="35" t="s">
        <v>10</v>
      </c>
      <c r="H16" s="36" t="s">
        <v>39</v>
      </c>
      <c r="I16" s="35" t="s">
        <v>11</v>
      </c>
      <c r="J16" s="35" t="s">
        <v>12</v>
      </c>
      <c r="K16" s="35" t="s">
        <v>13</v>
      </c>
      <c r="L16" s="37" t="s">
        <v>40</v>
      </c>
      <c r="M16" s="38" t="s">
        <v>41</v>
      </c>
      <c r="N16" s="2"/>
    </row>
    <row r="17" spans="1:14" ht="17.25" customHeight="1">
      <c r="A17" s="39" t="s">
        <v>147</v>
      </c>
      <c r="B17" s="40" t="s">
        <v>14</v>
      </c>
      <c r="C17" s="93">
        <f>'[1]Profile 1'!C17</f>
        <v>889</v>
      </c>
      <c r="D17" s="53">
        <f>'[1]Profile 1'!D17</f>
        <v>59</v>
      </c>
      <c r="E17" s="53">
        <f>'[1]Profile 1'!E17</f>
        <v>218</v>
      </c>
      <c r="F17" s="53">
        <f>'[1]Profile 1'!F17</f>
        <v>50</v>
      </c>
      <c r="G17" s="53">
        <f>'[1]Profile 1'!G17</f>
        <v>12</v>
      </c>
      <c r="H17" s="41">
        <f t="shared" ref="H17:H18" si="0">SUM(C17:G17)</f>
        <v>1228</v>
      </c>
      <c r="I17" s="53">
        <f>'[1]Profile 1'!I17</f>
        <v>19</v>
      </c>
      <c r="J17" s="53">
        <f>'[1]Profile 1'!J17</f>
        <v>349</v>
      </c>
      <c r="K17" s="53">
        <f>'[1]Profile 1'!K17</f>
        <v>213</v>
      </c>
      <c r="L17" s="41">
        <f t="shared" ref="L17:L42" si="1">SUM(I17:K17)</f>
        <v>581</v>
      </c>
      <c r="M17" s="42">
        <f t="shared" ref="M17:M42" si="2">SUM(H17,L17)</f>
        <v>1809</v>
      </c>
      <c r="N17" s="2"/>
    </row>
    <row r="18" spans="1:14" ht="17.25" customHeight="1">
      <c r="A18" s="43"/>
      <c r="B18" s="44" t="s">
        <v>15</v>
      </c>
      <c r="C18" s="21">
        <f>'[1]Profile 1'!C18</f>
        <v>949</v>
      </c>
      <c r="D18" s="21">
        <f>'[1]Profile 1'!D18</f>
        <v>58</v>
      </c>
      <c r="E18" s="21">
        <f>'[1]Profile 1'!E18</f>
        <v>218</v>
      </c>
      <c r="F18" s="21">
        <f>'[1]Profile 1'!F18</f>
        <v>48</v>
      </c>
      <c r="G18" s="21">
        <f>'[1]Profile 1'!G18</f>
        <v>13</v>
      </c>
      <c r="H18" s="45">
        <f t="shared" si="0"/>
        <v>1286</v>
      </c>
      <c r="I18" s="21">
        <f>'[1]Profile 1'!I18</f>
        <v>20</v>
      </c>
      <c r="J18" s="21">
        <f>'[1]Profile 1'!J18</f>
        <v>330</v>
      </c>
      <c r="K18" s="21">
        <f>'[1]Profile 1'!K18</f>
        <v>192</v>
      </c>
      <c r="L18" s="45">
        <f>SUM(I18:K18)</f>
        <v>542</v>
      </c>
      <c r="M18" s="46">
        <f t="shared" si="2"/>
        <v>1828</v>
      </c>
      <c r="N18" s="2"/>
    </row>
    <row r="19" spans="1:14" ht="17.25" customHeight="1" thickBot="1">
      <c r="A19" s="47" t="s">
        <v>16</v>
      </c>
      <c r="B19" s="48"/>
      <c r="C19" s="49">
        <f>IF(C17&lt;&gt;0,C18/C17-1,"")</f>
        <v>6.7491563554555656E-2</v>
      </c>
      <c r="D19" s="49">
        <f t="shared" ref="D19:K19" si="3">IF(D17&lt;&gt;0,D18/D17-1,"")</f>
        <v>-1.6949152542372836E-2</v>
      </c>
      <c r="E19" s="49">
        <f t="shared" si="3"/>
        <v>0</v>
      </c>
      <c r="F19" s="49">
        <f t="shared" si="3"/>
        <v>-4.0000000000000036E-2</v>
      </c>
      <c r="G19" s="49">
        <f t="shared" si="3"/>
        <v>8.3333333333333259E-2</v>
      </c>
      <c r="H19" s="50">
        <f>IF(H17&lt;&gt;0,H18/H17-1,0)</f>
        <v>4.723127035830621E-2</v>
      </c>
      <c r="I19" s="49">
        <f t="shared" si="3"/>
        <v>5.2631578947368363E-2</v>
      </c>
      <c r="J19" s="49">
        <f t="shared" si="3"/>
        <v>-5.4441260744985676E-2</v>
      </c>
      <c r="K19" s="49">
        <f t="shared" si="3"/>
        <v>-9.8591549295774628E-2</v>
      </c>
      <c r="L19" s="50">
        <f>IF(L17&lt;&gt;0,L18/L17-1,0)</f>
        <v>-6.7125645438898429E-2</v>
      </c>
      <c r="M19" s="50">
        <f>IF(M17&lt;&gt;0,M18/M17-1,0)</f>
        <v>1.0503040353786686E-2</v>
      </c>
      <c r="N19" s="2"/>
    </row>
    <row r="20" spans="1:14" ht="17.25" customHeight="1">
      <c r="A20" s="39" t="s">
        <v>148</v>
      </c>
      <c r="B20" s="40" t="s">
        <v>14</v>
      </c>
      <c r="C20" s="93">
        <f>'[1]Profile 1'!C20</f>
        <v>889</v>
      </c>
      <c r="D20" s="53">
        <f>'[1]Profile 1'!D20</f>
        <v>59</v>
      </c>
      <c r="E20" s="53">
        <f>'[1]Profile 1'!E20</f>
        <v>218</v>
      </c>
      <c r="F20" s="53">
        <f>'[1]Profile 1'!F20</f>
        <v>50</v>
      </c>
      <c r="G20" s="53">
        <f>'[1]Profile 1'!G20</f>
        <v>12</v>
      </c>
      <c r="H20" s="41">
        <f t="shared" ref="H20:H21" si="4">SUM(C20:G20)</f>
        <v>1228</v>
      </c>
      <c r="I20" s="53">
        <f>'[1]Profile 1'!I20</f>
        <v>19</v>
      </c>
      <c r="J20" s="53">
        <f>'[1]Profile 1'!J20</f>
        <v>349</v>
      </c>
      <c r="K20" s="53">
        <f>'[1]Profile 1'!K20</f>
        <v>213</v>
      </c>
      <c r="L20" s="41">
        <f t="shared" si="1"/>
        <v>581</v>
      </c>
      <c r="M20" s="42">
        <f t="shared" si="2"/>
        <v>1809</v>
      </c>
      <c r="N20" s="2"/>
    </row>
    <row r="21" spans="1:14" ht="17.25" customHeight="1">
      <c r="A21" s="43"/>
      <c r="B21" s="44" t="s">
        <v>15</v>
      </c>
      <c r="C21" s="21">
        <f>'[1]Profile 1'!C21</f>
        <v>949</v>
      </c>
      <c r="D21" s="21">
        <f>'[1]Profile 1'!D21</f>
        <v>58</v>
      </c>
      <c r="E21" s="21">
        <f>'[1]Profile 1'!E21</f>
        <v>218</v>
      </c>
      <c r="F21" s="21">
        <f>'[1]Profile 1'!F21</f>
        <v>48</v>
      </c>
      <c r="G21" s="21">
        <f>'[1]Profile 1'!G21</f>
        <v>13</v>
      </c>
      <c r="H21" s="45">
        <f t="shared" si="4"/>
        <v>1286</v>
      </c>
      <c r="I21" s="21">
        <f>'[1]Profile 1'!I21</f>
        <v>20</v>
      </c>
      <c r="J21" s="21">
        <f>'[1]Profile 1'!J21</f>
        <v>330</v>
      </c>
      <c r="K21" s="21">
        <f>'[1]Profile 1'!K21</f>
        <v>192</v>
      </c>
      <c r="L21" s="45">
        <f t="shared" si="1"/>
        <v>542</v>
      </c>
      <c r="M21" s="46">
        <f t="shared" si="2"/>
        <v>1828</v>
      </c>
      <c r="N21" s="2"/>
    </row>
    <row r="22" spans="1:14" ht="17.25" customHeight="1" thickBot="1">
      <c r="A22" s="47" t="s">
        <v>16</v>
      </c>
      <c r="B22" s="48"/>
      <c r="C22" s="49">
        <f>IF(C20&lt;&gt;0,C21/C20-1,"")</f>
        <v>6.7491563554555656E-2</v>
      </c>
      <c r="D22" s="49">
        <f t="shared" ref="D22" si="5">IF(D20&lt;&gt;0,D21/D20-1,"")</f>
        <v>-1.6949152542372836E-2</v>
      </c>
      <c r="E22" s="49">
        <f t="shared" ref="E22" si="6">IF(E20&lt;&gt;0,E21/E20-1,"")</f>
        <v>0</v>
      </c>
      <c r="F22" s="49">
        <f t="shared" ref="F22" si="7">IF(F20&lt;&gt;0,F21/F20-1,"")</f>
        <v>-4.0000000000000036E-2</v>
      </c>
      <c r="G22" s="49">
        <f t="shared" ref="G22:K22" si="8">IF(G20&lt;&gt;0,G21/G20-1,"")</f>
        <v>8.3333333333333259E-2</v>
      </c>
      <c r="H22" s="50">
        <f>IF(H20&lt;&gt;0,H21/H20-1,0)</f>
        <v>4.723127035830621E-2</v>
      </c>
      <c r="I22" s="49">
        <f t="shared" si="8"/>
        <v>5.2631578947368363E-2</v>
      </c>
      <c r="J22" s="49">
        <f t="shared" si="8"/>
        <v>-5.4441260744985676E-2</v>
      </c>
      <c r="K22" s="49">
        <f t="shared" si="8"/>
        <v>-9.8591549295774628E-2</v>
      </c>
      <c r="L22" s="50">
        <f>IF(L20&lt;&gt;0,L21/L20-1,0)</f>
        <v>-6.7125645438898429E-2</v>
      </c>
      <c r="M22" s="50">
        <f>IF(M20&lt;&gt;0,M21/M20-1,0)</f>
        <v>1.0503040353786686E-2</v>
      </c>
      <c r="N22" s="2"/>
    </row>
    <row r="23" spans="1:14" ht="17.25" customHeight="1">
      <c r="A23" s="39" t="s">
        <v>149</v>
      </c>
      <c r="B23" s="40" t="s">
        <v>14</v>
      </c>
      <c r="C23" s="93">
        <f>'[1]Profile 1'!C23</f>
        <v>599</v>
      </c>
      <c r="D23" s="53">
        <f>'[1]Profile 1'!D23</f>
        <v>40</v>
      </c>
      <c r="E23" s="53">
        <f>'[1]Profile 1'!E23</f>
        <v>147</v>
      </c>
      <c r="F23" s="53">
        <f>'[1]Profile 1'!F23</f>
        <v>29</v>
      </c>
      <c r="G23" s="53">
        <f>'[1]Profile 1'!G23</f>
        <v>13</v>
      </c>
      <c r="H23" s="41">
        <f t="shared" ref="H23:H24" si="9">SUM(C23:G23)</f>
        <v>828</v>
      </c>
      <c r="I23" s="53">
        <f>'[1]Profile 1'!I23</f>
        <v>19</v>
      </c>
      <c r="J23" s="53">
        <f>'[1]Profile 1'!J23</f>
        <v>258</v>
      </c>
      <c r="K23" s="53">
        <f>'[1]Profile 1'!K23</f>
        <v>302</v>
      </c>
      <c r="L23" s="41">
        <f t="shared" si="1"/>
        <v>579</v>
      </c>
      <c r="M23" s="42">
        <f t="shared" si="2"/>
        <v>1407</v>
      </c>
      <c r="N23" s="2"/>
    </row>
    <row r="24" spans="1:14" ht="17.25" customHeight="1">
      <c r="A24" s="43"/>
      <c r="B24" s="44" t="s">
        <v>15</v>
      </c>
      <c r="C24" s="21">
        <f>'[1]Profile 1'!C24</f>
        <v>640</v>
      </c>
      <c r="D24" s="21">
        <f>'[1]Profile 1'!D24</f>
        <v>39</v>
      </c>
      <c r="E24" s="21">
        <f>'[1]Profile 1'!E24</f>
        <v>147</v>
      </c>
      <c r="F24" s="21">
        <f>'[1]Profile 1'!F24</f>
        <v>28</v>
      </c>
      <c r="G24" s="21">
        <f>'[1]Profile 1'!G24</f>
        <v>14</v>
      </c>
      <c r="H24" s="45">
        <f t="shared" si="9"/>
        <v>868</v>
      </c>
      <c r="I24" s="21">
        <f>'[1]Profile 1'!I24</f>
        <v>20</v>
      </c>
      <c r="J24" s="21">
        <f>'[1]Profile 1'!J24</f>
        <v>244</v>
      </c>
      <c r="K24" s="21">
        <f>'[1]Profile 1'!K24</f>
        <v>271</v>
      </c>
      <c r="L24" s="45">
        <f t="shared" si="1"/>
        <v>535</v>
      </c>
      <c r="M24" s="46">
        <f t="shared" si="2"/>
        <v>1403</v>
      </c>
      <c r="N24" s="2"/>
    </row>
    <row r="25" spans="1:14" ht="17.25" customHeight="1" thickBot="1">
      <c r="A25" s="47" t="s">
        <v>16</v>
      </c>
      <c r="B25" s="48"/>
      <c r="C25" s="49">
        <f>IF(C23&lt;&gt;0,C24/C23-1,"")</f>
        <v>6.8447412353923154E-2</v>
      </c>
      <c r="D25" s="49">
        <f t="shared" ref="D25" si="10">IF(D23&lt;&gt;0,D24/D23-1,"")</f>
        <v>-2.5000000000000022E-2</v>
      </c>
      <c r="E25" s="49">
        <f t="shared" ref="E25" si="11">IF(E23&lt;&gt;0,E24/E23-1,"")</f>
        <v>0</v>
      </c>
      <c r="F25" s="49">
        <f t="shared" ref="F25" si="12">IF(F23&lt;&gt;0,F24/F23-1,"")</f>
        <v>-3.4482758620689613E-2</v>
      </c>
      <c r="G25" s="49">
        <f t="shared" ref="G25:K25" si="13">IF(G23&lt;&gt;0,G24/G23-1,"")</f>
        <v>7.6923076923076872E-2</v>
      </c>
      <c r="H25" s="50">
        <f>IF(H23&lt;&gt;0,H24/H23-1,0)</f>
        <v>4.8309178743961345E-2</v>
      </c>
      <c r="I25" s="49">
        <f t="shared" si="13"/>
        <v>5.2631578947368363E-2</v>
      </c>
      <c r="J25" s="49">
        <f t="shared" si="13"/>
        <v>-5.4263565891472854E-2</v>
      </c>
      <c r="K25" s="49">
        <f t="shared" si="13"/>
        <v>-0.10264900662251653</v>
      </c>
      <c r="L25" s="50">
        <f>IF(L23&lt;&gt;0,L24/L23-1,0)</f>
        <v>-7.5993091537132962E-2</v>
      </c>
      <c r="M25" s="50">
        <f>IF(M23&lt;&gt;0,M24/M23-1,0)</f>
        <v>-2.8429282160625791E-3</v>
      </c>
      <c r="N25" s="2"/>
    </row>
    <row r="26" spans="1:14" ht="17.25" customHeight="1">
      <c r="A26" s="39" t="s">
        <v>150</v>
      </c>
      <c r="B26" s="40" t="s">
        <v>14</v>
      </c>
      <c r="C26" s="53">
        <f>'[1]Profile 1'!C26</f>
        <v>599</v>
      </c>
      <c r="D26" s="53">
        <f>'[1]Profile 1'!D26</f>
        <v>40</v>
      </c>
      <c r="E26" s="53">
        <f>'[1]Profile 1'!E26</f>
        <v>147</v>
      </c>
      <c r="F26" s="53">
        <f>'[1]Profile 1'!F26</f>
        <v>29</v>
      </c>
      <c r="G26" s="53">
        <f>'[1]Profile 1'!G26</f>
        <v>13</v>
      </c>
      <c r="H26" s="41">
        <f t="shared" ref="H26:H27" si="14">SUM(C26:G26)</f>
        <v>828</v>
      </c>
      <c r="I26" s="53">
        <f>'[1]Profile 1'!I26</f>
        <v>19</v>
      </c>
      <c r="J26" s="53">
        <f>'[1]Profile 1'!J26</f>
        <v>258</v>
      </c>
      <c r="K26" s="53">
        <f>'[1]Profile 1'!K26</f>
        <v>302</v>
      </c>
      <c r="L26" s="41">
        <f t="shared" si="1"/>
        <v>579</v>
      </c>
      <c r="M26" s="42">
        <f t="shared" si="2"/>
        <v>1407</v>
      </c>
      <c r="N26" s="2"/>
    </row>
    <row r="27" spans="1:14" ht="17.25" customHeight="1">
      <c r="A27" s="43"/>
      <c r="B27" s="44" t="s">
        <v>15</v>
      </c>
      <c r="C27" s="21">
        <f>'[1]Profile 1'!C27</f>
        <v>640</v>
      </c>
      <c r="D27" s="21">
        <f>'[1]Profile 1'!D27</f>
        <v>39</v>
      </c>
      <c r="E27" s="21">
        <f>'[1]Profile 1'!E27</f>
        <v>147</v>
      </c>
      <c r="F27" s="21">
        <f>'[1]Profile 1'!F27</f>
        <v>28</v>
      </c>
      <c r="G27" s="21">
        <f>'[1]Profile 1'!G27</f>
        <v>14</v>
      </c>
      <c r="H27" s="45">
        <f t="shared" si="14"/>
        <v>868</v>
      </c>
      <c r="I27" s="21">
        <f>'[1]Profile 1'!I27</f>
        <v>20</v>
      </c>
      <c r="J27" s="21">
        <f>'[1]Profile 1'!J27</f>
        <v>244</v>
      </c>
      <c r="K27" s="21">
        <f>'[1]Profile 1'!K27</f>
        <v>271</v>
      </c>
      <c r="L27" s="45">
        <f t="shared" si="1"/>
        <v>535</v>
      </c>
      <c r="M27" s="46">
        <f t="shared" si="2"/>
        <v>1403</v>
      </c>
      <c r="N27" s="2"/>
    </row>
    <row r="28" spans="1:14" ht="17.25" customHeight="1" thickBot="1">
      <c r="A28" s="47" t="s">
        <v>16</v>
      </c>
      <c r="B28" s="48"/>
      <c r="C28" s="49">
        <f>IF(C26&lt;&gt;0,C27/C26-1,"")</f>
        <v>6.8447412353923154E-2</v>
      </c>
      <c r="D28" s="49">
        <f t="shared" ref="D28" si="15">IF(D26&lt;&gt;0,D27/D26-1,"")</f>
        <v>-2.5000000000000022E-2</v>
      </c>
      <c r="E28" s="49">
        <f t="shared" ref="E28" si="16">IF(E26&lt;&gt;0,E27/E26-1,"")</f>
        <v>0</v>
      </c>
      <c r="F28" s="49">
        <f t="shared" ref="F28" si="17">IF(F26&lt;&gt;0,F27/F26-1,"")</f>
        <v>-3.4482758620689613E-2</v>
      </c>
      <c r="G28" s="49">
        <f t="shared" ref="G28:K28" si="18">IF(G26&lt;&gt;0,G27/G26-1,"")</f>
        <v>7.6923076923076872E-2</v>
      </c>
      <c r="H28" s="50">
        <f>IF(H26&lt;&gt;0,H27/H26-1,0)</f>
        <v>4.8309178743961345E-2</v>
      </c>
      <c r="I28" s="49">
        <f t="shared" si="18"/>
        <v>5.2631578947368363E-2</v>
      </c>
      <c r="J28" s="49">
        <f t="shared" si="18"/>
        <v>-5.4263565891472854E-2</v>
      </c>
      <c r="K28" s="49">
        <f t="shared" si="18"/>
        <v>-0.10264900662251653</v>
      </c>
      <c r="L28" s="50">
        <f>IF(L26&lt;&gt;0,L27/L26-1,0)</f>
        <v>-7.5993091537132962E-2</v>
      </c>
      <c r="M28" s="50">
        <f>IF(M26&lt;&gt;0,M27/M26-1,0)</f>
        <v>-2.8429282160625791E-3</v>
      </c>
      <c r="N28" s="2"/>
    </row>
    <row r="29" spans="1:14" ht="17.25" customHeight="1">
      <c r="A29" s="39" t="s">
        <v>151</v>
      </c>
      <c r="B29" s="40" t="s">
        <v>14</v>
      </c>
      <c r="C29" s="53">
        <f>'[1]Profile 1'!C29</f>
        <v>416</v>
      </c>
      <c r="D29" s="53">
        <f>'[1]Profile 1'!D29</f>
        <v>28</v>
      </c>
      <c r="E29" s="53">
        <f>'[1]Profile 1'!E29</f>
        <v>102</v>
      </c>
      <c r="F29" s="53">
        <f>'[1]Profile 1'!F29</f>
        <v>24</v>
      </c>
      <c r="G29" s="53">
        <f>'[1]Profile 1'!G29</f>
        <v>10</v>
      </c>
      <c r="H29" s="41">
        <f t="shared" ref="H29:H30" si="19">SUM(C29:G29)</f>
        <v>580</v>
      </c>
      <c r="I29" s="53">
        <f>'[1]Profile 1'!I29</f>
        <v>19</v>
      </c>
      <c r="J29" s="53">
        <f>'[1]Profile 1'!J29</f>
        <v>249</v>
      </c>
      <c r="K29" s="53">
        <f>'[1]Profile 1'!K29</f>
        <v>233</v>
      </c>
      <c r="L29" s="41">
        <f t="shared" si="1"/>
        <v>501</v>
      </c>
      <c r="M29" s="42">
        <f t="shared" si="2"/>
        <v>1081</v>
      </c>
      <c r="N29" s="2"/>
    </row>
    <row r="30" spans="1:14" ht="17.25" customHeight="1">
      <c r="A30" s="43"/>
      <c r="B30" s="44" t="s">
        <v>15</v>
      </c>
      <c r="C30" s="21">
        <f>'[1]Profile 1'!C30</f>
        <v>444</v>
      </c>
      <c r="D30" s="21">
        <f>'[1]Profile 1'!D30</f>
        <v>27</v>
      </c>
      <c r="E30" s="21">
        <f>'[1]Profile 1'!E30</f>
        <v>102</v>
      </c>
      <c r="F30" s="21">
        <f>'[1]Profile 1'!F30</f>
        <v>23</v>
      </c>
      <c r="G30" s="21">
        <f>'[1]Profile 1'!G30</f>
        <v>10</v>
      </c>
      <c r="H30" s="45">
        <f t="shared" si="19"/>
        <v>606</v>
      </c>
      <c r="I30" s="21">
        <f>'[1]Profile 1'!I30</f>
        <v>20</v>
      </c>
      <c r="J30" s="21">
        <f>'[1]Profile 1'!J30</f>
        <v>236</v>
      </c>
      <c r="K30" s="21">
        <f>'[1]Profile 1'!K30</f>
        <v>209</v>
      </c>
      <c r="L30" s="45">
        <f t="shared" si="1"/>
        <v>465</v>
      </c>
      <c r="M30" s="46">
        <f t="shared" si="2"/>
        <v>1071</v>
      </c>
      <c r="N30" s="2"/>
    </row>
    <row r="31" spans="1:14" ht="17.25" customHeight="1" thickBot="1">
      <c r="A31" s="47" t="s">
        <v>16</v>
      </c>
      <c r="B31" s="48"/>
      <c r="C31" s="49">
        <f>IF(C29&lt;&gt;0,C30/C29-1,"")</f>
        <v>6.7307692307692291E-2</v>
      </c>
      <c r="D31" s="49">
        <f t="shared" ref="D31:G31" si="20">IF(D29&lt;&gt;0,D30/D29-1,"")</f>
        <v>-3.5714285714285698E-2</v>
      </c>
      <c r="E31" s="49">
        <f t="shared" si="20"/>
        <v>0</v>
      </c>
      <c r="F31" s="49">
        <f t="shared" si="20"/>
        <v>-4.166666666666663E-2</v>
      </c>
      <c r="G31" s="49">
        <f t="shared" si="20"/>
        <v>0</v>
      </c>
      <c r="H31" s="50">
        <f>IF(H29&lt;&gt;0,H30/H29-1,0)</f>
        <v>4.482758620689653E-2</v>
      </c>
      <c r="I31" s="49">
        <f t="shared" ref="I31:K31" si="21">IF(I29&lt;&gt;0,I30/I29-1,"")</f>
        <v>5.2631578947368363E-2</v>
      </c>
      <c r="J31" s="49">
        <f t="shared" si="21"/>
        <v>-5.2208835341365445E-2</v>
      </c>
      <c r="K31" s="49">
        <f t="shared" si="21"/>
        <v>-0.10300429184549353</v>
      </c>
      <c r="L31" s="50">
        <f>IF(L29&lt;&gt;0,L30/L29-1,0)</f>
        <v>-7.1856287425149712E-2</v>
      </c>
      <c r="M31" s="50">
        <f>IF(M29&lt;&gt;0,M30/M29-1,0)</f>
        <v>-9.250693802035137E-3</v>
      </c>
      <c r="N31" s="2"/>
    </row>
    <row r="32" spans="1:14" ht="17.25" customHeight="1">
      <c r="A32" s="39" t="s">
        <v>152</v>
      </c>
      <c r="B32" s="40" t="s">
        <v>14</v>
      </c>
      <c r="C32" s="53">
        <f>'[1]Profile 1'!C32</f>
        <v>416</v>
      </c>
      <c r="D32" s="53">
        <f>'[1]Profile 1'!D32</f>
        <v>28</v>
      </c>
      <c r="E32" s="53">
        <f>'[1]Profile 1'!E32</f>
        <v>102</v>
      </c>
      <c r="F32" s="53">
        <f>'[1]Profile 1'!F32</f>
        <v>24</v>
      </c>
      <c r="G32" s="53">
        <f>'[1]Profile 1'!G32</f>
        <v>10</v>
      </c>
      <c r="H32" s="41">
        <f t="shared" ref="H32:H33" si="22">SUM(C32:G32)</f>
        <v>580</v>
      </c>
      <c r="I32" s="53">
        <f>'[1]Profile 1'!I32</f>
        <v>19</v>
      </c>
      <c r="J32" s="53">
        <f>'[1]Profile 1'!J32</f>
        <v>249</v>
      </c>
      <c r="K32" s="53">
        <f>'[1]Profile 1'!K32</f>
        <v>233</v>
      </c>
      <c r="L32" s="41">
        <f t="shared" si="1"/>
        <v>501</v>
      </c>
      <c r="M32" s="42">
        <f t="shared" si="2"/>
        <v>1081</v>
      </c>
      <c r="N32" s="2"/>
    </row>
    <row r="33" spans="1:14" ht="17.25" customHeight="1">
      <c r="A33" s="43"/>
      <c r="B33" s="44" t="s">
        <v>15</v>
      </c>
      <c r="C33" s="21">
        <f>'[1]Profile 1'!C33</f>
        <v>444</v>
      </c>
      <c r="D33" s="21">
        <f>'[1]Profile 1'!D33</f>
        <v>27</v>
      </c>
      <c r="E33" s="21">
        <f>'[1]Profile 1'!E33</f>
        <v>102</v>
      </c>
      <c r="F33" s="21">
        <f>'[1]Profile 1'!F33</f>
        <v>23</v>
      </c>
      <c r="G33" s="21">
        <f>'[1]Profile 1'!G33</f>
        <v>10</v>
      </c>
      <c r="H33" s="45">
        <f t="shared" si="22"/>
        <v>606</v>
      </c>
      <c r="I33" s="21">
        <f>'[1]Profile 1'!I33</f>
        <v>20</v>
      </c>
      <c r="J33" s="21">
        <f>'[1]Profile 1'!J33</f>
        <v>236</v>
      </c>
      <c r="K33" s="21">
        <f>'[1]Profile 1'!K33</f>
        <v>209</v>
      </c>
      <c r="L33" s="45">
        <f t="shared" si="1"/>
        <v>465</v>
      </c>
      <c r="M33" s="46">
        <f t="shared" si="2"/>
        <v>1071</v>
      </c>
      <c r="N33" s="2"/>
    </row>
    <row r="34" spans="1:14" ht="17.25" customHeight="1" thickBot="1">
      <c r="A34" s="47" t="s">
        <v>16</v>
      </c>
      <c r="B34" s="48"/>
      <c r="C34" s="49">
        <f>IF(C32&lt;&gt;0,C33/C32-1,"")</f>
        <v>6.7307692307692291E-2</v>
      </c>
      <c r="D34" s="49">
        <f t="shared" ref="D34:G34" si="23">IF(D32&lt;&gt;0,D33/D32-1,"")</f>
        <v>-3.5714285714285698E-2</v>
      </c>
      <c r="E34" s="49">
        <f t="shared" si="23"/>
        <v>0</v>
      </c>
      <c r="F34" s="49">
        <f t="shared" si="23"/>
        <v>-4.166666666666663E-2</v>
      </c>
      <c r="G34" s="49">
        <f t="shared" si="23"/>
        <v>0</v>
      </c>
      <c r="H34" s="50">
        <f>IF(H32&lt;&gt;0,H33/H32-1,0)</f>
        <v>4.482758620689653E-2</v>
      </c>
      <c r="I34" s="49">
        <f t="shared" ref="I34:K34" si="24">IF(I32&lt;&gt;0,I33/I32-1,"")</f>
        <v>5.2631578947368363E-2</v>
      </c>
      <c r="J34" s="49">
        <f t="shared" si="24"/>
        <v>-5.2208835341365445E-2</v>
      </c>
      <c r="K34" s="49">
        <f t="shared" si="24"/>
        <v>-0.10300429184549353</v>
      </c>
      <c r="L34" s="50">
        <f>IF(L32&lt;&gt;0,L33/L32-1,0)</f>
        <v>-7.1856287425149712E-2</v>
      </c>
      <c r="M34" s="50">
        <f>IF(M32&lt;&gt;0,M33/M32-1,0)</f>
        <v>-9.250693802035137E-3</v>
      </c>
      <c r="N34" s="2"/>
    </row>
    <row r="35" spans="1:14" ht="17.25" customHeight="1">
      <c r="A35" s="39" t="s">
        <v>153</v>
      </c>
      <c r="B35" s="40" t="s">
        <v>14</v>
      </c>
      <c r="C35" s="53">
        <f>'[1]Profile 1'!C35</f>
        <v>416</v>
      </c>
      <c r="D35" s="53">
        <f>'[1]Profile 1'!D35</f>
        <v>28</v>
      </c>
      <c r="E35" s="53">
        <f>'[1]Profile 1'!E35</f>
        <v>102</v>
      </c>
      <c r="F35" s="53">
        <f>'[1]Profile 1'!F35</f>
        <v>24</v>
      </c>
      <c r="G35" s="53">
        <f>'[1]Profile 1'!G35</f>
        <v>10</v>
      </c>
      <c r="H35" s="41">
        <f t="shared" ref="H35:H36" si="25">SUM(C35:G35)</f>
        <v>580</v>
      </c>
      <c r="I35" s="53">
        <f>'[1]Profile 1'!I35</f>
        <v>19</v>
      </c>
      <c r="J35" s="53">
        <f>'[1]Profile 1'!J35</f>
        <v>249</v>
      </c>
      <c r="K35" s="53">
        <f>'[1]Profile 1'!K35</f>
        <v>233</v>
      </c>
      <c r="L35" s="41">
        <f t="shared" si="1"/>
        <v>501</v>
      </c>
      <c r="M35" s="42">
        <f t="shared" si="2"/>
        <v>1081</v>
      </c>
      <c r="N35" s="2"/>
    </row>
    <row r="36" spans="1:14" ht="17.25" customHeight="1">
      <c r="A36" s="43"/>
      <c r="B36" s="44" t="s">
        <v>15</v>
      </c>
      <c r="C36" s="21">
        <f>'[1]Profile 1'!C36</f>
        <v>444</v>
      </c>
      <c r="D36" s="21">
        <f>'[1]Profile 1'!D36</f>
        <v>27</v>
      </c>
      <c r="E36" s="21">
        <f>'[1]Profile 1'!E36</f>
        <v>102</v>
      </c>
      <c r="F36" s="21">
        <f>'[1]Profile 1'!F36</f>
        <v>23</v>
      </c>
      <c r="G36" s="21">
        <f>'[1]Profile 1'!G36</f>
        <v>10</v>
      </c>
      <c r="H36" s="45">
        <f t="shared" si="25"/>
        <v>606</v>
      </c>
      <c r="I36" s="21">
        <f>'[1]Profile 1'!I36</f>
        <v>20</v>
      </c>
      <c r="J36" s="21">
        <f>'[1]Profile 1'!J36</f>
        <v>236</v>
      </c>
      <c r="K36" s="21">
        <f>'[1]Profile 1'!K36</f>
        <v>209</v>
      </c>
      <c r="L36" s="45">
        <f t="shared" si="1"/>
        <v>465</v>
      </c>
      <c r="M36" s="46">
        <f t="shared" si="2"/>
        <v>1071</v>
      </c>
      <c r="N36" s="2"/>
    </row>
    <row r="37" spans="1:14" ht="17.25" customHeight="1" thickBot="1">
      <c r="A37" s="47" t="s">
        <v>16</v>
      </c>
      <c r="B37" s="48"/>
      <c r="C37" s="49">
        <f>IF(C35&lt;&gt;0,C36/C35-1,"")</f>
        <v>6.7307692307692291E-2</v>
      </c>
      <c r="D37" s="49">
        <f t="shared" ref="D37:G37" si="26">IF(D35&lt;&gt;0,D36/D35-1,"")</f>
        <v>-3.5714285714285698E-2</v>
      </c>
      <c r="E37" s="49">
        <f t="shared" si="26"/>
        <v>0</v>
      </c>
      <c r="F37" s="49">
        <f t="shared" si="26"/>
        <v>-4.166666666666663E-2</v>
      </c>
      <c r="G37" s="49">
        <f t="shared" si="26"/>
        <v>0</v>
      </c>
      <c r="H37" s="50">
        <f>IF(H35&lt;&gt;0,H36/H35-1,0)</f>
        <v>4.482758620689653E-2</v>
      </c>
      <c r="I37" s="49">
        <f t="shared" ref="I37:K37" si="27">IF(I35&lt;&gt;0,I36/I35-1,"")</f>
        <v>5.2631578947368363E-2</v>
      </c>
      <c r="J37" s="49">
        <f t="shared" si="27"/>
        <v>-5.2208835341365445E-2</v>
      </c>
      <c r="K37" s="49">
        <f t="shared" si="27"/>
        <v>-0.10300429184549353</v>
      </c>
      <c r="L37" s="50">
        <f>IF(L35&lt;&gt;0,L36/L35-1,0)</f>
        <v>-7.1856287425149712E-2</v>
      </c>
      <c r="M37" s="50">
        <f>IF(M35&lt;&gt;0,M36/M35-1,0)</f>
        <v>-9.250693802035137E-3</v>
      </c>
      <c r="N37" s="2"/>
    </row>
    <row r="38" spans="1:14" ht="17.25" customHeight="1">
      <c r="A38" s="39" t="s">
        <v>154</v>
      </c>
      <c r="B38" s="40" t="s">
        <v>14</v>
      </c>
      <c r="C38" s="53">
        <f>'[1]Profile 1'!C38</f>
        <v>416</v>
      </c>
      <c r="D38" s="53">
        <f>'[1]Profile 1'!D38</f>
        <v>28</v>
      </c>
      <c r="E38" s="53">
        <f>'[1]Profile 1'!E38</f>
        <v>102</v>
      </c>
      <c r="F38" s="53">
        <f>'[1]Profile 1'!F38</f>
        <v>24</v>
      </c>
      <c r="G38" s="53">
        <f>'[1]Profile 1'!G38</f>
        <v>10</v>
      </c>
      <c r="H38" s="41">
        <f t="shared" ref="H38:H39" si="28">SUM(C38:G38)</f>
        <v>580</v>
      </c>
      <c r="I38" s="53">
        <f>'[1]Profile 1'!I38</f>
        <v>19</v>
      </c>
      <c r="J38" s="53">
        <f>'[1]Profile 1'!J38</f>
        <v>249</v>
      </c>
      <c r="K38" s="53">
        <f>'[1]Profile 1'!K38</f>
        <v>233</v>
      </c>
      <c r="L38" s="41">
        <f t="shared" si="1"/>
        <v>501</v>
      </c>
      <c r="M38" s="42">
        <f t="shared" si="2"/>
        <v>1081</v>
      </c>
      <c r="N38" s="2"/>
    </row>
    <row r="39" spans="1:14" ht="17.25" customHeight="1">
      <c r="A39" s="43"/>
      <c r="B39" s="44" t="s">
        <v>15</v>
      </c>
      <c r="C39" s="21">
        <f>'[1]Profile 1'!C39</f>
        <v>444</v>
      </c>
      <c r="D39" s="21">
        <f>'[1]Profile 1'!D39</f>
        <v>27</v>
      </c>
      <c r="E39" s="21">
        <f>'[1]Profile 1'!E39</f>
        <v>102</v>
      </c>
      <c r="F39" s="21">
        <f>'[1]Profile 1'!F39</f>
        <v>23</v>
      </c>
      <c r="G39" s="21">
        <f>'[1]Profile 1'!G39</f>
        <v>10</v>
      </c>
      <c r="H39" s="45">
        <f t="shared" si="28"/>
        <v>606</v>
      </c>
      <c r="I39" s="21">
        <f>'[1]Profile 1'!I39</f>
        <v>20</v>
      </c>
      <c r="J39" s="21">
        <f>'[1]Profile 1'!J39</f>
        <v>236</v>
      </c>
      <c r="K39" s="21">
        <f>'[1]Profile 1'!K39</f>
        <v>209</v>
      </c>
      <c r="L39" s="45">
        <f t="shared" si="1"/>
        <v>465</v>
      </c>
      <c r="M39" s="46">
        <f t="shared" si="2"/>
        <v>1071</v>
      </c>
      <c r="N39" s="2"/>
    </row>
    <row r="40" spans="1:14" ht="17.25" customHeight="1" thickBot="1">
      <c r="A40" s="47" t="s">
        <v>16</v>
      </c>
      <c r="B40" s="48"/>
      <c r="C40" s="49">
        <f>IF(C38&lt;&gt;0,C39/C38-1,"")</f>
        <v>6.7307692307692291E-2</v>
      </c>
      <c r="D40" s="49">
        <f t="shared" ref="D40:G40" si="29">IF(D38&lt;&gt;0,D39/D38-1,"")</f>
        <v>-3.5714285714285698E-2</v>
      </c>
      <c r="E40" s="49">
        <f t="shared" si="29"/>
        <v>0</v>
      </c>
      <c r="F40" s="49">
        <f t="shared" si="29"/>
        <v>-4.166666666666663E-2</v>
      </c>
      <c r="G40" s="49">
        <f t="shared" si="29"/>
        <v>0</v>
      </c>
      <c r="H40" s="50">
        <f>IF(H38&lt;&gt;0,H39/H38-1,0)</f>
        <v>4.482758620689653E-2</v>
      </c>
      <c r="I40" s="49">
        <f t="shared" ref="I40:K40" si="30">IF(I38&lt;&gt;0,I39/I38-1,"")</f>
        <v>5.2631578947368363E-2</v>
      </c>
      <c r="J40" s="49">
        <f t="shared" si="30"/>
        <v>-5.2208835341365445E-2</v>
      </c>
      <c r="K40" s="49">
        <f t="shared" si="30"/>
        <v>-0.10300429184549353</v>
      </c>
      <c r="L40" s="50">
        <f>IF(L38&lt;&gt;0,L39/L38-1,0)</f>
        <v>-7.1856287425149712E-2</v>
      </c>
      <c r="M40" s="50">
        <f>IF(M38&lt;&gt;0,M39/M38-1,0)</f>
        <v>-9.250693802035137E-3</v>
      </c>
      <c r="N40" s="2"/>
    </row>
    <row r="41" spans="1:14" ht="17.25" customHeight="1">
      <c r="A41" s="39" t="s">
        <v>155</v>
      </c>
      <c r="B41" s="40" t="s">
        <v>14</v>
      </c>
      <c r="C41" s="53">
        <f>'[1]Profile 1'!C41</f>
        <v>416</v>
      </c>
      <c r="D41" s="53">
        <f>'[1]Profile 1'!D41</f>
        <v>28</v>
      </c>
      <c r="E41" s="53">
        <f>'[1]Profile 1'!E41</f>
        <v>102</v>
      </c>
      <c r="F41" s="53">
        <f>'[1]Profile 1'!F41</f>
        <v>24</v>
      </c>
      <c r="G41" s="53">
        <f>'[1]Profile 1'!G41</f>
        <v>10</v>
      </c>
      <c r="H41" s="41">
        <f t="shared" ref="H41:H42" si="31">SUM(C41:G41)</f>
        <v>580</v>
      </c>
      <c r="I41" s="53">
        <f>'[1]Profile 1'!I41</f>
        <v>19</v>
      </c>
      <c r="J41" s="53">
        <f>'[1]Profile 1'!J41</f>
        <v>249</v>
      </c>
      <c r="K41" s="53">
        <f>'[1]Profile 1'!K41</f>
        <v>233</v>
      </c>
      <c r="L41" s="41">
        <f t="shared" si="1"/>
        <v>501</v>
      </c>
      <c r="M41" s="42">
        <f t="shared" si="2"/>
        <v>1081</v>
      </c>
      <c r="N41" s="2"/>
    </row>
    <row r="42" spans="1:14" ht="17.25" customHeight="1">
      <c r="A42" s="43"/>
      <c r="B42" s="44" t="s">
        <v>15</v>
      </c>
      <c r="C42" s="21">
        <f>'[1]Profile 1'!C42</f>
        <v>444</v>
      </c>
      <c r="D42" s="21">
        <f>'[1]Profile 1'!D42</f>
        <v>27</v>
      </c>
      <c r="E42" s="21">
        <f>'[1]Profile 1'!E42</f>
        <v>102</v>
      </c>
      <c r="F42" s="21">
        <f>'[1]Profile 1'!F42</f>
        <v>23</v>
      </c>
      <c r="G42" s="21">
        <f>'[1]Profile 1'!G42</f>
        <v>10</v>
      </c>
      <c r="H42" s="45">
        <f t="shared" si="31"/>
        <v>606</v>
      </c>
      <c r="I42" s="21">
        <f>'[1]Profile 1'!I42</f>
        <v>20</v>
      </c>
      <c r="J42" s="21">
        <f>'[1]Profile 1'!J42</f>
        <v>236</v>
      </c>
      <c r="K42" s="21">
        <f>'[1]Profile 1'!K42</f>
        <v>209</v>
      </c>
      <c r="L42" s="45">
        <f t="shared" si="1"/>
        <v>465</v>
      </c>
      <c r="M42" s="46">
        <f t="shared" si="2"/>
        <v>1071</v>
      </c>
      <c r="N42" s="2"/>
    </row>
    <row r="43" spans="1:14" ht="17.25" customHeight="1" thickBot="1">
      <c r="A43" s="47" t="s">
        <v>16</v>
      </c>
      <c r="B43" s="48"/>
      <c r="C43" s="49">
        <f>IF(C41&lt;&gt;0,C42/C41-1,"")</f>
        <v>6.7307692307692291E-2</v>
      </c>
      <c r="D43" s="49">
        <f t="shared" ref="D43" si="32">IF(D41&lt;&gt;0,D42/D41-1,"")</f>
        <v>-3.5714285714285698E-2</v>
      </c>
      <c r="E43" s="49">
        <f t="shared" ref="E43" si="33">IF(E41&lt;&gt;0,E42/E41-1,"")</f>
        <v>0</v>
      </c>
      <c r="F43" s="49">
        <f t="shared" ref="F43" si="34">IF(F41&lt;&gt;0,F42/F41-1,"")</f>
        <v>-4.166666666666663E-2</v>
      </c>
      <c r="G43" s="49">
        <f t="shared" ref="G43:K43" si="35">IF(G41&lt;&gt;0,G42/G41-1,"")</f>
        <v>0</v>
      </c>
      <c r="H43" s="51">
        <f>IF(H41&lt;&gt;0,H42/H41-1,0)</f>
        <v>4.482758620689653E-2</v>
      </c>
      <c r="I43" s="49">
        <f t="shared" si="35"/>
        <v>5.2631578947368363E-2</v>
      </c>
      <c r="J43" s="49">
        <f t="shared" si="35"/>
        <v>-5.2208835341365445E-2</v>
      </c>
      <c r="K43" s="49">
        <f t="shared" si="35"/>
        <v>-0.10300429184549353</v>
      </c>
      <c r="L43" s="51">
        <f>IF(L41&lt;&gt;0,L42/L41-1,0)</f>
        <v>-7.1856287425149712E-2</v>
      </c>
      <c r="M43" s="51">
        <f>IF(M41&lt;&gt;0,M42/M41-1,0)</f>
        <v>-9.250693802035137E-3</v>
      </c>
      <c r="N43" s="2"/>
    </row>
    <row r="44" spans="1:14" ht="17.25" customHeight="1">
      <c r="A44" s="52" t="s">
        <v>28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7.25" customHeight="1">
      <c r="A45" s="5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7.25" customHeight="1">
      <c r="A46" s="3" t="s">
        <v>17</v>
      </c>
      <c r="B46" s="3"/>
      <c r="C46" s="3"/>
      <c r="D46" s="3"/>
      <c r="E46" s="3"/>
      <c r="F46" s="3"/>
      <c r="G46" s="3"/>
      <c r="H46" s="3"/>
      <c r="I46" s="2"/>
      <c r="J46" s="2"/>
      <c r="K46" s="2"/>
      <c r="L46" s="2"/>
      <c r="M46" s="2"/>
      <c r="N46" s="2"/>
    </row>
    <row r="47" spans="1:1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1" customHeight="1">
      <c r="A48" s="1" t="s">
        <v>18</v>
      </c>
      <c r="B48" s="54" t="str">
        <f>'[1]Profile 1'!B48</f>
        <v>RATE GROUPS - DCPD 16, CL 16, CM 16</v>
      </c>
      <c r="C48" s="54"/>
      <c r="D48" s="54"/>
      <c r="E48" s="54"/>
      <c r="F48" s="54"/>
      <c r="G48" s="2"/>
      <c r="H48" s="1" t="s">
        <v>19</v>
      </c>
      <c r="I48" s="54" t="str">
        <f>'[1]Profile 1'!I48</f>
        <v>RATE GROUPS - DCPD 15, CL 15, CM 15</v>
      </c>
      <c r="J48" s="54"/>
      <c r="K48" s="54"/>
      <c r="L48" s="54"/>
      <c r="M48" s="54"/>
      <c r="N48" s="2"/>
    </row>
    <row r="49" spans="1:14" ht="21" customHeight="1">
      <c r="A49" s="2"/>
      <c r="B49" s="55" t="str">
        <f>'[1]Profile 1'!B49</f>
        <v>CLASS 35</v>
      </c>
      <c r="C49" s="55"/>
      <c r="D49" s="55"/>
      <c r="E49" s="55"/>
      <c r="F49" s="55"/>
      <c r="G49" s="2"/>
      <c r="H49" s="2"/>
      <c r="I49" s="55" t="str">
        <f>'[1]Profile 1'!I49</f>
        <v>CLASS 35</v>
      </c>
      <c r="J49" s="55"/>
      <c r="K49" s="55"/>
      <c r="L49" s="55"/>
      <c r="M49" s="55"/>
      <c r="N49" s="2"/>
    </row>
    <row r="50" spans="1:14" ht="21" customHeight="1">
      <c r="A50" s="2"/>
      <c r="B50" s="55" t="str">
        <f>'[1]Profile 1'!B50</f>
        <v>DRIVING RECORD 6</v>
      </c>
      <c r="C50" s="55"/>
      <c r="D50" s="55"/>
      <c r="E50" s="55"/>
      <c r="F50" s="55"/>
      <c r="G50" s="2"/>
      <c r="H50" s="2"/>
      <c r="I50" s="55" t="str">
        <f>'[1]Profile 1'!I50</f>
        <v>DRIVING RECORD 6</v>
      </c>
      <c r="J50" s="55"/>
      <c r="K50" s="55"/>
      <c r="L50" s="55"/>
      <c r="M50" s="55"/>
      <c r="N50" s="2"/>
    </row>
    <row r="51" spans="1:14" ht="21" customHeight="1">
      <c r="A51" s="2"/>
      <c r="B51" s="55" t="str">
        <f>'[1]Profile 1'!B51</f>
        <v>No Discounts Apply</v>
      </c>
      <c r="C51" s="55"/>
      <c r="D51" s="55"/>
      <c r="E51" s="55"/>
      <c r="F51" s="55"/>
      <c r="G51" s="2"/>
      <c r="H51" s="2"/>
      <c r="I51" s="55" t="str">
        <f>'[1]Profile 1'!I51</f>
        <v>No Discounts Apply</v>
      </c>
      <c r="J51" s="55"/>
      <c r="K51" s="55"/>
      <c r="L51" s="55"/>
      <c r="M51" s="55"/>
      <c r="N51" s="2"/>
    </row>
    <row r="52" spans="1:14" ht="21" customHeight="1">
      <c r="A52" s="2"/>
      <c r="B52" s="56"/>
      <c r="C52" s="56"/>
      <c r="D52" s="56"/>
      <c r="E52" s="56"/>
      <c r="F52" s="56"/>
      <c r="G52" s="2"/>
      <c r="H52" s="2"/>
      <c r="I52" s="56"/>
      <c r="J52" s="56"/>
      <c r="K52" s="56"/>
      <c r="L52" s="56"/>
      <c r="M52" s="56"/>
      <c r="N52" s="2"/>
    </row>
  </sheetData>
  <sheetProtection selectLockedCells="1"/>
  <mergeCells count="9">
    <mergeCell ref="K1:L1"/>
    <mergeCell ref="M1:N1"/>
    <mergeCell ref="A16:B16"/>
    <mergeCell ref="K2:N2"/>
    <mergeCell ref="K3:L3"/>
    <mergeCell ref="M3:N3"/>
    <mergeCell ref="K4:L4"/>
    <mergeCell ref="M4:N4"/>
    <mergeCell ref="C2:I2"/>
  </mergeCells>
  <phoneticPr fontId="0" type="noConversion"/>
  <pageMargins left="0.75" right="0.75" top="1" bottom="1" header="0.5" footer="0.5"/>
  <pageSetup scale="4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2"/>
  <sheetViews>
    <sheetView tabSelected="1" zoomScale="55" zoomScaleNormal="55" workbookViewId="0">
      <selection activeCell="AC6" sqref="AC6"/>
    </sheetView>
  </sheetViews>
  <sheetFormatPr defaultColWidth="9.1796875" defaultRowHeight="12.5"/>
  <cols>
    <col min="1" max="1" width="19.81640625" customWidth="1"/>
    <col min="2" max="2" width="10.81640625" customWidth="1"/>
    <col min="3" max="14" width="17.81640625" customWidth="1"/>
  </cols>
  <sheetData>
    <row r="1" spans="1:14" ht="17.25" customHeight="1">
      <c r="A1" s="1"/>
      <c r="B1" s="1"/>
      <c r="C1" s="1"/>
      <c r="D1" s="1"/>
      <c r="E1" s="2"/>
      <c r="F1" s="1"/>
      <c r="G1" s="2"/>
      <c r="H1" s="1"/>
      <c r="I1" s="1"/>
      <c r="J1" s="1"/>
      <c r="K1" s="101" t="s">
        <v>81</v>
      </c>
      <c r="L1" s="101"/>
      <c r="M1" s="102" t="str">
        <f>IF('Comp Info'!B17&lt;&gt;"Original",'Comp Info'!H17,"")</f>
        <v/>
      </c>
      <c r="N1" s="103"/>
    </row>
    <row r="2" spans="1:14" ht="19.5" customHeight="1">
      <c r="A2" s="3" t="s">
        <v>0</v>
      </c>
      <c r="B2" s="1"/>
      <c r="C2" s="115" t="str">
        <f>+'Comp Info'!B9</f>
        <v>IAO Actuarial Consulting Services Inc.</v>
      </c>
      <c r="D2" s="115"/>
      <c r="E2" s="115"/>
      <c r="F2" s="115"/>
      <c r="G2" s="115"/>
      <c r="H2" s="115"/>
      <c r="I2" s="115"/>
      <c r="J2" s="1"/>
      <c r="K2" s="106" t="s">
        <v>1</v>
      </c>
      <c r="L2" s="107"/>
      <c r="M2" s="107"/>
      <c r="N2" s="108"/>
    </row>
    <row r="3" spans="1:14" ht="17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09" t="s">
        <v>2</v>
      </c>
      <c r="L3" s="110"/>
      <c r="M3" s="111" t="str">
        <f>+'Comp Info'!H12</f>
        <v>July 1, 2026</v>
      </c>
      <c r="N3" s="112"/>
    </row>
    <row r="4" spans="1:14" ht="19.5" customHeight="1">
      <c r="A4" s="4" t="s">
        <v>31</v>
      </c>
      <c r="B4" s="1"/>
      <c r="C4" s="1"/>
      <c r="D4" s="3" t="s">
        <v>212</v>
      </c>
      <c r="E4" s="1"/>
      <c r="F4" s="1"/>
      <c r="G4" s="1"/>
      <c r="H4" s="1"/>
      <c r="I4" s="1"/>
      <c r="J4" s="1"/>
      <c r="K4" s="113" t="s">
        <v>3</v>
      </c>
      <c r="L4" s="114"/>
      <c r="M4" s="111" t="str">
        <f>+'Comp Info'!H13</f>
        <v>July 1, 2026</v>
      </c>
      <c r="N4" s="112"/>
    </row>
    <row r="5" spans="1:14" ht="17.25" customHeight="1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</row>
    <row r="6" spans="1:14" ht="17.25" customHeight="1">
      <c r="A6" s="5" t="s">
        <v>4</v>
      </c>
      <c r="B6" s="1"/>
      <c r="C6" s="1"/>
      <c r="D6" s="1"/>
      <c r="E6" s="1"/>
      <c r="F6" s="1"/>
      <c r="G6" s="2"/>
      <c r="H6" s="1"/>
      <c r="I6" s="1"/>
      <c r="J6" s="2"/>
      <c r="K6" s="6" t="s">
        <v>5</v>
      </c>
      <c r="L6" s="7"/>
      <c r="M6" s="29"/>
      <c r="N6" s="30"/>
    </row>
    <row r="7" spans="1:14" ht="17.25" customHeight="1">
      <c r="A7" s="17" t="s">
        <v>207</v>
      </c>
      <c r="B7" s="7"/>
      <c r="C7" s="7"/>
      <c r="D7" s="7"/>
      <c r="E7" s="18"/>
      <c r="F7" s="1"/>
      <c r="G7" s="2"/>
      <c r="H7" s="1"/>
      <c r="I7" s="1"/>
      <c r="J7" s="2"/>
      <c r="K7" s="8" t="s">
        <v>205</v>
      </c>
      <c r="L7" s="1"/>
      <c r="M7" s="2"/>
      <c r="N7" s="31"/>
    </row>
    <row r="8" spans="1:14" ht="17.25" customHeight="1">
      <c r="A8" s="8" t="s">
        <v>23</v>
      </c>
      <c r="B8" s="1"/>
      <c r="C8" s="1"/>
      <c r="D8" s="2"/>
      <c r="E8" s="31"/>
      <c r="F8" s="2"/>
      <c r="G8" s="2"/>
      <c r="H8" s="1"/>
      <c r="I8" s="1"/>
      <c r="J8" s="1"/>
      <c r="K8" s="8" t="s">
        <v>206</v>
      </c>
      <c r="L8" s="1"/>
      <c r="M8" s="2"/>
      <c r="N8" s="31"/>
    </row>
    <row r="9" spans="1:14" ht="17.25" customHeight="1">
      <c r="A9" s="8" t="s">
        <v>35</v>
      </c>
      <c r="B9" s="1"/>
      <c r="C9" s="1"/>
      <c r="D9" s="1"/>
      <c r="E9" s="75"/>
      <c r="F9" s="2"/>
      <c r="G9" s="2"/>
      <c r="H9" s="1"/>
      <c r="I9" s="1"/>
      <c r="J9" s="1"/>
      <c r="K9" s="8" t="s">
        <v>36</v>
      </c>
      <c r="L9" s="1"/>
      <c r="M9" s="2"/>
      <c r="N9" s="31"/>
    </row>
    <row r="10" spans="1:14" ht="17.25" customHeight="1">
      <c r="A10" s="8" t="s">
        <v>24</v>
      </c>
      <c r="B10" s="1"/>
      <c r="C10" s="1"/>
      <c r="D10" s="2"/>
      <c r="E10" s="75"/>
      <c r="F10" s="2"/>
      <c r="G10" s="2"/>
      <c r="H10" s="1"/>
      <c r="I10" s="1"/>
      <c r="J10" s="1"/>
      <c r="K10" s="8" t="s">
        <v>7</v>
      </c>
      <c r="L10" s="1"/>
      <c r="M10" s="2"/>
      <c r="N10" s="31"/>
    </row>
    <row r="11" spans="1:14" ht="17.25" customHeight="1">
      <c r="A11" s="8" t="s">
        <v>175</v>
      </c>
      <c r="B11" s="1"/>
      <c r="C11" s="1"/>
      <c r="D11" s="1"/>
      <c r="E11" s="75"/>
      <c r="F11" s="2"/>
      <c r="G11" s="1"/>
      <c r="H11" s="1"/>
      <c r="I11" s="1"/>
      <c r="J11" s="1"/>
      <c r="K11" s="32" t="s">
        <v>8</v>
      </c>
      <c r="L11" s="33"/>
      <c r="M11" s="33"/>
      <c r="N11" s="34"/>
    </row>
    <row r="12" spans="1:14" ht="17.25" customHeight="1">
      <c r="A12" s="8" t="s">
        <v>176</v>
      </c>
      <c r="B12" s="1"/>
      <c r="C12" s="2"/>
      <c r="D12" s="2"/>
      <c r="E12" s="75"/>
      <c r="F12" s="2"/>
      <c r="G12" s="1"/>
      <c r="H12" s="1"/>
      <c r="I12" s="1"/>
      <c r="J12" s="1"/>
      <c r="K12" s="1"/>
      <c r="L12" s="1"/>
      <c r="M12" s="1"/>
      <c r="N12" s="1"/>
    </row>
    <row r="13" spans="1:14" ht="17.25" customHeight="1">
      <c r="A13" s="77" t="s">
        <v>208</v>
      </c>
      <c r="B13" s="78"/>
      <c r="C13" s="79"/>
      <c r="D13" s="80"/>
      <c r="E13" s="81" t="s">
        <v>178</v>
      </c>
      <c r="F13" s="2"/>
      <c r="G13" s="5"/>
      <c r="H13" s="3"/>
      <c r="I13" s="1"/>
      <c r="J13" s="1"/>
      <c r="K13" s="1"/>
      <c r="L13" s="1"/>
      <c r="M13" s="1"/>
      <c r="N13" s="1"/>
    </row>
    <row r="14" spans="1:14" ht="17.25" customHeight="1">
      <c r="A14" s="82" t="s">
        <v>209</v>
      </c>
      <c r="B14" s="83"/>
      <c r="C14" s="83"/>
      <c r="D14" s="83" t="s">
        <v>210</v>
      </c>
      <c r="E14" s="84"/>
      <c r="F14" s="2"/>
      <c r="G14" s="1"/>
      <c r="H14" s="1"/>
      <c r="I14" s="1"/>
      <c r="J14" s="1"/>
      <c r="K14" s="1"/>
      <c r="L14" s="1"/>
      <c r="M14" s="1"/>
      <c r="N14" s="1"/>
    </row>
    <row r="15" spans="1:14" ht="17.25" customHeight="1" thickBot="1">
      <c r="A15" s="1"/>
      <c r="B15" s="1"/>
      <c r="C15" s="15"/>
      <c r="D15" s="2"/>
      <c r="E15" s="2"/>
      <c r="F15" s="1"/>
      <c r="G15" s="1"/>
      <c r="H15" s="1"/>
      <c r="I15" s="1"/>
      <c r="J15" s="1"/>
      <c r="K15" s="1"/>
      <c r="L15" s="1"/>
      <c r="M15" s="1"/>
      <c r="N15" s="1"/>
    </row>
    <row r="16" spans="1:14" ht="57.75" customHeight="1" thickBot="1">
      <c r="A16" s="104" t="s">
        <v>22</v>
      </c>
      <c r="B16" s="105"/>
      <c r="C16" s="35" t="s">
        <v>25</v>
      </c>
      <c r="D16" s="35" t="s">
        <v>26</v>
      </c>
      <c r="E16" s="35" t="s">
        <v>27</v>
      </c>
      <c r="F16" s="35" t="s">
        <v>9</v>
      </c>
      <c r="G16" s="35" t="s">
        <v>10</v>
      </c>
      <c r="H16" s="36" t="s">
        <v>39</v>
      </c>
      <c r="I16" s="35" t="s">
        <v>11</v>
      </c>
      <c r="J16" s="35" t="s">
        <v>12</v>
      </c>
      <c r="K16" s="35" t="s">
        <v>13</v>
      </c>
      <c r="L16" s="37" t="s">
        <v>40</v>
      </c>
      <c r="M16" s="38" t="s">
        <v>41</v>
      </c>
      <c r="N16" s="2"/>
    </row>
    <row r="17" spans="1:14" ht="17.25" customHeight="1">
      <c r="A17" s="39" t="s">
        <v>147</v>
      </c>
      <c r="B17" s="40" t="s">
        <v>14</v>
      </c>
      <c r="C17" s="93">
        <f>'[1]Profile 2'!C17</f>
        <v>1011</v>
      </c>
      <c r="D17" s="93">
        <f>'[1]Profile 2'!D17</f>
        <v>68</v>
      </c>
      <c r="E17" s="93">
        <f>'[1]Profile 2'!E17</f>
        <v>202</v>
      </c>
      <c r="F17" s="93">
        <f>'[1]Profile 2'!F17</f>
        <v>50</v>
      </c>
      <c r="G17" s="93">
        <f>'[1]Profile 2'!G17</f>
        <v>12</v>
      </c>
      <c r="H17" s="41">
        <f t="shared" ref="H17:H18" si="0">SUM(C17:G17)</f>
        <v>1343</v>
      </c>
      <c r="I17" s="93">
        <f>'[1]Profile 2'!I17</f>
        <v>19</v>
      </c>
      <c r="J17" s="93">
        <f>'[1]Profile 2'!J17</f>
        <v>282</v>
      </c>
      <c r="K17" s="93">
        <f>'[1]Profile 2'!K17</f>
        <v>178</v>
      </c>
      <c r="L17" s="41">
        <f t="shared" ref="L17:L42" si="1">SUM(I17:K17)</f>
        <v>479</v>
      </c>
      <c r="M17" s="42">
        <f t="shared" ref="M17:M42" si="2">SUM(H17,L17)</f>
        <v>1822</v>
      </c>
      <c r="N17" s="2"/>
    </row>
    <row r="18" spans="1:14" ht="17.25" customHeight="1">
      <c r="A18" s="43"/>
      <c r="B18" s="44" t="s">
        <v>15</v>
      </c>
      <c r="C18" s="94">
        <f>'[1]Profile 2'!C18</f>
        <v>1079</v>
      </c>
      <c r="D18" s="94">
        <f>'[1]Profile 2'!D18</f>
        <v>66</v>
      </c>
      <c r="E18" s="94">
        <f>'[1]Profile 2'!E18</f>
        <v>197</v>
      </c>
      <c r="F18" s="94">
        <f>'[1]Profile 2'!F18</f>
        <v>48</v>
      </c>
      <c r="G18" s="94">
        <f>'[1]Profile 2'!G18</f>
        <v>13</v>
      </c>
      <c r="H18" s="45">
        <f t="shared" si="0"/>
        <v>1403</v>
      </c>
      <c r="I18" s="94">
        <f>'[1]Profile 2'!I18</f>
        <v>20</v>
      </c>
      <c r="J18" s="94">
        <f>'[1]Profile 2'!J18</f>
        <v>262</v>
      </c>
      <c r="K18" s="94">
        <f>'[1]Profile 2'!K18</f>
        <v>157</v>
      </c>
      <c r="L18" s="45">
        <f t="shared" si="1"/>
        <v>439</v>
      </c>
      <c r="M18" s="46">
        <f t="shared" si="2"/>
        <v>1842</v>
      </c>
      <c r="N18" s="2"/>
    </row>
    <row r="19" spans="1:14" ht="17.25" customHeight="1" thickBot="1">
      <c r="A19" s="47" t="s">
        <v>16</v>
      </c>
      <c r="B19" s="48"/>
      <c r="C19" s="49">
        <f>IF(C17&lt;&gt;0,C18/C17-1,"")</f>
        <v>6.7260138476755715E-2</v>
      </c>
      <c r="D19" s="49">
        <f t="shared" ref="D19:K19" si="3">IF(D17&lt;&gt;0,D18/D17-1,"")</f>
        <v>-2.9411764705882359E-2</v>
      </c>
      <c r="E19" s="49">
        <f t="shared" si="3"/>
        <v>-2.4752475247524774E-2</v>
      </c>
      <c r="F19" s="49">
        <f t="shared" si="3"/>
        <v>-4.0000000000000036E-2</v>
      </c>
      <c r="G19" s="49">
        <f t="shared" si="3"/>
        <v>8.3333333333333259E-2</v>
      </c>
      <c r="H19" s="50">
        <f>IF(H17&lt;&gt;0,H18/H17-1,0)</f>
        <v>4.4676098287416144E-2</v>
      </c>
      <c r="I19" s="49">
        <f t="shared" si="3"/>
        <v>5.2631578947368363E-2</v>
      </c>
      <c r="J19" s="49">
        <f t="shared" si="3"/>
        <v>-7.0921985815602828E-2</v>
      </c>
      <c r="K19" s="49">
        <f t="shared" si="3"/>
        <v>-0.1179775280898876</v>
      </c>
      <c r="L19" s="50">
        <f>IF(L17&lt;&gt;0,L18/L17-1,0)</f>
        <v>-8.3507306889352817E-2</v>
      </c>
      <c r="M19" s="50">
        <f>IF(M17&lt;&gt;0,M18/M17-1,0)</f>
        <v>1.0976948408342402E-2</v>
      </c>
      <c r="N19" s="2"/>
    </row>
    <row r="20" spans="1:14" ht="17.25" customHeight="1">
      <c r="A20" s="39" t="s">
        <v>148</v>
      </c>
      <c r="B20" s="40" t="s">
        <v>14</v>
      </c>
      <c r="C20" s="93">
        <f>'[1]Profile 2'!C20</f>
        <v>1011</v>
      </c>
      <c r="D20" s="93">
        <f>'[1]Profile 2'!D20</f>
        <v>68</v>
      </c>
      <c r="E20" s="93">
        <f>'[1]Profile 2'!E20</f>
        <v>202</v>
      </c>
      <c r="F20" s="93">
        <f>'[1]Profile 2'!F20</f>
        <v>50</v>
      </c>
      <c r="G20" s="93">
        <f>'[1]Profile 2'!G20</f>
        <v>12</v>
      </c>
      <c r="H20" s="41">
        <f t="shared" ref="H20:H21" si="4">SUM(C20:G20)</f>
        <v>1343</v>
      </c>
      <c r="I20" s="93">
        <f>'[1]Profile 2'!I20</f>
        <v>19</v>
      </c>
      <c r="J20" s="93">
        <f>'[1]Profile 2'!J20</f>
        <v>282</v>
      </c>
      <c r="K20" s="93">
        <f>'[1]Profile 2'!K20</f>
        <v>178</v>
      </c>
      <c r="L20" s="41">
        <f t="shared" si="1"/>
        <v>479</v>
      </c>
      <c r="M20" s="42">
        <f t="shared" si="2"/>
        <v>1822</v>
      </c>
      <c r="N20" s="2"/>
    </row>
    <row r="21" spans="1:14" ht="17.25" customHeight="1">
      <c r="A21" s="43"/>
      <c r="B21" s="44" t="s">
        <v>15</v>
      </c>
      <c r="C21" s="94">
        <f>'[1]Profile 2'!C21</f>
        <v>1079</v>
      </c>
      <c r="D21" s="94">
        <f>'[1]Profile 2'!D21</f>
        <v>66</v>
      </c>
      <c r="E21" s="94">
        <f>'[1]Profile 2'!E21</f>
        <v>197</v>
      </c>
      <c r="F21" s="94">
        <f>'[1]Profile 2'!F21</f>
        <v>48</v>
      </c>
      <c r="G21" s="94">
        <f>'[1]Profile 2'!G21</f>
        <v>13</v>
      </c>
      <c r="H21" s="45">
        <f t="shared" si="4"/>
        <v>1403</v>
      </c>
      <c r="I21" s="94">
        <f>'[1]Profile 2'!I21</f>
        <v>20</v>
      </c>
      <c r="J21" s="94">
        <f>'[1]Profile 2'!J21</f>
        <v>262</v>
      </c>
      <c r="K21" s="94">
        <f>'[1]Profile 2'!K21</f>
        <v>157</v>
      </c>
      <c r="L21" s="45">
        <f t="shared" si="1"/>
        <v>439</v>
      </c>
      <c r="M21" s="46">
        <f t="shared" si="2"/>
        <v>1842</v>
      </c>
      <c r="N21" s="2"/>
    </row>
    <row r="22" spans="1:14" ht="17.25" customHeight="1" thickBot="1">
      <c r="A22" s="47" t="s">
        <v>16</v>
      </c>
      <c r="B22" s="48"/>
      <c r="C22" s="49">
        <f>IF(C20&lt;&gt;0,C21/C20-1,"")</f>
        <v>6.7260138476755715E-2</v>
      </c>
      <c r="D22" s="49">
        <f t="shared" ref="D22:K22" si="5">IF(D20&lt;&gt;0,D21/D20-1,"")</f>
        <v>-2.9411764705882359E-2</v>
      </c>
      <c r="E22" s="49">
        <f t="shared" si="5"/>
        <v>-2.4752475247524774E-2</v>
      </c>
      <c r="F22" s="49">
        <f t="shared" si="5"/>
        <v>-4.0000000000000036E-2</v>
      </c>
      <c r="G22" s="49">
        <f t="shared" si="5"/>
        <v>8.3333333333333259E-2</v>
      </c>
      <c r="H22" s="50">
        <f>IF(H20&lt;&gt;0,H21/H20-1,0)</f>
        <v>4.4676098287416144E-2</v>
      </c>
      <c r="I22" s="49">
        <f t="shared" si="5"/>
        <v>5.2631578947368363E-2</v>
      </c>
      <c r="J22" s="49">
        <f t="shared" si="5"/>
        <v>-7.0921985815602828E-2</v>
      </c>
      <c r="K22" s="49">
        <f t="shared" si="5"/>
        <v>-0.1179775280898876</v>
      </c>
      <c r="L22" s="50">
        <f>IF(L20&lt;&gt;0,L21/L20-1,0)</f>
        <v>-8.3507306889352817E-2</v>
      </c>
      <c r="M22" s="50">
        <f>IF(M20&lt;&gt;0,M21/M20-1,0)</f>
        <v>1.0976948408342402E-2</v>
      </c>
      <c r="N22" s="2"/>
    </row>
    <row r="23" spans="1:14" ht="17.25" customHeight="1">
      <c r="A23" s="39" t="s">
        <v>149</v>
      </c>
      <c r="B23" s="40" t="s">
        <v>14</v>
      </c>
      <c r="C23" s="93">
        <f>'[1]Profile 2'!C23</f>
        <v>682</v>
      </c>
      <c r="D23" s="93">
        <f>'[1]Profile 2'!D23</f>
        <v>46</v>
      </c>
      <c r="E23" s="93">
        <f>'[1]Profile 2'!E23</f>
        <v>136</v>
      </c>
      <c r="F23" s="93">
        <f>'[1]Profile 2'!F23</f>
        <v>29</v>
      </c>
      <c r="G23" s="93">
        <f>'[1]Profile 2'!G23</f>
        <v>13</v>
      </c>
      <c r="H23" s="41">
        <f t="shared" ref="H23:H24" si="6">SUM(C23:G23)</f>
        <v>906</v>
      </c>
      <c r="I23" s="93">
        <f>'[1]Profile 2'!I23</f>
        <v>19</v>
      </c>
      <c r="J23" s="93">
        <f>'[1]Profile 2'!J23</f>
        <v>209</v>
      </c>
      <c r="K23" s="93">
        <f>'[1]Profile 2'!K23</f>
        <v>252</v>
      </c>
      <c r="L23" s="41">
        <f t="shared" si="1"/>
        <v>480</v>
      </c>
      <c r="M23" s="42">
        <f t="shared" si="2"/>
        <v>1386</v>
      </c>
      <c r="N23" s="2"/>
    </row>
    <row r="24" spans="1:14" ht="17.25" customHeight="1">
      <c r="A24" s="43"/>
      <c r="B24" s="44" t="s">
        <v>15</v>
      </c>
      <c r="C24" s="94">
        <f>'[1]Profile 2'!C24</f>
        <v>728</v>
      </c>
      <c r="D24" s="94">
        <f>'[1]Profile 2'!D24</f>
        <v>45</v>
      </c>
      <c r="E24" s="94">
        <f>'[1]Profile 2'!E24</f>
        <v>133</v>
      </c>
      <c r="F24" s="94">
        <f>'[1]Profile 2'!F24</f>
        <v>28</v>
      </c>
      <c r="G24" s="94">
        <f>'[1]Profile 2'!G24</f>
        <v>14</v>
      </c>
      <c r="H24" s="45">
        <f t="shared" si="6"/>
        <v>948</v>
      </c>
      <c r="I24" s="94">
        <f>'[1]Profile 2'!I24</f>
        <v>20</v>
      </c>
      <c r="J24" s="94">
        <f>'[1]Profile 2'!J24</f>
        <v>194</v>
      </c>
      <c r="K24" s="94">
        <f>'[1]Profile 2'!K24</f>
        <v>222</v>
      </c>
      <c r="L24" s="45">
        <f t="shared" si="1"/>
        <v>436</v>
      </c>
      <c r="M24" s="46">
        <f t="shared" si="2"/>
        <v>1384</v>
      </c>
      <c r="N24" s="2"/>
    </row>
    <row r="25" spans="1:14" ht="17.25" customHeight="1" thickBot="1">
      <c r="A25" s="47" t="s">
        <v>16</v>
      </c>
      <c r="B25" s="48"/>
      <c r="C25" s="49">
        <f>IF(C23&lt;&gt;0,C24/C23-1,"")</f>
        <v>6.7448680351906098E-2</v>
      </c>
      <c r="D25" s="49">
        <f t="shared" ref="D25:K25" si="7">IF(D23&lt;&gt;0,D24/D23-1,"")</f>
        <v>-2.1739130434782594E-2</v>
      </c>
      <c r="E25" s="49">
        <f t="shared" si="7"/>
        <v>-2.2058823529411797E-2</v>
      </c>
      <c r="F25" s="49">
        <f t="shared" si="7"/>
        <v>-3.4482758620689613E-2</v>
      </c>
      <c r="G25" s="49">
        <f t="shared" si="7"/>
        <v>7.6923076923076872E-2</v>
      </c>
      <c r="H25" s="50">
        <f>IF(H23&lt;&gt;0,H24/H23-1,0)</f>
        <v>4.635761589403975E-2</v>
      </c>
      <c r="I25" s="49">
        <f t="shared" si="7"/>
        <v>5.2631578947368363E-2</v>
      </c>
      <c r="J25" s="49">
        <f t="shared" si="7"/>
        <v>-7.1770334928229707E-2</v>
      </c>
      <c r="K25" s="49">
        <f t="shared" si="7"/>
        <v>-0.11904761904761907</v>
      </c>
      <c r="L25" s="50">
        <f>IF(L23&lt;&gt;0,L24/L23-1,0)</f>
        <v>-9.1666666666666674E-2</v>
      </c>
      <c r="M25" s="50">
        <f>IF(M23&lt;&gt;0,M24/M23-1,0)</f>
        <v>-1.4430014430014682E-3</v>
      </c>
      <c r="N25" s="2"/>
    </row>
    <row r="26" spans="1:14" ht="17.25" customHeight="1">
      <c r="A26" s="39" t="s">
        <v>150</v>
      </c>
      <c r="B26" s="40" t="s">
        <v>14</v>
      </c>
      <c r="C26" s="93">
        <f>'[1]Profile 2'!C26</f>
        <v>682</v>
      </c>
      <c r="D26" s="93">
        <f>'[1]Profile 2'!D26</f>
        <v>46</v>
      </c>
      <c r="E26" s="93">
        <f>'[1]Profile 2'!E26</f>
        <v>136</v>
      </c>
      <c r="F26" s="93">
        <f>'[1]Profile 2'!F26</f>
        <v>29</v>
      </c>
      <c r="G26" s="93">
        <f>'[1]Profile 2'!G26</f>
        <v>13</v>
      </c>
      <c r="H26" s="41">
        <f t="shared" ref="H26:H27" si="8">SUM(C26:G26)</f>
        <v>906</v>
      </c>
      <c r="I26" s="93">
        <f>'[1]Profile 2'!I26</f>
        <v>19</v>
      </c>
      <c r="J26" s="93">
        <f>'[1]Profile 2'!J26</f>
        <v>209</v>
      </c>
      <c r="K26" s="93">
        <f>'[1]Profile 2'!K26</f>
        <v>252</v>
      </c>
      <c r="L26" s="41">
        <f t="shared" si="1"/>
        <v>480</v>
      </c>
      <c r="M26" s="42">
        <f t="shared" si="2"/>
        <v>1386</v>
      </c>
      <c r="N26" s="2"/>
    </row>
    <row r="27" spans="1:14" ht="17.25" customHeight="1">
      <c r="A27" s="43"/>
      <c r="B27" s="44" t="s">
        <v>15</v>
      </c>
      <c r="C27" s="94">
        <f>'[1]Profile 2'!C27</f>
        <v>728</v>
      </c>
      <c r="D27" s="94">
        <f>'[1]Profile 2'!D27</f>
        <v>45</v>
      </c>
      <c r="E27" s="94">
        <f>'[1]Profile 2'!E27</f>
        <v>133</v>
      </c>
      <c r="F27" s="94">
        <f>'[1]Profile 2'!F27</f>
        <v>28</v>
      </c>
      <c r="G27" s="94">
        <f>'[1]Profile 2'!G27</f>
        <v>14</v>
      </c>
      <c r="H27" s="45">
        <f t="shared" si="8"/>
        <v>948</v>
      </c>
      <c r="I27" s="94">
        <f>'[1]Profile 2'!I27</f>
        <v>20</v>
      </c>
      <c r="J27" s="94">
        <f>'[1]Profile 2'!J27</f>
        <v>194</v>
      </c>
      <c r="K27" s="94">
        <f>'[1]Profile 2'!K27</f>
        <v>222</v>
      </c>
      <c r="L27" s="45">
        <f t="shared" si="1"/>
        <v>436</v>
      </c>
      <c r="M27" s="46">
        <f t="shared" si="2"/>
        <v>1384</v>
      </c>
      <c r="N27" s="2"/>
    </row>
    <row r="28" spans="1:14" ht="17.25" customHeight="1" thickBot="1">
      <c r="A28" s="47" t="s">
        <v>16</v>
      </c>
      <c r="B28" s="48"/>
      <c r="C28" s="49">
        <f>IF(C26&lt;&gt;0,C27/C26-1,"")</f>
        <v>6.7448680351906098E-2</v>
      </c>
      <c r="D28" s="49">
        <f t="shared" ref="D28:K28" si="9">IF(D26&lt;&gt;0,D27/D26-1,"")</f>
        <v>-2.1739130434782594E-2</v>
      </c>
      <c r="E28" s="49">
        <f t="shared" si="9"/>
        <v>-2.2058823529411797E-2</v>
      </c>
      <c r="F28" s="49">
        <f t="shared" si="9"/>
        <v>-3.4482758620689613E-2</v>
      </c>
      <c r="G28" s="49">
        <f t="shared" si="9"/>
        <v>7.6923076923076872E-2</v>
      </c>
      <c r="H28" s="50">
        <f>IF(H26&lt;&gt;0,H27/H26-1,0)</f>
        <v>4.635761589403975E-2</v>
      </c>
      <c r="I28" s="49">
        <f t="shared" si="9"/>
        <v>5.2631578947368363E-2</v>
      </c>
      <c r="J28" s="49">
        <f t="shared" si="9"/>
        <v>-7.1770334928229707E-2</v>
      </c>
      <c r="K28" s="49">
        <f t="shared" si="9"/>
        <v>-0.11904761904761907</v>
      </c>
      <c r="L28" s="50">
        <f>IF(L26&lt;&gt;0,L27/L26-1,0)</f>
        <v>-9.1666666666666674E-2</v>
      </c>
      <c r="M28" s="50">
        <f>IF(M26&lt;&gt;0,M27/M26-1,0)</f>
        <v>-1.4430014430014682E-3</v>
      </c>
      <c r="N28" s="2"/>
    </row>
    <row r="29" spans="1:14" ht="17.25" customHeight="1">
      <c r="A29" s="39" t="s">
        <v>151</v>
      </c>
      <c r="B29" s="40" t="s">
        <v>14</v>
      </c>
      <c r="C29" s="93">
        <f>'[1]Profile 2'!C29</f>
        <v>473</v>
      </c>
      <c r="D29" s="93">
        <f>'[1]Profile 2'!D29</f>
        <v>32</v>
      </c>
      <c r="E29" s="93">
        <f>'[1]Profile 2'!E29</f>
        <v>94</v>
      </c>
      <c r="F29" s="93">
        <f>'[1]Profile 2'!F29</f>
        <v>24</v>
      </c>
      <c r="G29" s="93">
        <f>'[1]Profile 2'!G29</f>
        <v>10</v>
      </c>
      <c r="H29" s="41">
        <f t="shared" ref="H29:H30" si="10">SUM(C29:G29)</f>
        <v>633</v>
      </c>
      <c r="I29" s="93">
        <f>'[1]Profile 2'!I29</f>
        <v>19</v>
      </c>
      <c r="J29" s="93">
        <f>'[1]Profile 2'!J29</f>
        <v>202</v>
      </c>
      <c r="K29" s="93">
        <f>'[1]Profile 2'!K29</f>
        <v>194</v>
      </c>
      <c r="L29" s="41">
        <f t="shared" si="1"/>
        <v>415</v>
      </c>
      <c r="M29" s="42">
        <f t="shared" si="2"/>
        <v>1048</v>
      </c>
      <c r="N29" s="2"/>
    </row>
    <row r="30" spans="1:14" ht="17.25" customHeight="1">
      <c r="A30" s="43"/>
      <c r="B30" s="44" t="s">
        <v>15</v>
      </c>
      <c r="C30" s="94">
        <f>'[1]Profile 2'!C30</f>
        <v>505</v>
      </c>
      <c r="D30" s="94">
        <f>'[1]Profile 2'!D30</f>
        <v>31</v>
      </c>
      <c r="E30" s="94">
        <f>'[1]Profile 2'!E30</f>
        <v>92</v>
      </c>
      <c r="F30" s="94">
        <f>'[1]Profile 2'!F30</f>
        <v>23</v>
      </c>
      <c r="G30" s="94">
        <f>'[1]Profile 2'!G30</f>
        <v>10</v>
      </c>
      <c r="H30" s="45">
        <f t="shared" si="10"/>
        <v>661</v>
      </c>
      <c r="I30" s="94">
        <f>'[1]Profile 2'!I30</f>
        <v>20</v>
      </c>
      <c r="J30" s="94">
        <f>'[1]Profile 2'!J30</f>
        <v>187</v>
      </c>
      <c r="K30" s="94">
        <f>'[1]Profile 2'!K30</f>
        <v>171</v>
      </c>
      <c r="L30" s="45">
        <f t="shared" si="1"/>
        <v>378</v>
      </c>
      <c r="M30" s="46">
        <f t="shared" si="2"/>
        <v>1039</v>
      </c>
      <c r="N30" s="2"/>
    </row>
    <row r="31" spans="1:14" ht="17.25" customHeight="1" thickBot="1">
      <c r="A31" s="47" t="s">
        <v>16</v>
      </c>
      <c r="B31" s="48"/>
      <c r="C31" s="49">
        <f>IF(C29&lt;&gt;0,C30/C29-1,"")</f>
        <v>6.7653276955602637E-2</v>
      </c>
      <c r="D31" s="49">
        <f t="shared" ref="D31:G31" si="11">IF(D29&lt;&gt;0,D30/D29-1,"")</f>
        <v>-3.125E-2</v>
      </c>
      <c r="E31" s="49">
        <f t="shared" si="11"/>
        <v>-2.1276595744680882E-2</v>
      </c>
      <c r="F31" s="49">
        <f t="shared" si="11"/>
        <v>-4.166666666666663E-2</v>
      </c>
      <c r="G31" s="49">
        <f t="shared" si="11"/>
        <v>0</v>
      </c>
      <c r="H31" s="50">
        <f>IF(H29&lt;&gt;0,H30/H29-1,0)</f>
        <v>4.4233807266982561E-2</v>
      </c>
      <c r="I31" s="49">
        <f t="shared" ref="I31:K31" si="12">IF(I29&lt;&gt;0,I30/I29-1,"")</f>
        <v>5.2631578947368363E-2</v>
      </c>
      <c r="J31" s="49">
        <f t="shared" si="12"/>
        <v>-7.4257425742574212E-2</v>
      </c>
      <c r="K31" s="49">
        <f t="shared" si="12"/>
        <v>-0.11855670103092786</v>
      </c>
      <c r="L31" s="50">
        <f>IF(L29&lt;&gt;0,L30/L29-1,0)</f>
        <v>-8.9156626506024073E-2</v>
      </c>
      <c r="M31" s="50">
        <f>IF(M29&lt;&gt;0,M30/M29-1,0)</f>
        <v>-8.5877862595419296E-3</v>
      </c>
      <c r="N31" s="2"/>
    </row>
    <row r="32" spans="1:14" ht="17.25" customHeight="1">
      <c r="A32" s="39" t="s">
        <v>152</v>
      </c>
      <c r="B32" s="40" t="s">
        <v>14</v>
      </c>
      <c r="C32" s="93">
        <f>'[1]Profile 2'!C32</f>
        <v>473</v>
      </c>
      <c r="D32" s="93">
        <f>'[1]Profile 2'!D32</f>
        <v>32</v>
      </c>
      <c r="E32" s="93">
        <f>'[1]Profile 2'!E32</f>
        <v>94</v>
      </c>
      <c r="F32" s="93">
        <f>'[1]Profile 2'!F32</f>
        <v>24</v>
      </c>
      <c r="G32" s="93">
        <f>'[1]Profile 2'!G32</f>
        <v>10</v>
      </c>
      <c r="H32" s="41">
        <f t="shared" ref="H32:H33" si="13">SUM(C32:G32)</f>
        <v>633</v>
      </c>
      <c r="I32" s="93">
        <f>'[1]Profile 2'!I32</f>
        <v>19</v>
      </c>
      <c r="J32" s="93">
        <f>'[1]Profile 2'!J32</f>
        <v>202</v>
      </c>
      <c r="K32" s="93">
        <f>'[1]Profile 2'!K32</f>
        <v>194</v>
      </c>
      <c r="L32" s="41">
        <f t="shared" si="1"/>
        <v>415</v>
      </c>
      <c r="M32" s="42">
        <f t="shared" si="2"/>
        <v>1048</v>
      </c>
      <c r="N32" s="2"/>
    </row>
    <row r="33" spans="1:14" ht="17.25" customHeight="1">
      <c r="A33" s="43"/>
      <c r="B33" s="44" t="s">
        <v>15</v>
      </c>
      <c r="C33" s="94">
        <f>'[1]Profile 2'!C33</f>
        <v>505</v>
      </c>
      <c r="D33" s="94">
        <f>'[1]Profile 2'!D33</f>
        <v>31</v>
      </c>
      <c r="E33" s="94">
        <f>'[1]Profile 2'!E33</f>
        <v>92</v>
      </c>
      <c r="F33" s="94">
        <f>'[1]Profile 2'!F33</f>
        <v>23</v>
      </c>
      <c r="G33" s="94">
        <f>'[1]Profile 2'!G33</f>
        <v>10</v>
      </c>
      <c r="H33" s="45">
        <f t="shared" si="13"/>
        <v>661</v>
      </c>
      <c r="I33" s="94">
        <f>'[1]Profile 2'!I33</f>
        <v>20</v>
      </c>
      <c r="J33" s="94">
        <f>'[1]Profile 2'!J33</f>
        <v>187</v>
      </c>
      <c r="K33" s="94">
        <f>'[1]Profile 2'!K33</f>
        <v>171</v>
      </c>
      <c r="L33" s="45">
        <f t="shared" si="1"/>
        <v>378</v>
      </c>
      <c r="M33" s="46">
        <f t="shared" si="2"/>
        <v>1039</v>
      </c>
      <c r="N33" s="2"/>
    </row>
    <row r="34" spans="1:14" ht="17.25" customHeight="1" thickBot="1">
      <c r="A34" s="47" t="s">
        <v>16</v>
      </c>
      <c r="B34" s="48"/>
      <c r="C34" s="49">
        <f>IF(C32&lt;&gt;0,C33/C32-1,"")</f>
        <v>6.7653276955602637E-2</v>
      </c>
      <c r="D34" s="49">
        <f t="shared" ref="D34:G34" si="14">IF(D32&lt;&gt;0,D33/D32-1,"")</f>
        <v>-3.125E-2</v>
      </c>
      <c r="E34" s="49">
        <f t="shared" si="14"/>
        <v>-2.1276595744680882E-2</v>
      </c>
      <c r="F34" s="49">
        <f t="shared" si="14"/>
        <v>-4.166666666666663E-2</v>
      </c>
      <c r="G34" s="49">
        <f t="shared" si="14"/>
        <v>0</v>
      </c>
      <c r="H34" s="50">
        <f>IF(H32&lt;&gt;0,H33/H32-1,0)</f>
        <v>4.4233807266982561E-2</v>
      </c>
      <c r="I34" s="49">
        <f t="shared" ref="I34:K34" si="15">IF(I32&lt;&gt;0,I33/I32-1,"")</f>
        <v>5.2631578947368363E-2</v>
      </c>
      <c r="J34" s="49">
        <f t="shared" si="15"/>
        <v>-7.4257425742574212E-2</v>
      </c>
      <c r="K34" s="49">
        <f t="shared" si="15"/>
        <v>-0.11855670103092786</v>
      </c>
      <c r="L34" s="50">
        <f>IF(L32&lt;&gt;0,L33/L32-1,0)</f>
        <v>-8.9156626506024073E-2</v>
      </c>
      <c r="M34" s="50">
        <f>IF(M32&lt;&gt;0,M33/M32-1,0)</f>
        <v>-8.5877862595419296E-3</v>
      </c>
      <c r="N34" s="2"/>
    </row>
    <row r="35" spans="1:14" ht="17.25" customHeight="1">
      <c r="A35" s="39" t="s">
        <v>153</v>
      </c>
      <c r="B35" s="40" t="s">
        <v>14</v>
      </c>
      <c r="C35" s="93">
        <f>'[1]Profile 2'!C35</f>
        <v>473</v>
      </c>
      <c r="D35" s="93">
        <f>'[1]Profile 2'!D35</f>
        <v>32</v>
      </c>
      <c r="E35" s="93">
        <f>'[1]Profile 2'!E35</f>
        <v>94</v>
      </c>
      <c r="F35" s="93">
        <f>'[1]Profile 2'!F35</f>
        <v>24</v>
      </c>
      <c r="G35" s="93">
        <f>'[1]Profile 2'!G35</f>
        <v>10</v>
      </c>
      <c r="H35" s="41">
        <f t="shared" ref="H35:H36" si="16">SUM(C35:G35)</f>
        <v>633</v>
      </c>
      <c r="I35" s="93">
        <f>'[1]Profile 2'!I35</f>
        <v>19</v>
      </c>
      <c r="J35" s="93">
        <f>'[1]Profile 2'!J35</f>
        <v>202</v>
      </c>
      <c r="K35" s="93">
        <f>'[1]Profile 2'!K35</f>
        <v>194</v>
      </c>
      <c r="L35" s="41">
        <f t="shared" si="1"/>
        <v>415</v>
      </c>
      <c r="M35" s="42">
        <f t="shared" si="2"/>
        <v>1048</v>
      </c>
      <c r="N35" s="2"/>
    </row>
    <row r="36" spans="1:14" ht="17.25" customHeight="1">
      <c r="A36" s="43"/>
      <c r="B36" s="44" t="s">
        <v>15</v>
      </c>
      <c r="C36" s="94">
        <f>'[1]Profile 2'!C36</f>
        <v>505</v>
      </c>
      <c r="D36" s="94">
        <f>'[1]Profile 2'!D36</f>
        <v>31</v>
      </c>
      <c r="E36" s="94">
        <f>'[1]Profile 2'!E36</f>
        <v>92</v>
      </c>
      <c r="F36" s="94">
        <f>'[1]Profile 2'!F36</f>
        <v>23</v>
      </c>
      <c r="G36" s="94">
        <f>'[1]Profile 2'!G36</f>
        <v>10</v>
      </c>
      <c r="H36" s="45">
        <f t="shared" si="16"/>
        <v>661</v>
      </c>
      <c r="I36" s="94">
        <f>'[1]Profile 2'!I36</f>
        <v>20</v>
      </c>
      <c r="J36" s="94">
        <f>'[1]Profile 2'!J36</f>
        <v>187</v>
      </c>
      <c r="K36" s="94">
        <f>'[1]Profile 2'!K36</f>
        <v>171</v>
      </c>
      <c r="L36" s="45">
        <f t="shared" si="1"/>
        <v>378</v>
      </c>
      <c r="M36" s="46">
        <f t="shared" si="2"/>
        <v>1039</v>
      </c>
      <c r="N36" s="2"/>
    </row>
    <row r="37" spans="1:14" ht="17.25" customHeight="1" thickBot="1">
      <c r="A37" s="47" t="s">
        <v>16</v>
      </c>
      <c r="B37" s="48"/>
      <c r="C37" s="49">
        <f>IF(C35&lt;&gt;0,C36/C35-1,"")</f>
        <v>6.7653276955602637E-2</v>
      </c>
      <c r="D37" s="49">
        <f t="shared" ref="D37:G37" si="17">IF(D35&lt;&gt;0,D36/D35-1,"")</f>
        <v>-3.125E-2</v>
      </c>
      <c r="E37" s="49">
        <f t="shared" si="17"/>
        <v>-2.1276595744680882E-2</v>
      </c>
      <c r="F37" s="49">
        <f t="shared" si="17"/>
        <v>-4.166666666666663E-2</v>
      </c>
      <c r="G37" s="49">
        <f t="shared" si="17"/>
        <v>0</v>
      </c>
      <c r="H37" s="50">
        <f>IF(H35&lt;&gt;0,H36/H35-1,0)</f>
        <v>4.4233807266982561E-2</v>
      </c>
      <c r="I37" s="49">
        <f t="shared" ref="I37:K37" si="18">IF(I35&lt;&gt;0,I36/I35-1,"")</f>
        <v>5.2631578947368363E-2</v>
      </c>
      <c r="J37" s="49">
        <f t="shared" si="18"/>
        <v>-7.4257425742574212E-2</v>
      </c>
      <c r="K37" s="49">
        <f t="shared" si="18"/>
        <v>-0.11855670103092786</v>
      </c>
      <c r="L37" s="50">
        <f>IF(L35&lt;&gt;0,L36/L35-1,0)</f>
        <v>-8.9156626506024073E-2</v>
      </c>
      <c r="M37" s="50">
        <f>IF(M35&lt;&gt;0,M36/M35-1,0)</f>
        <v>-8.5877862595419296E-3</v>
      </c>
      <c r="N37" s="2"/>
    </row>
    <row r="38" spans="1:14" ht="17.25" customHeight="1">
      <c r="A38" s="39" t="s">
        <v>154</v>
      </c>
      <c r="B38" s="40" t="s">
        <v>14</v>
      </c>
      <c r="C38" s="93">
        <f>'[1]Profile 2'!C38</f>
        <v>473</v>
      </c>
      <c r="D38" s="93">
        <f>'[1]Profile 2'!D38</f>
        <v>32</v>
      </c>
      <c r="E38" s="93">
        <f>'[1]Profile 2'!E38</f>
        <v>94</v>
      </c>
      <c r="F38" s="93">
        <f>'[1]Profile 2'!F38</f>
        <v>24</v>
      </c>
      <c r="G38" s="93">
        <f>'[1]Profile 2'!G38</f>
        <v>10</v>
      </c>
      <c r="H38" s="41">
        <f t="shared" ref="H38:H39" si="19">SUM(C38:G38)</f>
        <v>633</v>
      </c>
      <c r="I38" s="93">
        <f>'[1]Profile 2'!I38</f>
        <v>19</v>
      </c>
      <c r="J38" s="93">
        <f>'[1]Profile 2'!J38</f>
        <v>202</v>
      </c>
      <c r="K38" s="93">
        <f>'[1]Profile 2'!K38</f>
        <v>194</v>
      </c>
      <c r="L38" s="41">
        <f t="shared" si="1"/>
        <v>415</v>
      </c>
      <c r="M38" s="42">
        <f t="shared" si="2"/>
        <v>1048</v>
      </c>
      <c r="N38" s="2"/>
    </row>
    <row r="39" spans="1:14" ht="17.25" customHeight="1">
      <c r="A39" s="43"/>
      <c r="B39" s="44" t="s">
        <v>15</v>
      </c>
      <c r="C39" s="94">
        <f>'[1]Profile 2'!C39</f>
        <v>505</v>
      </c>
      <c r="D39" s="94">
        <f>'[1]Profile 2'!D39</f>
        <v>31</v>
      </c>
      <c r="E39" s="94">
        <f>'[1]Profile 2'!E39</f>
        <v>92</v>
      </c>
      <c r="F39" s="94">
        <f>'[1]Profile 2'!F39</f>
        <v>23</v>
      </c>
      <c r="G39" s="94">
        <f>'[1]Profile 2'!G39</f>
        <v>10</v>
      </c>
      <c r="H39" s="45">
        <f t="shared" si="19"/>
        <v>661</v>
      </c>
      <c r="I39" s="94">
        <f>'[1]Profile 2'!I39</f>
        <v>20</v>
      </c>
      <c r="J39" s="94">
        <f>'[1]Profile 2'!J39</f>
        <v>187</v>
      </c>
      <c r="K39" s="94">
        <f>'[1]Profile 2'!K39</f>
        <v>171</v>
      </c>
      <c r="L39" s="45">
        <f t="shared" si="1"/>
        <v>378</v>
      </c>
      <c r="M39" s="46">
        <f t="shared" si="2"/>
        <v>1039</v>
      </c>
      <c r="N39" s="2"/>
    </row>
    <row r="40" spans="1:14" ht="17.25" customHeight="1" thickBot="1">
      <c r="A40" s="47" t="s">
        <v>16</v>
      </c>
      <c r="B40" s="48"/>
      <c r="C40" s="49">
        <f>IF(C38&lt;&gt;0,C39/C38-1,"")</f>
        <v>6.7653276955602637E-2</v>
      </c>
      <c r="D40" s="49">
        <f t="shared" ref="D40:G40" si="20">IF(D38&lt;&gt;0,D39/D38-1,"")</f>
        <v>-3.125E-2</v>
      </c>
      <c r="E40" s="49">
        <f t="shared" si="20"/>
        <v>-2.1276595744680882E-2</v>
      </c>
      <c r="F40" s="49">
        <f t="shared" si="20"/>
        <v>-4.166666666666663E-2</v>
      </c>
      <c r="G40" s="49">
        <f t="shared" si="20"/>
        <v>0</v>
      </c>
      <c r="H40" s="50">
        <f>IF(H38&lt;&gt;0,H39/H38-1,0)</f>
        <v>4.4233807266982561E-2</v>
      </c>
      <c r="I40" s="49">
        <f t="shared" ref="I40:K40" si="21">IF(I38&lt;&gt;0,I39/I38-1,"")</f>
        <v>5.2631578947368363E-2</v>
      </c>
      <c r="J40" s="49">
        <f t="shared" si="21"/>
        <v>-7.4257425742574212E-2</v>
      </c>
      <c r="K40" s="49">
        <f t="shared" si="21"/>
        <v>-0.11855670103092786</v>
      </c>
      <c r="L40" s="50">
        <f>IF(L38&lt;&gt;0,L39/L38-1,0)</f>
        <v>-8.9156626506024073E-2</v>
      </c>
      <c r="M40" s="50">
        <f>IF(M38&lt;&gt;0,M39/M38-1,0)</f>
        <v>-8.5877862595419296E-3</v>
      </c>
      <c r="N40" s="2"/>
    </row>
    <row r="41" spans="1:14" ht="17.25" customHeight="1">
      <c r="A41" s="39" t="s">
        <v>155</v>
      </c>
      <c r="B41" s="40" t="s">
        <v>14</v>
      </c>
      <c r="C41" s="93">
        <f>'[1]Profile 2'!C41</f>
        <v>473</v>
      </c>
      <c r="D41" s="93">
        <f>'[1]Profile 2'!D41</f>
        <v>32</v>
      </c>
      <c r="E41" s="93">
        <f>'[1]Profile 2'!E41</f>
        <v>94</v>
      </c>
      <c r="F41" s="93">
        <f>'[1]Profile 2'!F41</f>
        <v>24</v>
      </c>
      <c r="G41" s="93">
        <f>'[1]Profile 2'!G41</f>
        <v>10</v>
      </c>
      <c r="H41" s="41">
        <f t="shared" ref="H41:H42" si="22">SUM(C41:G41)</f>
        <v>633</v>
      </c>
      <c r="I41" s="93">
        <f>'[1]Profile 2'!I41</f>
        <v>19</v>
      </c>
      <c r="J41" s="93">
        <f>'[1]Profile 2'!J41</f>
        <v>202</v>
      </c>
      <c r="K41" s="93">
        <f>'[1]Profile 2'!K41</f>
        <v>194</v>
      </c>
      <c r="L41" s="41">
        <f t="shared" si="1"/>
        <v>415</v>
      </c>
      <c r="M41" s="42">
        <f t="shared" si="2"/>
        <v>1048</v>
      </c>
      <c r="N41" s="2"/>
    </row>
    <row r="42" spans="1:14" ht="17.25" customHeight="1">
      <c r="A42" s="43"/>
      <c r="B42" s="44" t="s">
        <v>15</v>
      </c>
      <c r="C42" s="94">
        <f>'[1]Profile 2'!C42</f>
        <v>505</v>
      </c>
      <c r="D42" s="94">
        <f>'[1]Profile 2'!D42</f>
        <v>31</v>
      </c>
      <c r="E42" s="94">
        <f>'[1]Profile 2'!E42</f>
        <v>92</v>
      </c>
      <c r="F42" s="94">
        <f>'[1]Profile 2'!F42</f>
        <v>23</v>
      </c>
      <c r="G42" s="94">
        <f>'[1]Profile 2'!G42</f>
        <v>10</v>
      </c>
      <c r="H42" s="45">
        <f t="shared" si="22"/>
        <v>661</v>
      </c>
      <c r="I42" s="94">
        <f>'[1]Profile 2'!I42</f>
        <v>20</v>
      </c>
      <c r="J42" s="94">
        <f>'[1]Profile 2'!J42</f>
        <v>187</v>
      </c>
      <c r="K42" s="94">
        <f>'[1]Profile 2'!K42</f>
        <v>171</v>
      </c>
      <c r="L42" s="45">
        <f t="shared" si="1"/>
        <v>378</v>
      </c>
      <c r="M42" s="46">
        <f t="shared" si="2"/>
        <v>1039</v>
      </c>
      <c r="N42" s="2"/>
    </row>
    <row r="43" spans="1:14" ht="17.25" customHeight="1" thickBot="1">
      <c r="A43" s="47" t="s">
        <v>16</v>
      </c>
      <c r="B43" s="48"/>
      <c r="C43" s="49">
        <f>IF(C41&lt;&gt;0,C42/C41-1,"")</f>
        <v>6.7653276955602637E-2</v>
      </c>
      <c r="D43" s="49">
        <f t="shared" ref="D43:K43" si="23">IF(D41&lt;&gt;0,D42/D41-1,"")</f>
        <v>-3.125E-2</v>
      </c>
      <c r="E43" s="49">
        <f t="shared" si="23"/>
        <v>-2.1276595744680882E-2</v>
      </c>
      <c r="F43" s="49">
        <f t="shared" si="23"/>
        <v>-4.166666666666663E-2</v>
      </c>
      <c r="G43" s="49">
        <f t="shared" si="23"/>
        <v>0</v>
      </c>
      <c r="H43" s="51">
        <f>IF(H41&lt;&gt;0,H42/H41-1,0)</f>
        <v>4.4233807266982561E-2</v>
      </c>
      <c r="I43" s="49">
        <f t="shared" si="23"/>
        <v>5.2631578947368363E-2</v>
      </c>
      <c r="J43" s="49">
        <f t="shared" si="23"/>
        <v>-7.4257425742574212E-2</v>
      </c>
      <c r="K43" s="49">
        <f t="shared" si="23"/>
        <v>-0.11855670103092786</v>
      </c>
      <c r="L43" s="51">
        <f>IF(L41&lt;&gt;0,L42/L41-1,0)</f>
        <v>-8.9156626506024073E-2</v>
      </c>
      <c r="M43" s="51">
        <f>IF(M41&lt;&gt;0,M42/M41-1,0)</f>
        <v>-8.5877862595419296E-3</v>
      </c>
      <c r="N43" s="2"/>
    </row>
    <row r="44" spans="1:14" ht="17.25" customHeight="1">
      <c r="A44" s="52" t="s">
        <v>28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7.25" customHeight="1">
      <c r="A45" s="5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7.25" customHeight="1">
      <c r="A46" s="3" t="s">
        <v>17</v>
      </c>
      <c r="B46" s="3"/>
      <c r="C46" s="3"/>
      <c r="D46" s="3"/>
      <c r="E46" s="3"/>
      <c r="F46" s="3"/>
      <c r="G46" s="3"/>
      <c r="H46" s="3"/>
      <c r="I46" s="2"/>
      <c r="J46" s="2"/>
      <c r="K46" s="2"/>
      <c r="L46" s="2"/>
      <c r="M46" s="2"/>
      <c r="N46" s="2"/>
    </row>
    <row r="47" spans="1:1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1" customHeight="1">
      <c r="A48" s="1" t="s">
        <v>18</v>
      </c>
      <c r="B48" s="54" t="str">
        <f>'[1]Profile 2'!B48</f>
        <v>RATE GROUPS - DCPD 14, CL 14, CM 14</v>
      </c>
      <c r="C48" s="54"/>
      <c r="D48" s="54"/>
      <c r="E48" s="54"/>
      <c r="F48" s="54"/>
      <c r="G48" s="2"/>
      <c r="H48" s="1" t="s">
        <v>19</v>
      </c>
      <c r="I48" s="54" t="str">
        <f>'[1]Profile 2'!I48</f>
        <v>RATE GROUPS - DCPD 13, CL 13, CM 13</v>
      </c>
      <c r="J48" s="54"/>
      <c r="K48" s="54"/>
      <c r="L48" s="54"/>
      <c r="M48" s="54"/>
      <c r="N48" s="2"/>
    </row>
    <row r="49" spans="1:14" ht="21" customHeight="1">
      <c r="A49" s="2"/>
      <c r="B49" s="55" t="str">
        <f>'[1]Profile 2'!B49</f>
        <v>CLASS 36</v>
      </c>
      <c r="C49" s="55"/>
      <c r="D49" s="55"/>
      <c r="E49" s="55"/>
      <c r="F49" s="55"/>
      <c r="G49" s="2"/>
      <c r="H49" s="2"/>
      <c r="I49" s="55" t="str">
        <f>'[1]Profile 2'!I49</f>
        <v>CLASS 36</v>
      </c>
      <c r="J49" s="55"/>
      <c r="K49" s="55"/>
      <c r="L49" s="55"/>
      <c r="M49" s="55"/>
      <c r="N49" s="2"/>
    </row>
    <row r="50" spans="1:14" ht="21" customHeight="1">
      <c r="A50" s="2"/>
      <c r="B50" s="55" t="str">
        <f>'[1]Profile 2'!B50</f>
        <v>DRIVING RECORD 6</v>
      </c>
      <c r="C50" s="55"/>
      <c r="D50" s="55"/>
      <c r="E50" s="55"/>
      <c r="F50" s="55"/>
      <c r="G50" s="2"/>
      <c r="H50" s="2"/>
      <c r="I50" s="55" t="str">
        <f>'[1]Profile 2'!I50</f>
        <v>DRIVING RECORD 6</v>
      </c>
      <c r="J50" s="55"/>
      <c r="K50" s="55"/>
      <c r="L50" s="55"/>
      <c r="M50" s="55"/>
      <c r="N50" s="2"/>
    </row>
    <row r="51" spans="1:14" ht="21" customHeight="1">
      <c r="A51" s="2"/>
      <c r="B51" s="55" t="str">
        <f>'[1]Profile 2'!B51</f>
        <v>No Discounts Apply</v>
      </c>
      <c r="C51" s="55"/>
      <c r="D51" s="55"/>
      <c r="E51" s="55"/>
      <c r="F51" s="55"/>
      <c r="G51" s="2"/>
      <c r="H51" s="2"/>
      <c r="I51" s="55" t="str">
        <f>'[1]Profile 2'!I51</f>
        <v>No Discounts Apply</v>
      </c>
      <c r="J51" s="55"/>
      <c r="K51" s="55"/>
      <c r="L51" s="55"/>
      <c r="M51" s="55"/>
      <c r="N51" s="2"/>
    </row>
    <row r="52" spans="1:14" ht="21" customHeight="1">
      <c r="A52" s="2"/>
      <c r="B52" s="56"/>
      <c r="C52" s="56"/>
      <c r="D52" s="56"/>
      <c r="E52" s="56"/>
      <c r="F52" s="56"/>
      <c r="G52" s="2"/>
      <c r="H52" s="2"/>
      <c r="I52" s="56"/>
      <c r="J52" s="56"/>
      <c r="K52" s="56"/>
      <c r="L52" s="56"/>
      <c r="M52" s="56"/>
      <c r="N52" s="2"/>
    </row>
  </sheetData>
  <sheetProtection selectLockedCells="1"/>
  <mergeCells count="9">
    <mergeCell ref="K1:L1"/>
    <mergeCell ref="M1:N1"/>
    <mergeCell ref="A16:B16"/>
    <mergeCell ref="K2:N2"/>
    <mergeCell ref="K3:L3"/>
    <mergeCell ref="M3:N3"/>
    <mergeCell ref="K4:L4"/>
    <mergeCell ref="M4:N4"/>
    <mergeCell ref="C2:I2"/>
  </mergeCells>
  <phoneticPr fontId="6" type="noConversion"/>
  <pageMargins left="0.75" right="0.75" top="1" bottom="1" header="0.5" footer="0.5"/>
  <pageSetup scale="4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2"/>
  <sheetViews>
    <sheetView tabSelected="1" zoomScale="55" zoomScaleNormal="55" workbookViewId="0">
      <selection activeCell="AC6" sqref="AC6"/>
    </sheetView>
  </sheetViews>
  <sheetFormatPr defaultColWidth="9.1796875" defaultRowHeight="12.5"/>
  <cols>
    <col min="1" max="1" width="19.81640625" customWidth="1"/>
    <col min="2" max="2" width="10.81640625" customWidth="1"/>
    <col min="3" max="14" width="17.81640625" customWidth="1"/>
  </cols>
  <sheetData>
    <row r="1" spans="1:14" ht="17.25" customHeight="1">
      <c r="A1" s="1"/>
      <c r="B1" s="1"/>
      <c r="C1" s="1"/>
      <c r="D1" s="1"/>
      <c r="E1" s="2"/>
      <c r="F1" s="1"/>
      <c r="G1" s="2"/>
      <c r="H1" s="1"/>
      <c r="I1" s="1"/>
      <c r="J1" s="1"/>
      <c r="K1" s="101" t="s">
        <v>81</v>
      </c>
      <c r="L1" s="101"/>
      <c r="M1" s="102" t="str">
        <f>IF('Comp Info'!B17&lt;&gt;"Original",'Comp Info'!H17,"")</f>
        <v/>
      </c>
      <c r="N1" s="103"/>
    </row>
    <row r="2" spans="1:14" ht="19.5" customHeight="1">
      <c r="A2" s="3" t="s">
        <v>0</v>
      </c>
      <c r="B2" s="1"/>
      <c r="C2" s="115" t="str">
        <f>+'Comp Info'!B9</f>
        <v>IAO Actuarial Consulting Services Inc.</v>
      </c>
      <c r="D2" s="115"/>
      <c r="E2" s="115"/>
      <c r="F2" s="115"/>
      <c r="G2" s="115"/>
      <c r="H2" s="115"/>
      <c r="I2" s="115"/>
      <c r="J2" s="1"/>
      <c r="K2" s="106" t="s">
        <v>1</v>
      </c>
      <c r="L2" s="107"/>
      <c r="M2" s="107"/>
      <c r="N2" s="108"/>
    </row>
    <row r="3" spans="1:14" ht="17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09" t="s">
        <v>2</v>
      </c>
      <c r="L3" s="110"/>
      <c r="M3" s="111" t="str">
        <f>+'Comp Info'!H12</f>
        <v>July 1, 2026</v>
      </c>
      <c r="N3" s="112"/>
    </row>
    <row r="4" spans="1:14" ht="19.5" customHeight="1">
      <c r="A4" s="4" t="s">
        <v>30</v>
      </c>
      <c r="B4" s="1"/>
      <c r="C4" s="1"/>
      <c r="D4" s="3" t="s">
        <v>213</v>
      </c>
      <c r="E4" s="1"/>
      <c r="F4" s="1"/>
      <c r="G4" s="1"/>
      <c r="H4" s="1"/>
      <c r="I4" s="1"/>
      <c r="J4" s="1"/>
      <c r="K4" s="113" t="s">
        <v>3</v>
      </c>
      <c r="L4" s="114"/>
      <c r="M4" s="111" t="str">
        <f>+'Comp Info'!H13</f>
        <v>July 1, 2026</v>
      </c>
      <c r="N4" s="112"/>
    </row>
    <row r="5" spans="1:14" ht="17.25" customHeight="1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</row>
    <row r="6" spans="1:14" ht="17.25" customHeight="1">
      <c r="A6" s="5" t="s">
        <v>4</v>
      </c>
      <c r="B6" s="1"/>
      <c r="C6" s="1"/>
      <c r="D6" s="1"/>
      <c r="E6" s="1"/>
      <c r="F6" s="1"/>
      <c r="G6" s="2"/>
      <c r="H6" s="1"/>
      <c r="I6" s="1"/>
      <c r="J6" s="2"/>
      <c r="K6" s="6" t="s">
        <v>5</v>
      </c>
      <c r="L6" s="7"/>
      <c r="M6" s="29"/>
      <c r="N6" s="30"/>
    </row>
    <row r="7" spans="1:14" ht="17.25" customHeight="1">
      <c r="A7" s="17" t="s">
        <v>20</v>
      </c>
      <c r="B7" s="7"/>
      <c r="C7" s="7"/>
      <c r="D7" s="7"/>
      <c r="E7" s="18"/>
      <c r="F7" s="1"/>
      <c r="G7" s="2"/>
      <c r="H7" s="1"/>
      <c r="I7" s="1"/>
      <c r="J7" s="2"/>
      <c r="K7" s="8" t="s">
        <v>205</v>
      </c>
      <c r="L7" s="1"/>
      <c r="M7" s="2"/>
      <c r="N7" s="31"/>
    </row>
    <row r="8" spans="1:14" ht="17.25" customHeight="1">
      <c r="A8" s="8" t="s">
        <v>23</v>
      </c>
      <c r="B8" s="1"/>
      <c r="C8" s="1"/>
      <c r="D8" s="2"/>
      <c r="E8" s="31"/>
      <c r="F8" s="2"/>
      <c r="G8" s="2"/>
      <c r="H8" s="1"/>
      <c r="I8" s="1"/>
      <c r="J8" s="1"/>
      <c r="K8" s="8" t="s">
        <v>206</v>
      </c>
      <c r="L8" s="1"/>
      <c r="M8" s="2"/>
      <c r="N8" s="31"/>
    </row>
    <row r="9" spans="1:14" ht="17.25" customHeight="1">
      <c r="A9" s="8" t="s">
        <v>34</v>
      </c>
      <c r="B9" s="1"/>
      <c r="C9" s="1"/>
      <c r="D9" s="1"/>
      <c r="E9" s="75"/>
      <c r="F9" s="2"/>
      <c r="G9" s="2"/>
      <c r="H9" s="1"/>
      <c r="I9" s="1"/>
      <c r="J9" s="1"/>
      <c r="K9" s="8" t="s">
        <v>36</v>
      </c>
      <c r="L9" s="1"/>
      <c r="M9" s="2"/>
      <c r="N9" s="31"/>
    </row>
    <row r="10" spans="1:14" ht="17.25" customHeight="1">
      <c r="A10" s="8" t="s">
        <v>24</v>
      </c>
      <c r="B10" s="1"/>
      <c r="C10" s="1"/>
      <c r="D10" s="2"/>
      <c r="E10" s="75"/>
      <c r="F10" s="2"/>
      <c r="G10" s="2"/>
      <c r="H10" s="1"/>
      <c r="I10" s="1"/>
      <c r="J10" s="1"/>
      <c r="K10" s="8" t="s">
        <v>7</v>
      </c>
      <c r="L10" s="1"/>
      <c r="M10" s="2"/>
      <c r="N10" s="31"/>
    </row>
    <row r="11" spans="1:14" ht="17.25" customHeight="1">
      <c r="A11" s="8" t="s">
        <v>175</v>
      </c>
      <c r="B11" s="1"/>
      <c r="C11" s="1"/>
      <c r="D11" s="1"/>
      <c r="E11" s="75"/>
      <c r="F11" s="2"/>
      <c r="G11" s="1"/>
      <c r="H11" s="1"/>
      <c r="I11" s="1"/>
      <c r="J11" s="1"/>
      <c r="K11" s="32" t="s">
        <v>8</v>
      </c>
      <c r="L11" s="33"/>
      <c r="M11" s="33"/>
      <c r="N11" s="34"/>
    </row>
    <row r="12" spans="1:14" ht="17.25" customHeight="1">
      <c r="A12" s="8" t="s">
        <v>177</v>
      </c>
      <c r="B12" s="1"/>
      <c r="C12" s="2"/>
      <c r="D12" s="2"/>
      <c r="E12" s="75"/>
      <c r="F12" s="2"/>
      <c r="G12" s="1"/>
      <c r="H12" s="1"/>
      <c r="I12" s="1"/>
      <c r="J12" s="1"/>
      <c r="K12" s="1"/>
      <c r="L12" s="1"/>
      <c r="M12" s="1"/>
      <c r="N12" s="1"/>
    </row>
    <row r="13" spans="1:14" ht="17.25" customHeight="1">
      <c r="A13" s="77" t="s">
        <v>217</v>
      </c>
      <c r="B13" s="78"/>
      <c r="C13" s="79"/>
      <c r="D13" s="80"/>
      <c r="E13" s="81" t="s">
        <v>218</v>
      </c>
      <c r="F13" s="2"/>
      <c r="G13" s="5"/>
      <c r="H13" s="3"/>
      <c r="I13" s="1"/>
      <c r="J13" s="1"/>
      <c r="K13" s="1"/>
      <c r="L13" s="1"/>
      <c r="M13" s="1"/>
      <c r="N13" s="1"/>
    </row>
    <row r="14" spans="1:14" ht="17.25" customHeight="1">
      <c r="A14" s="82" t="s">
        <v>214</v>
      </c>
      <c r="B14" s="83"/>
      <c r="C14" s="83"/>
      <c r="D14" s="83" t="s">
        <v>215</v>
      </c>
      <c r="E14" s="84"/>
      <c r="F14" s="2"/>
      <c r="G14" s="1"/>
      <c r="H14" s="1"/>
      <c r="I14" s="1"/>
      <c r="J14" s="1"/>
      <c r="K14" s="1"/>
      <c r="L14" s="1"/>
      <c r="M14" s="1"/>
      <c r="N14" s="1"/>
    </row>
    <row r="15" spans="1:14" ht="17.25" customHeight="1" thickBot="1">
      <c r="A15" s="1"/>
      <c r="B15" s="1"/>
      <c r="C15" s="15"/>
      <c r="D15" s="2"/>
      <c r="E15" s="2"/>
      <c r="F15" s="1"/>
      <c r="G15" s="1"/>
      <c r="H15" s="1"/>
      <c r="I15" s="1"/>
      <c r="J15" s="1"/>
      <c r="K15" s="1"/>
      <c r="L15" s="1"/>
      <c r="M15" s="1"/>
      <c r="N15" s="1"/>
    </row>
    <row r="16" spans="1:14" ht="57.75" customHeight="1" thickBot="1">
      <c r="A16" s="104" t="s">
        <v>22</v>
      </c>
      <c r="B16" s="105"/>
      <c r="C16" s="35" t="s">
        <v>25</v>
      </c>
      <c r="D16" s="35" t="s">
        <v>26</v>
      </c>
      <c r="E16" s="35" t="s">
        <v>27</v>
      </c>
      <c r="F16" s="35" t="s">
        <v>9</v>
      </c>
      <c r="G16" s="35" t="s">
        <v>10</v>
      </c>
      <c r="H16" s="36" t="s">
        <v>39</v>
      </c>
      <c r="I16" s="35" t="s">
        <v>11</v>
      </c>
      <c r="J16" s="35" t="s">
        <v>12</v>
      </c>
      <c r="K16" s="35" t="s">
        <v>13</v>
      </c>
      <c r="L16" s="37" t="s">
        <v>40</v>
      </c>
      <c r="M16" s="38" t="s">
        <v>41</v>
      </c>
      <c r="N16" s="2"/>
    </row>
    <row r="17" spans="1:14" ht="17.25" customHeight="1">
      <c r="A17" s="39" t="s">
        <v>147</v>
      </c>
      <c r="B17" s="40" t="s">
        <v>14</v>
      </c>
      <c r="C17" s="93">
        <f>'[1]Profile 3'!C17</f>
        <v>889</v>
      </c>
      <c r="D17" s="93">
        <f>'[1]Profile 3'!D17</f>
        <v>59</v>
      </c>
      <c r="E17" s="93">
        <f>'[1]Profile 3'!E17</f>
        <v>290</v>
      </c>
      <c r="F17" s="93">
        <f>'[1]Profile 3'!F17</f>
        <v>50</v>
      </c>
      <c r="G17" s="93">
        <f>'[1]Profile 3'!G17</f>
        <v>12</v>
      </c>
      <c r="H17" s="41">
        <f t="shared" ref="H17:H18" si="0">SUM(C17:G17)</f>
        <v>1300</v>
      </c>
      <c r="I17" s="93">
        <f>'[1]Profile 3'!I17</f>
        <v>19</v>
      </c>
      <c r="J17" s="93">
        <f>'[1]Profile 3'!J17</f>
        <v>465</v>
      </c>
      <c r="K17" s="93">
        <f>'[1]Profile 3'!K17</f>
        <v>284</v>
      </c>
      <c r="L17" s="41">
        <f t="shared" ref="L17:L42" si="1">SUM(I17:K17)</f>
        <v>768</v>
      </c>
      <c r="M17" s="42">
        <f t="shared" ref="M17:M42" si="2">SUM(H17,L17)</f>
        <v>2068</v>
      </c>
      <c r="N17" s="2"/>
    </row>
    <row r="18" spans="1:14" ht="17.25" customHeight="1">
      <c r="A18" s="43"/>
      <c r="B18" s="44" t="s">
        <v>15</v>
      </c>
      <c r="C18" s="94">
        <f>'[1]Profile 3'!C18</f>
        <v>949</v>
      </c>
      <c r="D18" s="94">
        <f>'[1]Profile 3'!D18</f>
        <v>58</v>
      </c>
      <c r="E18" s="94">
        <f>'[1]Profile 3'!E18</f>
        <v>300</v>
      </c>
      <c r="F18" s="94">
        <f>'[1]Profile 3'!F18</f>
        <v>48</v>
      </c>
      <c r="G18" s="94">
        <f>'[1]Profile 3'!G18</f>
        <v>13</v>
      </c>
      <c r="H18" s="45">
        <f t="shared" si="0"/>
        <v>1368</v>
      </c>
      <c r="I18" s="94">
        <f>'[1]Profile 3'!I18</f>
        <v>20</v>
      </c>
      <c r="J18" s="94">
        <f>'[1]Profile 3'!J18</f>
        <v>450</v>
      </c>
      <c r="K18" s="94">
        <f>'[1]Profile 3'!K18</f>
        <v>261</v>
      </c>
      <c r="L18" s="45">
        <f t="shared" si="1"/>
        <v>731</v>
      </c>
      <c r="M18" s="46">
        <f t="shared" si="2"/>
        <v>2099</v>
      </c>
      <c r="N18" s="2"/>
    </row>
    <row r="19" spans="1:14" ht="17.25" customHeight="1" thickBot="1">
      <c r="A19" s="47" t="s">
        <v>16</v>
      </c>
      <c r="B19" s="48"/>
      <c r="C19" s="49">
        <f>IF(C17&lt;&gt;0,C18/C17-1,"")</f>
        <v>6.7491563554555656E-2</v>
      </c>
      <c r="D19" s="49">
        <f t="shared" ref="D19:K19" si="3">IF(D17&lt;&gt;0,D18/D17-1,"")</f>
        <v>-1.6949152542372836E-2</v>
      </c>
      <c r="E19" s="49">
        <f t="shared" si="3"/>
        <v>3.4482758620689724E-2</v>
      </c>
      <c r="F19" s="49">
        <f t="shared" si="3"/>
        <v>-4.0000000000000036E-2</v>
      </c>
      <c r="G19" s="49">
        <f t="shared" si="3"/>
        <v>8.3333333333333259E-2</v>
      </c>
      <c r="H19" s="50">
        <f>IF(H17&lt;&gt;0,H18/H17-1,0)</f>
        <v>5.2307692307692388E-2</v>
      </c>
      <c r="I19" s="49">
        <f t="shared" si="3"/>
        <v>5.2631578947368363E-2</v>
      </c>
      <c r="J19" s="49">
        <f t="shared" si="3"/>
        <v>-3.2258064516129004E-2</v>
      </c>
      <c r="K19" s="49">
        <f t="shared" si="3"/>
        <v>-8.098591549295775E-2</v>
      </c>
      <c r="L19" s="50">
        <f>IF(L17&lt;&gt;0,L18/L17-1,0)</f>
        <v>-4.817708333333337E-2</v>
      </c>
      <c r="M19" s="50">
        <f>IF(M17&lt;&gt;0,M18/M17-1,0)</f>
        <v>1.4990328820116083E-2</v>
      </c>
      <c r="N19" s="2"/>
    </row>
    <row r="20" spans="1:14" ht="17.25" customHeight="1">
      <c r="A20" s="39" t="s">
        <v>148</v>
      </c>
      <c r="B20" s="40" t="s">
        <v>14</v>
      </c>
      <c r="C20" s="93">
        <f>'[1]Profile 3'!C20</f>
        <v>889</v>
      </c>
      <c r="D20" s="93">
        <f>'[1]Profile 3'!D20</f>
        <v>59</v>
      </c>
      <c r="E20" s="93">
        <f>'[1]Profile 3'!E20</f>
        <v>290</v>
      </c>
      <c r="F20" s="93">
        <f>'[1]Profile 3'!F20</f>
        <v>50</v>
      </c>
      <c r="G20" s="93">
        <f>'[1]Profile 3'!G20</f>
        <v>12</v>
      </c>
      <c r="H20" s="41">
        <f t="shared" ref="H20:H21" si="4">SUM(C20:G20)</f>
        <v>1300</v>
      </c>
      <c r="I20" s="93">
        <f>'[1]Profile 3'!I20</f>
        <v>19</v>
      </c>
      <c r="J20" s="93">
        <f>'[1]Profile 3'!J20</f>
        <v>465</v>
      </c>
      <c r="K20" s="93">
        <f>'[1]Profile 3'!K20</f>
        <v>284</v>
      </c>
      <c r="L20" s="41">
        <f t="shared" si="1"/>
        <v>768</v>
      </c>
      <c r="M20" s="42">
        <f t="shared" si="2"/>
        <v>2068</v>
      </c>
      <c r="N20" s="2"/>
    </row>
    <row r="21" spans="1:14" ht="17.25" customHeight="1">
      <c r="A21" s="43"/>
      <c r="B21" s="44" t="s">
        <v>15</v>
      </c>
      <c r="C21" s="94">
        <f>'[1]Profile 3'!C21</f>
        <v>949</v>
      </c>
      <c r="D21" s="94">
        <f>'[1]Profile 3'!D21</f>
        <v>58</v>
      </c>
      <c r="E21" s="94">
        <f>'[1]Profile 3'!E21</f>
        <v>300</v>
      </c>
      <c r="F21" s="94">
        <f>'[1]Profile 3'!F21</f>
        <v>48</v>
      </c>
      <c r="G21" s="94">
        <f>'[1]Profile 3'!G21</f>
        <v>13</v>
      </c>
      <c r="H21" s="45">
        <f t="shared" si="4"/>
        <v>1368</v>
      </c>
      <c r="I21" s="94">
        <f>'[1]Profile 3'!I21</f>
        <v>20</v>
      </c>
      <c r="J21" s="94">
        <f>'[1]Profile 3'!J21</f>
        <v>450</v>
      </c>
      <c r="K21" s="94">
        <f>'[1]Profile 3'!K21</f>
        <v>261</v>
      </c>
      <c r="L21" s="45">
        <f t="shared" si="1"/>
        <v>731</v>
      </c>
      <c r="M21" s="46">
        <f t="shared" si="2"/>
        <v>2099</v>
      </c>
      <c r="N21" s="2"/>
    </row>
    <row r="22" spans="1:14" ht="17.25" customHeight="1" thickBot="1">
      <c r="A22" s="47" t="s">
        <v>16</v>
      </c>
      <c r="B22" s="48"/>
      <c r="C22" s="49">
        <f>IF(C20&lt;&gt;0,C21/C20-1,"")</f>
        <v>6.7491563554555656E-2</v>
      </c>
      <c r="D22" s="49">
        <f t="shared" ref="D22:K22" si="5">IF(D20&lt;&gt;0,D21/D20-1,"")</f>
        <v>-1.6949152542372836E-2</v>
      </c>
      <c r="E22" s="49">
        <f t="shared" si="5"/>
        <v>3.4482758620689724E-2</v>
      </c>
      <c r="F22" s="49">
        <f t="shared" si="5"/>
        <v>-4.0000000000000036E-2</v>
      </c>
      <c r="G22" s="49">
        <f t="shared" si="5"/>
        <v>8.3333333333333259E-2</v>
      </c>
      <c r="H22" s="50">
        <f>IF(H20&lt;&gt;0,H21/H20-1,0)</f>
        <v>5.2307692307692388E-2</v>
      </c>
      <c r="I22" s="49">
        <f t="shared" si="5"/>
        <v>5.2631578947368363E-2</v>
      </c>
      <c r="J22" s="49">
        <f t="shared" si="5"/>
        <v>-3.2258064516129004E-2</v>
      </c>
      <c r="K22" s="49">
        <f t="shared" si="5"/>
        <v>-8.098591549295775E-2</v>
      </c>
      <c r="L22" s="50">
        <f>IF(L20&lt;&gt;0,L21/L20-1,0)</f>
        <v>-4.817708333333337E-2</v>
      </c>
      <c r="M22" s="50">
        <f>IF(M20&lt;&gt;0,M21/M20-1,0)</f>
        <v>1.4990328820116083E-2</v>
      </c>
      <c r="N22" s="2"/>
    </row>
    <row r="23" spans="1:14" ht="17.25" customHeight="1">
      <c r="A23" s="39" t="s">
        <v>149</v>
      </c>
      <c r="B23" s="40" t="s">
        <v>14</v>
      </c>
      <c r="C23" s="93">
        <f>'[1]Profile 3'!C23</f>
        <v>599</v>
      </c>
      <c r="D23" s="93">
        <f>'[1]Profile 3'!D23</f>
        <v>40</v>
      </c>
      <c r="E23" s="93">
        <f>'[1]Profile 3'!E23</f>
        <v>196</v>
      </c>
      <c r="F23" s="93">
        <f>'[1]Profile 3'!F23</f>
        <v>29</v>
      </c>
      <c r="G23" s="93">
        <f>'[1]Profile 3'!G23</f>
        <v>13</v>
      </c>
      <c r="H23" s="41">
        <f t="shared" ref="H23:H24" si="6">SUM(C23:G23)</f>
        <v>877</v>
      </c>
      <c r="I23" s="93">
        <f>'[1]Profile 3'!I23</f>
        <v>19</v>
      </c>
      <c r="J23" s="93">
        <f>'[1]Profile 3'!J23</f>
        <v>345</v>
      </c>
      <c r="K23" s="93">
        <f>'[1]Profile 3'!K23</f>
        <v>403</v>
      </c>
      <c r="L23" s="41">
        <f t="shared" si="1"/>
        <v>767</v>
      </c>
      <c r="M23" s="42">
        <f t="shared" si="2"/>
        <v>1644</v>
      </c>
      <c r="N23" s="2"/>
    </row>
    <row r="24" spans="1:14" ht="17.25" customHeight="1">
      <c r="A24" s="43"/>
      <c r="B24" s="44" t="s">
        <v>15</v>
      </c>
      <c r="C24" s="94">
        <f>'[1]Profile 3'!C24</f>
        <v>640</v>
      </c>
      <c r="D24" s="94">
        <f>'[1]Profile 3'!D24</f>
        <v>39</v>
      </c>
      <c r="E24" s="94">
        <f>'[1]Profile 3'!E24</f>
        <v>203</v>
      </c>
      <c r="F24" s="94">
        <f>'[1]Profile 3'!F24</f>
        <v>28</v>
      </c>
      <c r="G24" s="94">
        <f>'[1]Profile 3'!G24</f>
        <v>14</v>
      </c>
      <c r="H24" s="45">
        <f t="shared" si="6"/>
        <v>924</v>
      </c>
      <c r="I24" s="94">
        <f>'[1]Profile 3'!I24</f>
        <v>20</v>
      </c>
      <c r="J24" s="94">
        <f>'[1]Profile 3'!J24</f>
        <v>333</v>
      </c>
      <c r="K24" s="94">
        <f>'[1]Profile 3'!K24</f>
        <v>370</v>
      </c>
      <c r="L24" s="45">
        <f t="shared" si="1"/>
        <v>723</v>
      </c>
      <c r="M24" s="46">
        <f t="shared" si="2"/>
        <v>1647</v>
      </c>
      <c r="N24" s="2"/>
    </row>
    <row r="25" spans="1:14" ht="17.25" customHeight="1" thickBot="1">
      <c r="A25" s="47" t="s">
        <v>16</v>
      </c>
      <c r="B25" s="48"/>
      <c r="C25" s="49">
        <f>IF(C23&lt;&gt;0,C24/C23-1,"")</f>
        <v>6.8447412353923154E-2</v>
      </c>
      <c r="D25" s="49">
        <f t="shared" ref="D25:K25" si="7">IF(D23&lt;&gt;0,D24/D23-1,"")</f>
        <v>-2.5000000000000022E-2</v>
      </c>
      <c r="E25" s="49">
        <f t="shared" si="7"/>
        <v>3.5714285714285809E-2</v>
      </c>
      <c r="F25" s="49">
        <f t="shared" si="7"/>
        <v>-3.4482758620689613E-2</v>
      </c>
      <c r="G25" s="49">
        <f t="shared" si="7"/>
        <v>7.6923076923076872E-2</v>
      </c>
      <c r="H25" s="50">
        <f>IF(H23&lt;&gt;0,H24/H23-1,0)</f>
        <v>5.3591790193842748E-2</v>
      </c>
      <c r="I25" s="49">
        <f t="shared" si="7"/>
        <v>5.2631578947368363E-2</v>
      </c>
      <c r="J25" s="49">
        <f t="shared" si="7"/>
        <v>-3.4782608695652195E-2</v>
      </c>
      <c r="K25" s="49">
        <f t="shared" si="7"/>
        <v>-8.1885856079404462E-2</v>
      </c>
      <c r="L25" s="50">
        <f>IF(L23&lt;&gt;0,L24/L23-1,0)</f>
        <v>-5.7366362451108266E-2</v>
      </c>
      <c r="M25" s="50">
        <f>IF(M23&lt;&gt;0,M24/M23-1,0)</f>
        <v>1.8248175182482562E-3</v>
      </c>
      <c r="N25" s="2"/>
    </row>
    <row r="26" spans="1:14" ht="17.25" customHeight="1">
      <c r="A26" s="39" t="s">
        <v>150</v>
      </c>
      <c r="B26" s="40" t="s">
        <v>14</v>
      </c>
      <c r="C26" s="93">
        <f>'[1]Profile 3'!C26</f>
        <v>599</v>
      </c>
      <c r="D26" s="93">
        <f>'[1]Profile 3'!D26</f>
        <v>40</v>
      </c>
      <c r="E26" s="93">
        <f>'[1]Profile 3'!E26</f>
        <v>196</v>
      </c>
      <c r="F26" s="93">
        <f>'[1]Profile 3'!F26</f>
        <v>29</v>
      </c>
      <c r="G26" s="93">
        <f>'[1]Profile 3'!G26</f>
        <v>13</v>
      </c>
      <c r="H26" s="41">
        <f t="shared" ref="H26:H27" si="8">SUM(C26:G26)</f>
        <v>877</v>
      </c>
      <c r="I26" s="93">
        <f>'[1]Profile 3'!I26</f>
        <v>19</v>
      </c>
      <c r="J26" s="93">
        <f>'[1]Profile 3'!J26</f>
        <v>345</v>
      </c>
      <c r="K26" s="93">
        <f>'[1]Profile 3'!K26</f>
        <v>403</v>
      </c>
      <c r="L26" s="41">
        <f t="shared" si="1"/>
        <v>767</v>
      </c>
      <c r="M26" s="42">
        <f t="shared" si="2"/>
        <v>1644</v>
      </c>
      <c r="N26" s="2"/>
    </row>
    <row r="27" spans="1:14" ht="17.25" customHeight="1">
      <c r="A27" s="43"/>
      <c r="B27" s="44" t="s">
        <v>15</v>
      </c>
      <c r="C27" s="94">
        <f>'[1]Profile 3'!C27</f>
        <v>640</v>
      </c>
      <c r="D27" s="94">
        <f>'[1]Profile 3'!D27</f>
        <v>39</v>
      </c>
      <c r="E27" s="94">
        <f>'[1]Profile 3'!E27</f>
        <v>203</v>
      </c>
      <c r="F27" s="94">
        <f>'[1]Profile 3'!F27</f>
        <v>28</v>
      </c>
      <c r="G27" s="94">
        <f>'[1]Profile 3'!G27</f>
        <v>14</v>
      </c>
      <c r="H27" s="45">
        <f t="shared" si="8"/>
        <v>924</v>
      </c>
      <c r="I27" s="94">
        <f>'[1]Profile 3'!I27</f>
        <v>20</v>
      </c>
      <c r="J27" s="94">
        <f>'[1]Profile 3'!J27</f>
        <v>333</v>
      </c>
      <c r="K27" s="94">
        <f>'[1]Profile 3'!K27</f>
        <v>370</v>
      </c>
      <c r="L27" s="45">
        <f t="shared" si="1"/>
        <v>723</v>
      </c>
      <c r="M27" s="46">
        <f t="shared" si="2"/>
        <v>1647</v>
      </c>
      <c r="N27" s="2"/>
    </row>
    <row r="28" spans="1:14" ht="17.25" customHeight="1" thickBot="1">
      <c r="A28" s="47" t="s">
        <v>16</v>
      </c>
      <c r="B28" s="48"/>
      <c r="C28" s="49">
        <f>IF(C26&lt;&gt;0,C27/C26-1,"")</f>
        <v>6.8447412353923154E-2</v>
      </c>
      <c r="D28" s="49">
        <f t="shared" ref="D28:K28" si="9">IF(D26&lt;&gt;0,D27/D26-1,"")</f>
        <v>-2.5000000000000022E-2</v>
      </c>
      <c r="E28" s="49">
        <f t="shared" si="9"/>
        <v>3.5714285714285809E-2</v>
      </c>
      <c r="F28" s="49">
        <f t="shared" si="9"/>
        <v>-3.4482758620689613E-2</v>
      </c>
      <c r="G28" s="49">
        <f t="shared" si="9"/>
        <v>7.6923076923076872E-2</v>
      </c>
      <c r="H28" s="50">
        <f>IF(H26&lt;&gt;0,H27/H26-1,0)</f>
        <v>5.3591790193842748E-2</v>
      </c>
      <c r="I28" s="49">
        <f t="shared" si="9"/>
        <v>5.2631578947368363E-2</v>
      </c>
      <c r="J28" s="49">
        <f t="shared" si="9"/>
        <v>-3.4782608695652195E-2</v>
      </c>
      <c r="K28" s="49">
        <f t="shared" si="9"/>
        <v>-8.1885856079404462E-2</v>
      </c>
      <c r="L28" s="50">
        <f>IF(L26&lt;&gt;0,L27/L26-1,0)</f>
        <v>-5.7366362451108266E-2</v>
      </c>
      <c r="M28" s="50">
        <f>IF(M26&lt;&gt;0,M27/M26-1,0)</f>
        <v>1.8248175182482562E-3</v>
      </c>
      <c r="N28" s="2"/>
    </row>
    <row r="29" spans="1:14" ht="17.25" customHeight="1">
      <c r="A29" s="39" t="s">
        <v>151</v>
      </c>
      <c r="B29" s="40" t="s">
        <v>14</v>
      </c>
      <c r="C29" s="93">
        <f>'[1]Profile 3'!C29</f>
        <v>416</v>
      </c>
      <c r="D29" s="93">
        <f>'[1]Profile 3'!D29</f>
        <v>28</v>
      </c>
      <c r="E29" s="93">
        <f>'[1]Profile 3'!E29</f>
        <v>136</v>
      </c>
      <c r="F29" s="93">
        <f>'[1]Profile 3'!F29</f>
        <v>24</v>
      </c>
      <c r="G29" s="93">
        <f>'[1]Profile 3'!G29</f>
        <v>10</v>
      </c>
      <c r="H29" s="41">
        <f t="shared" ref="H29:H30" si="10">SUM(C29:G29)</f>
        <v>614</v>
      </c>
      <c r="I29" s="93">
        <f>'[1]Profile 3'!I29</f>
        <v>19</v>
      </c>
      <c r="J29" s="93">
        <f>'[1]Profile 3'!J29</f>
        <v>333</v>
      </c>
      <c r="K29" s="93">
        <f>'[1]Profile 3'!K29</f>
        <v>310</v>
      </c>
      <c r="L29" s="41">
        <f t="shared" si="1"/>
        <v>662</v>
      </c>
      <c r="M29" s="42">
        <f t="shared" si="2"/>
        <v>1276</v>
      </c>
      <c r="N29" s="2"/>
    </row>
    <row r="30" spans="1:14" ht="17.25" customHeight="1">
      <c r="A30" s="43"/>
      <c r="B30" s="44" t="s">
        <v>15</v>
      </c>
      <c r="C30" s="94">
        <f>'[1]Profile 3'!C30</f>
        <v>444</v>
      </c>
      <c r="D30" s="94">
        <f>'[1]Profile 3'!D30</f>
        <v>27</v>
      </c>
      <c r="E30" s="94">
        <f>'[1]Profile 3'!E30</f>
        <v>141</v>
      </c>
      <c r="F30" s="94">
        <f>'[1]Profile 3'!F30</f>
        <v>23</v>
      </c>
      <c r="G30" s="94">
        <f>'[1]Profile 3'!G30</f>
        <v>10</v>
      </c>
      <c r="H30" s="45">
        <f t="shared" si="10"/>
        <v>645</v>
      </c>
      <c r="I30" s="94">
        <f>'[1]Profile 3'!I30</f>
        <v>20</v>
      </c>
      <c r="J30" s="94">
        <f>'[1]Profile 3'!J30</f>
        <v>322</v>
      </c>
      <c r="K30" s="94">
        <f>'[1]Profile 3'!K30</f>
        <v>285</v>
      </c>
      <c r="L30" s="45">
        <f t="shared" si="1"/>
        <v>627</v>
      </c>
      <c r="M30" s="46">
        <f t="shared" si="2"/>
        <v>1272</v>
      </c>
      <c r="N30" s="2"/>
    </row>
    <row r="31" spans="1:14" ht="17.25" customHeight="1" thickBot="1">
      <c r="A31" s="47" t="s">
        <v>16</v>
      </c>
      <c r="B31" s="48"/>
      <c r="C31" s="49">
        <f>IF(C29&lt;&gt;0,C30/C29-1,"")</f>
        <v>6.7307692307692291E-2</v>
      </c>
      <c r="D31" s="49">
        <f t="shared" ref="D31:G31" si="11">IF(D29&lt;&gt;0,D30/D29-1,"")</f>
        <v>-3.5714285714285698E-2</v>
      </c>
      <c r="E31" s="49">
        <f t="shared" si="11"/>
        <v>3.6764705882353033E-2</v>
      </c>
      <c r="F31" s="49">
        <f t="shared" si="11"/>
        <v>-4.166666666666663E-2</v>
      </c>
      <c r="G31" s="49">
        <f t="shared" si="11"/>
        <v>0</v>
      </c>
      <c r="H31" s="50">
        <f>IF(H29&lt;&gt;0,H30/H29-1,0)</f>
        <v>5.0488599348534224E-2</v>
      </c>
      <c r="I31" s="49">
        <f t="shared" ref="I31:K31" si="12">IF(I29&lt;&gt;0,I30/I29-1,"")</f>
        <v>5.2631578947368363E-2</v>
      </c>
      <c r="J31" s="49">
        <f t="shared" si="12"/>
        <v>-3.3033033033033066E-2</v>
      </c>
      <c r="K31" s="49">
        <f t="shared" si="12"/>
        <v>-8.064516129032262E-2</v>
      </c>
      <c r="L31" s="50">
        <f>IF(L29&lt;&gt;0,L30/L29-1,0)</f>
        <v>-5.2870090634441036E-2</v>
      </c>
      <c r="M31" s="50">
        <f>IF(M29&lt;&gt;0,M30/M29-1,0)</f>
        <v>-3.1347962382445305E-3</v>
      </c>
      <c r="N31" s="2"/>
    </row>
    <row r="32" spans="1:14" ht="17.25" customHeight="1">
      <c r="A32" s="39" t="s">
        <v>152</v>
      </c>
      <c r="B32" s="40" t="s">
        <v>14</v>
      </c>
      <c r="C32" s="93">
        <f>'[1]Profile 3'!C32</f>
        <v>416</v>
      </c>
      <c r="D32" s="93">
        <f>'[1]Profile 3'!D32</f>
        <v>28</v>
      </c>
      <c r="E32" s="93">
        <f>'[1]Profile 3'!E32</f>
        <v>136</v>
      </c>
      <c r="F32" s="93">
        <f>'[1]Profile 3'!F32</f>
        <v>24</v>
      </c>
      <c r="G32" s="93">
        <f>'[1]Profile 3'!G32</f>
        <v>10</v>
      </c>
      <c r="H32" s="41">
        <f t="shared" ref="H32:H33" si="13">SUM(C32:G32)</f>
        <v>614</v>
      </c>
      <c r="I32" s="93">
        <f>'[1]Profile 3'!I32</f>
        <v>19</v>
      </c>
      <c r="J32" s="93">
        <f>'[1]Profile 3'!J32</f>
        <v>333</v>
      </c>
      <c r="K32" s="93">
        <f>'[1]Profile 3'!K32</f>
        <v>310</v>
      </c>
      <c r="L32" s="41">
        <f t="shared" si="1"/>
        <v>662</v>
      </c>
      <c r="M32" s="42">
        <f t="shared" si="2"/>
        <v>1276</v>
      </c>
      <c r="N32" s="2"/>
    </row>
    <row r="33" spans="1:14" ht="17.25" customHeight="1">
      <c r="A33" s="43"/>
      <c r="B33" s="44" t="s">
        <v>15</v>
      </c>
      <c r="C33" s="94">
        <f>'[1]Profile 3'!C33</f>
        <v>444</v>
      </c>
      <c r="D33" s="94">
        <f>'[1]Profile 3'!D33</f>
        <v>27</v>
      </c>
      <c r="E33" s="94">
        <f>'[1]Profile 3'!E33</f>
        <v>141</v>
      </c>
      <c r="F33" s="94">
        <f>'[1]Profile 3'!F33</f>
        <v>23</v>
      </c>
      <c r="G33" s="94">
        <f>'[1]Profile 3'!G33</f>
        <v>10</v>
      </c>
      <c r="H33" s="45">
        <f t="shared" si="13"/>
        <v>645</v>
      </c>
      <c r="I33" s="94">
        <f>'[1]Profile 3'!I33</f>
        <v>20</v>
      </c>
      <c r="J33" s="94">
        <f>'[1]Profile 3'!J33</f>
        <v>322</v>
      </c>
      <c r="K33" s="94">
        <f>'[1]Profile 3'!K33</f>
        <v>285</v>
      </c>
      <c r="L33" s="45">
        <f t="shared" si="1"/>
        <v>627</v>
      </c>
      <c r="M33" s="46">
        <f t="shared" si="2"/>
        <v>1272</v>
      </c>
      <c r="N33" s="2"/>
    </row>
    <row r="34" spans="1:14" ht="17.25" customHeight="1" thickBot="1">
      <c r="A34" s="47" t="s">
        <v>16</v>
      </c>
      <c r="B34" s="48"/>
      <c r="C34" s="49">
        <f>IF(C32&lt;&gt;0,C33/C32-1,"")</f>
        <v>6.7307692307692291E-2</v>
      </c>
      <c r="D34" s="49">
        <f t="shared" ref="D34:G34" si="14">IF(D32&lt;&gt;0,D33/D32-1,"")</f>
        <v>-3.5714285714285698E-2</v>
      </c>
      <c r="E34" s="49">
        <f t="shared" si="14"/>
        <v>3.6764705882353033E-2</v>
      </c>
      <c r="F34" s="49">
        <f t="shared" si="14"/>
        <v>-4.166666666666663E-2</v>
      </c>
      <c r="G34" s="49">
        <f t="shared" si="14"/>
        <v>0</v>
      </c>
      <c r="H34" s="50">
        <f>IF(H32&lt;&gt;0,H33/H32-1,0)</f>
        <v>5.0488599348534224E-2</v>
      </c>
      <c r="I34" s="49">
        <f t="shared" ref="I34:K34" si="15">IF(I32&lt;&gt;0,I33/I32-1,"")</f>
        <v>5.2631578947368363E-2</v>
      </c>
      <c r="J34" s="49">
        <f t="shared" si="15"/>
        <v>-3.3033033033033066E-2</v>
      </c>
      <c r="K34" s="49">
        <f t="shared" si="15"/>
        <v>-8.064516129032262E-2</v>
      </c>
      <c r="L34" s="50">
        <f>IF(L32&lt;&gt;0,L33/L32-1,0)</f>
        <v>-5.2870090634441036E-2</v>
      </c>
      <c r="M34" s="50">
        <f>IF(M32&lt;&gt;0,M33/M32-1,0)</f>
        <v>-3.1347962382445305E-3</v>
      </c>
      <c r="N34" s="2"/>
    </row>
    <row r="35" spans="1:14" ht="17.25" customHeight="1">
      <c r="A35" s="39" t="s">
        <v>153</v>
      </c>
      <c r="B35" s="40" t="s">
        <v>14</v>
      </c>
      <c r="C35" s="93">
        <f>'[1]Profile 3'!C35</f>
        <v>416</v>
      </c>
      <c r="D35" s="93">
        <f>'[1]Profile 3'!D35</f>
        <v>28</v>
      </c>
      <c r="E35" s="93">
        <f>'[1]Profile 3'!E35</f>
        <v>136</v>
      </c>
      <c r="F35" s="93">
        <f>'[1]Profile 3'!F35</f>
        <v>24</v>
      </c>
      <c r="G35" s="93">
        <f>'[1]Profile 3'!G35</f>
        <v>10</v>
      </c>
      <c r="H35" s="41">
        <f t="shared" ref="H35:H36" si="16">SUM(C35:G35)</f>
        <v>614</v>
      </c>
      <c r="I35" s="93">
        <f>'[1]Profile 3'!I35</f>
        <v>19</v>
      </c>
      <c r="J35" s="93">
        <f>'[1]Profile 3'!J35</f>
        <v>333</v>
      </c>
      <c r="K35" s="93">
        <f>'[1]Profile 3'!K35</f>
        <v>310</v>
      </c>
      <c r="L35" s="41">
        <f t="shared" si="1"/>
        <v>662</v>
      </c>
      <c r="M35" s="42">
        <f t="shared" si="2"/>
        <v>1276</v>
      </c>
      <c r="N35" s="2"/>
    </row>
    <row r="36" spans="1:14" ht="17.25" customHeight="1">
      <c r="A36" s="43"/>
      <c r="B36" s="44" t="s">
        <v>15</v>
      </c>
      <c r="C36" s="94">
        <f>'[1]Profile 3'!C36</f>
        <v>444</v>
      </c>
      <c r="D36" s="94">
        <f>'[1]Profile 3'!D36</f>
        <v>27</v>
      </c>
      <c r="E36" s="94">
        <f>'[1]Profile 3'!E36</f>
        <v>141</v>
      </c>
      <c r="F36" s="94">
        <f>'[1]Profile 3'!F36</f>
        <v>23</v>
      </c>
      <c r="G36" s="94">
        <f>'[1]Profile 3'!G36</f>
        <v>10</v>
      </c>
      <c r="H36" s="45">
        <f t="shared" si="16"/>
        <v>645</v>
      </c>
      <c r="I36" s="94">
        <f>'[1]Profile 3'!I36</f>
        <v>20</v>
      </c>
      <c r="J36" s="94">
        <f>'[1]Profile 3'!J36</f>
        <v>322</v>
      </c>
      <c r="K36" s="94">
        <f>'[1]Profile 3'!K36</f>
        <v>285</v>
      </c>
      <c r="L36" s="45">
        <f t="shared" si="1"/>
        <v>627</v>
      </c>
      <c r="M36" s="46">
        <f t="shared" si="2"/>
        <v>1272</v>
      </c>
      <c r="N36" s="2"/>
    </row>
    <row r="37" spans="1:14" ht="17.25" customHeight="1" thickBot="1">
      <c r="A37" s="47" t="s">
        <v>16</v>
      </c>
      <c r="B37" s="48"/>
      <c r="C37" s="49">
        <f>IF(C35&lt;&gt;0,C36/C35-1,"")</f>
        <v>6.7307692307692291E-2</v>
      </c>
      <c r="D37" s="49">
        <f t="shared" ref="D37:G37" si="17">IF(D35&lt;&gt;0,D36/D35-1,"")</f>
        <v>-3.5714285714285698E-2</v>
      </c>
      <c r="E37" s="49">
        <f t="shared" si="17"/>
        <v>3.6764705882353033E-2</v>
      </c>
      <c r="F37" s="49">
        <f t="shared" si="17"/>
        <v>-4.166666666666663E-2</v>
      </c>
      <c r="G37" s="49">
        <f t="shared" si="17"/>
        <v>0</v>
      </c>
      <c r="H37" s="50">
        <f>IF(H35&lt;&gt;0,H36/H35-1,0)</f>
        <v>5.0488599348534224E-2</v>
      </c>
      <c r="I37" s="49">
        <f t="shared" ref="I37:K37" si="18">IF(I35&lt;&gt;0,I36/I35-1,"")</f>
        <v>5.2631578947368363E-2</v>
      </c>
      <c r="J37" s="49">
        <f t="shared" si="18"/>
        <v>-3.3033033033033066E-2</v>
      </c>
      <c r="K37" s="49">
        <f t="shared" si="18"/>
        <v>-8.064516129032262E-2</v>
      </c>
      <c r="L37" s="50">
        <f>IF(L35&lt;&gt;0,L36/L35-1,0)</f>
        <v>-5.2870090634441036E-2</v>
      </c>
      <c r="M37" s="50">
        <f>IF(M35&lt;&gt;0,M36/M35-1,0)</f>
        <v>-3.1347962382445305E-3</v>
      </c>
      <c r="N37" s="2"/>
    </row>
    <row r="38" spans="1:14" ht="17.25" customHeight="1">
      <c r="A38" s="39" t="s">
        <v>154</v>
      </c>
      <c r="B38" s="40" t="s">
        <v>14</v>
      </c>
      <c r="C38" s="93">
        <f>'[1]Profile 3'!C38</f>
        <v>416</v>
      </c>
      <c r="D38" s="93">
        <f>'[1]Profile 3'!D38</f>
        <v>28</v>
      </c>
      <c r="E38" s="93">
        <f>'[1]Profile 3'!E38</f>
        <v>136</v>
      </c>
      <c r="F38" s="93">
        <f>'[1]Profile 3'!F38</f>
        <v>24</v>
      </c>
      <c r="G38" s="93">
        <f>'[1]Profile 3'!G38</f>
        <v>10</v>
      </c>
      <c r="H38" s="41">
        <f t="shared" ref="H38:H39" si="19">SUM(C38:G38)</f>
        <v>614</v>
      </c>
      <c r="I38" s="93">
        <f>'[1]Profile 3'!I38</f>
        <v>19</v>
      </c>
      <c r="J38" s="93">
        <f>'[1]Profile 3'!J38</f>
        <v>333</v>
      </c>
      <c r="K38" s="93">
        <f>'[1]Profile 3'!K38</f>
        <v>310</v>
      </c>
      <c r="L38" s="41">
        <f t="shared" si="1"/>
        <v>662</v>
      </c>
      <c r="M38" s="42">
        <f t="shared" si="2"/>
        <v>1276</v>
      </c>
      <c r="N38" s="2"/>
    </row>
    <row r="39" spans="1:14" ht="17.25" customHeight="1">
      <c r="A39" s="43"/>
      <c r="B39" s="44" t="s">
        <v>15</v>
      </c>
      <c r="C39" s="94">
        <f>'[1]Profile 3'!C39</f>
        <v>444</v>
      </c>
      <c r="D39" s="94">
        <f>'[1]Profile 3'!D39</f>
        <v>27</v>
      </c>
      <c r="E39" s="94">
        <f>'[1]Profile 3'!E39</f>
        <v>141</v>
      </c>
      <c r="F39" s="94">
        <f>'[1]Profile 3'!F39</f>
        <v>23</v>
      </c>
      <c r="G39" s="94">
        <f>'[1]Profile 3'!G39</f>
        <v>10</v>
      </c>
      <c r="H39" s="45">
        <f t="shared" si="19"/>
        <v>645</v>
      </c>
      <c r="I39" s="94">
        <f>'[1]Profile 3'!I39</f>
        <v>20</v>
      </c>
      <c r="J39" s="94">
        <f>'[1]Profile 3'!J39</f>
        <v>322</v>
      </c>
      <c r="K39" s="94">
        <f>'[1]Profile 3'!K39</f>
        <v>285</v>
      </c>
      <c r="L39" s="45">
        <f t="shared" si="1"/>
        <v>627</v>
      </c>
      <c r="M39" s="46">
        <f t="shared" si="2"/>
        <v>1272</v>
      </c>
      <c r="N39" s="2"/>
    </row>
    <row r="40" spans="1:14" ht="17.25" customHeight="1" thickBot="1">
      <c r="A40" s="47" t="s">
        <v>16</v>
      </c>
      <c r="B40" s="48"/>
      <c r="C40" s="49">
        <f>IF(C38&lt;&gt;0,C39/C38-1,"")</f>
        <v>6.7307692307692291E-2</v>
      </c>
      <c r="D40" s="49">
        <f t="shared" ref="D40:G40" si="20">IF(D38&lt;&gt;0,D39/D38-1,"")</f>
        <v>-3.5714285714285698E-2</v>
      </c>
      <c r="E40" s="49">
        <f t="shared" si="20"/>
        <v>3.6764705882353033E-2</v>
      </c>
      <c r="F40" s="49">
        <f t="shared" si="20"/>
        <v>-4.166666666666663E-2</v>
      </c>
      <c r="G40" s="49">
        <f t="shared" si="20"/>
        <v>0</v>
      </c>
      <c r="H40" s="50">
        <f>IF(H38&lt;&gt;0,H39/H38-1,0)</f>
        <v>5.0488599348534224E-2</v>
      </c>
      <c r="I40" s="49">
        <f t="shared" ref="I40:K40" si="21">IF(I38&lt;&gt;0,I39/I38-1,"")</f>
        <v>5.2631578947368363E-2</v>
      </c>
      <c r="J40" s="49">
        <f t="shared" si="21"/>
        <v>-3.3033033033033066E-2</v>
      </c>
      <c r="K40" s="49">
        <f t="shared" si="21"/>
        <v>-8.064516129032262E-2</v>
      </c>
      <c r="L40" s="50">
        <f>IF(L38&lt;&gt;0,L39/L38-1,0)</f>
        <v>-5.2870090634441036E-2</v>
      </c>
      <c r="M40" s="50">
        <f>IF(M38&lt;&gt;0,M39/M38-1,0)</f>
        <v>-3.1347962382445305E-3</v>
      </c>
      <c r="N40" s="2"/>
    </row>
    <row r="41" spans="1:14" ht="17.25" customHeight="1">
      <c r="A41" s="39" t="s">
        <v>155</v>
      </c>
      <c r="B41" s="40" t="s">
        <v>14</v>
      </c>
      <c r="C41" s="93">
        <f>'[1]Profile 3'!C41</f>
        <v>416</v>
      </c>
      <c r="D41" s="93">
        <f>'[1]Profile 3'!D41</f>
        <v>28</v>
      </c>
      <c r="E41" s="93">
        <f>'[1]Profile 3'!E41</f>
        <v>136</v>
      </c>
      <c r="F41" s="93">
        <f>'[1]Profile 3'!F41</f>
        <v>24</v>
      </c>
      <c r="G41" s="93">
        <f>'[1]Profile 3'!G41</f>
        <v>10</v>
      </c>
      <c r="H41" s="41">
        <f t="shared" ref="H41:H42" si="22">SUM(C41:G41)</f>
        <v>614</v>
      </c>
      <c r="I41" s="93">
        <f>'[1]Profile 3'!I41</f>
        <v>19</v>
      </c>
      <c r="J41" s="93">
        <f>'[1]Profile 3'!J41</f>
        <v>333</v>
      </c>
      <c r="K41" s="93">
        <f>'[1]Profile 3'!K41</f>
        <v>310</v>
      </c>
      <c r="L41" s="41">
        <f t="shared" si="1"/>
        <v>662</v>
      </c>
      <c r="M41" s="42">
        <f t="shared" si="2"/>
        <v>1276</v>
      </c>
      <c r="N41" s="2"/>
    </row>
    <row r="42" spans="1:14" ht="17.25" customHeight="1">
      <c r="A42" s="43"/>
      <c r="B42" s="44" t="s">
        <v>15</v>
      </c>
      <c r="C42" s="94">
        <f>'[1]Profile 3'!C42</f>
        <v>444</v>
      </c>
      <c r="D42" s="94">
        <f>'[1]Profile 3'!D42</f>
        <v>27</v>
      </c>
      <c r="E42" s="94">
        <f>'[1]Profile 3'!E42</f>
        <v>141</v>
      </c>
      <c r="F42" s="94">
        <f>'[1]Profile 3'!F42</f>
        <v>23</v>
      </c>
      <c r="G42" s="94">
        <f>'[1]Profile 3'!G42</f>
        <v>10</v>
      </c>
      <c r="H42" s="45">
        <f t="shared" si="22"/>
        <v>645</v>
      </c>
      <c r="I42" s="94">
        <f>'[1]Profile 3'!I42</f>
        <v>20</v>
      </c>
      <c r="J42" s="94">
        <f>'[1]Profile 3'!J42</f>
        <v>322</v>
      </c>
      <c r="K42" s="94">
        <f>'[1]Profile 3'!K42</f>
        <v>285</v>
      </c>
      <c r="L42" s="45">
        <f t="shared" si="1"/>
        <v>627</v>
      </c>
      <c r="M42" s="46">
        <f t="shared" si="2"/>
        <v>1272</v>
      </c>
      <c r="N42" s="2"/>
    </row>
    <row r="43" spans="1:14" ht="17.25" customHeight="1" thickBot="1">
      <c r="A43" s="47" t="s">
        <v>16</v>
      </c>
      <c r="B43" s="48"/>
      <c r="C43" s="49">
        <f>IF(C41&lt;&gt;0,C42/C41-1,"")</f>
        <v>6.7307692307692291E-2</v>
      </c>
      <c r="D43" s="49">
        <f t="shared" ref="D43:K43" si="23">IF(D41&lt;&gt;0,D42/D41-1,"")</f>
        <v>-3.5714285714285698E-2</v>
      </c>
      <c r="E43" s="49">
        <f t="shared" si="23"/>
        <v>3.6764705882353033E-2</v>
      </c>
      <c r="F43" s="49">
        <f t="shared" si="23"/>
        <v>-4.166666666666663E-2</v>
      </c>
      <c r="G43" s="49">
        <f t="shared" si="23"/>
        <v>0</v>
      </c>
      <c r="H43" s="51">
        <f>IF(H41&lt;&gt;0,H42/H41-1,0)</f>
        <v>5.0488599348534224E-2</v>
      </c>
      <c r="I43" s="49">
        <f t="shared" si="23"/>
        <v>5.2631578947368363E-2</v>
      </c>
      <c r="J43" s="49">
        <f t="shared" si="23"/>
        <v>-3.3033033033033066E-2</v>
      </c>
      <c r="K43" s="49">
        <f t="shared" si="23"/>
        <v>-8.064516129032262E-2</v>
      </c>
      <c r="L43" s="51">
        <f>IF(L41&lt;&gt;0,L42/L41-1,0)</f>
        <v>-5.2870090634441036E-2</v>
      </c>
      <c r="M43" s="51">
        <f>IF(M41&lt;&gt;0,M42/M41-1,0)</f>
        <v>-3.1347962382445305E-3</v>
      </c>
      <c r="N43" s="2"/>
    </row>
    <row r="44" spans="1:14" ht="17.25" customHeight="1">
      <c r="A44" s="52" t="s">
        <v>28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7.25" customHeight="1">
      <c r="A45" s="5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7.25" customHeight="1">
      <c r="A46" s="3" t="s">
        <v>17</v>
      </c>
      <c r="B46" s="3"/>
      <c r="C46" s="3"/>
      <c r="D46" s="3"/>
      <c r="E46" s="3"/>
      <c r="F46" s="3"/>
      <c r="G46" s="3"/>
      <c r="H46" s="3"/>
      <c r="I46" s="2"/>
      <c r="J46" s="2"/>
      <c r="K46" s="2"/>
      <c r="L46" s="2"/>
      <c r="M46" s="2"/>
      <c r="N46" s="2"/>
    </row>
    <row r="47" spans="1:1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1" customHeight="1">
      <c r="A48" s="1" t="s">
        <v>18</v>
      </c>
      <c r="B48" s="54" t="str">
        <f>'[1]Profile 3'!B48</f>
        <v>RATE GROUPS - DCPD 20, CL 20, CM 20</v>
      </c>
      <c r="C48" s="54"/>
      <c r="D48" s="54"/>
      <c r="E48" s="54"/>
      <c r="F48" s="54"/>
      <c r="G48" s="2"/>
      <c r="H48" s="1" t="s">
        <v>19</v>
      </c>
      <c r="I48" s="54" t="str">
        <f>'[1]Profile 3'!I48</f>
        <v>RATE GROUPS - DCPD 19, CL 19, CM 19</v>
      </c>
      <c r="J48" s="54"/>
      <c r="K48" s="54"/>
      <c r="L48" s="54"/>
      <c r="M48" s="54"/>
      <c r="N48" s="2"/>
    </row>
    <row r="49" spans="1:14" ht="21" customHeight="1">
      <c r="A49" s="2"/>
      <c r="B49" s="55" t="str">
        <f>'[1]Profile 3'!B49</f>
        <v>CLASS 35</v>
      </c>
      <c r="C49" s="55"/>
      <c r="D49" s="55"/>
      <c r="E49" s="55"/>
      <c r="F49" s="55"/>
      <c r="G49" s="2"/>
      <c r="H49" s="2"/>
      <c r="I49" s="55" t="str">
        <f>'[1]Profile 3'!I49</f>
        <v>CLASS 35</v>
      </c>
      <c r="J49" s="55"/>
      <c r="K49" s="55"/>
      <c r="L49" s="55"/>
      <c r="M49" s="55"/>
      <c r="N49" s="2"/>
    </row>
    <row r="50" spans="1:14" ht="21" customHeight="1">
      <c r="A50" s="2"/>
      <c r="B50" s="55" t="str">
        <f>'[1]Profile 3'!B50</f>
        <v>DRIVING RECORD 6</v>
      </c>
      <c r="C50" s="55"/>
      <c r="D50" s="55"/>
      <c r="E50" s="55"/>
      <c r="F50" s="55"/>
      <c r="G50" s="2"/>
      <c r="H50" s="2"/>
      <c r="I50" s="55" t="str">
        <f>'[1]Profile 3'!I50</f>
        <v>DRIVING RECORD 6</v>
      </c>
      <c r="J50" s="55"/>
      <c r="K50" s="55"/>
      <c r="L50" s="55"/>
      <c r="M50" s="55"/>
      <c r="N50" s="2"/>
    </row>
    <row r="51" spans="1:14" ht="21" customHeight="1">
      <c r="A51" s="2"/>
      <c r="B51" s="55" t="str">
        <f>'[1]Profile 3'!B51</f>
        <v>No Discounts Apply</v>
      </c>
      <c r="C51" s="55"/>
      <c r="D51" s="55"/>
      <c r="E51" s="55"/>
      <c r="F51" s="55"/>
      <c r="G51" s="2"/>
      <c r="H51" s="2"/>
      <c r="I51" s="55" t="str">
        <f>'[1]Profile 3'!I51</f>
        <v>No Discounts Apply</v>
      </c>
      <c r="J51" s="55"/>
      <c r="K51" s="55"/>
      <c r="L51" s="55"/>
      <c r="M51" s="55"/>
      <c r="N51" s="2"/>
    </row>
    <row r="52" spans="1:14" ht="21" customHeight="1">
      <c r="A52" s="2"/>
      <c r="B52" s="56"/>
      <c r="C52" s="56"/>
      <c r="D52" s="56"/>
      <c r="E52" s="56"/>
      <c r="F52" s="56"/>
      <c r="G52" s="2"/>
      <c r="H52" s="2"/>
      <c r="I52" s="56"/>
      <c r="J52" s="56"/>
      <c r="K52" s="56"/>
      <c r="L52" s="56"/>
      <c r="M52" s="56"/>
      <c r="N52" s="2"/>
    </row>
  </sheetData>
  <sheetProtection selectLockedCells="1"/>
  <mergeCells count="9">
    <mergeCell ref="K1:L1"/>
    <mergeCell ref="M1:N1"/>
    <mergeCell ref="A16:B16"/>
    <mergeCell ref="K2:N2"/>
    <mergeCell ref="K3:L3"/>
    <mergeCell ref="M3:N3"/>
    <mergeCell ref="K4:L4"/>
    <mergeCell ref="M4:N4"/>
    <mergeCell ref="C2:I2"/>
  </mergeCells>
  <phoneticPr fontId="0" type="noConversion"/>
  <pageMargins left="0.75" right="0.75" top="1" bottom="1" header="0.5" footer="0.5"/>
  <pageSetup scale="4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2"/>
  <sheetViews>
    <sheetView tabSelected="1" zoomScale="55" zoomScaleNormal="55" workbookViewId="0">
      <selection activeCell="AC6" sqref="AC6"/>
    </sheetView>
  </sheetViews>
  <sheetFormatPr defaultColWidth="9.1796875" defaultRowHeight="12.5"/>
  <cols>
    <col min="1" max="1" width="19.81640625" customWidth="1"/>
    <col min="2" max="2" width="10.81640625" customWidth="1"/>
    <col min="3" max="14" width="17.81640625" customWidth="1"/>
  </cols>
  <sheetData>
    <row r="1" spans="1:14" ht="17.25" customHeight="1">
      <c r="A1" s="1"/>
      <c r="B1" s="1"/>
      <c r="C1" s="1"/>
      <c r="D1" s="1"/>
      <c r="E1" s="2"/>
      <c r="F1" s="1"/>
      <c r="G1" s="2"/>
      <c r="H1" s="1"/>
      <c r="I1" s="1"/>
      <c r="J1" s="1"/>
      <c r="K1" s="101" t="s">
        <v>81</v>
      </c>
      <c r="L1" s="101"/>
      <c r="M1" s="102" t="str">
        <f>IF('Comp Info'!B17&lt;&gt;"Original",'Comp Info'!H17,"")</f>
        <v/>
      </c>
      <c r="N1" s="103"/>
    </row>
    <row r="2" spans="1:14" ht="19.5" customHeight="1">
      <c r="A2" s="3" t="s">
        <v>0</v>
      </c>
      <c r="B2" s="1"/>
      <c r="C2" s="115" t="str">
        <f>+'Comp Info'!B9</f>
        <v>IAO Actuarial Consulting Services Inc.</v>
      </c>
      <c r="D2" s="115"/>
      <c r="E2" s="115"/>
      <c r="F2" s="115"/>
      <c r="G2" s="115"/>
      <c r="H2" s="115"/>
      <c r="I2" s="115"/>
      <c r="J2" s="1"/>
      <c r="K2" s="106" t="s">
        <v>1</v>
      </c>
      <c r="L2" s="107"/>
      <c r="M2" s="107"/>
      <c r="N2" s="108"/>
    </row>
    <row r="3" spans="1:14" ht="17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09" t="s">
        <v>2</v>
      </c>
      <c r="L3" s="110"/>
      <c r="M3" s="111" t="str">
        <f>+'Comp Info'!H12</f>
        <v>July 1, 2026</v>
      </c>
      <c r="N3" s="112"/>
    </row>
    <row r="4" spans="1:14" ht="19.5" customHeight="1">
      <c r="A4" s="4" t="s">
        <v>32</v>
      </c>
      <c r="B4" s="1"/>
      <c r="C4" s="1"/>
      <c r="D4" s="3" t="s">
        <v>216</v>
      </c>
      <c r="E4" s="1"/>
      <c r="F4" s="1"/>
      <c r="G4" s="1"/>
      <c r="H4" s="1"/>
      <c r="I4" s="1"/>
      <c r="J4" s="1"/>
      <c r="K4" s="113" t="s">
        <v>3</v>
      </c>
      <c r="L4" s="114"/>
      <c r="M4" s="111" t="str">
        <f>+'Comp Info'!H13</f>
        <v>July 1, 2026</v>
      </c>
      <c r="N4" s="112"/>
    </row>
    <row r="5" spans="1:14" ht="17.25" customHeight="1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</row>
    <row r="6" spans="1:14" ht="17.25" customHeight="1">
      <c r="A6" s="5" t="s">
        <v>4</v>
      </c>
      <c r="B6" s="1"/>
      <c r="C6" s="1"/>
      <c r="D6" s="1"/>
      <c r="E6" s="1"/>
      <c r="F6" s="1"/>
      <c r="G6" s="2"/>
      <c r="H6" s="1"/>
      <c r="I6" s="1"/>
      <c r="J6" s="2"/>
      <c r="K6" s="6" t="s">
        <v>5</v>
      </c>
      <c r="L6" s="7"/>
      <c r="M6" s="29"/>
      <c r="N6" s="30"/>
    </row>
    <row r="7" spans="1:14" ht="17.25" customHeight="1">
      <c r="A7" s="17" t="s">
        <v>21</v>
      </c>
      <c r="B7" s="7"/>
      <c r="C7" s="7"/>
      <c r="D7" s="7"/>
      <c r="E7" s="18"/>
      <c r="F7" s="1"/>
      <c r="G7" s="2"/>
      <c r="H7" s="1"/>
      <c r="I7" s="1"/>
      <c r="J7" s="2"/>
      <c r="K7" s="8" t="s">
        <v>205</v>
      </c>
      <c r="L7" s="1"/>
      <c r="M7" s="2"/>
      <c r="N7" s="31"/>
    </row>
    <row r="8" spans="1:14" ht="17.25" customHeight="1">
      <c r="A8" s="8" t="s">
        <v>23</v>
      </c>
      <c r="B8" s="1"/>
      <c r="C8" s="1"/>
      <c r="D8" s="2"/>
      <c r="E8" s="31"/>
      <c r="F8" s="2"/>
      <c r="G8" s="2"/>
      <c r="H8" s="1"/>
      <c r="I8" s="1"/>
      <c r="J8" s="1"/>
      <c r="K8" s="8" t="s">
        <v>222</v>
      </c>
      <c r="L8" s="1"/>
      <c r="M8" s="2"/>
      <c r="N8" s="31"/>
    </row>
    <row r="9" spans="1:14" ht="17.25" customHeight="1">
      <c r="A9" s="8" t="s">
        <v>33</v>
      </c>
      <c r="B9" s="1"/>
      <c r="C9" s="1"/>
      <c r="D9" s="1"/>
      <c r="E9" s="75"/>
      <c r="F9" s="2"/>
      <c r="G9" s="2"/>
      <c r="H9" s="1"/>
      <c r="I9" s="1"/>
      <c r="J9" s="1"/>
      <c r="K9" s="8" t="s">
        <v>223</v>
      </c>
      <c r="L9" s="1"/>
      <c r="M9" s="2"/>
      <c r="N9" s="31"/>
    </row>
    <row r="10" spans="1:14" ht="17.25" customHeight="1">
      <c r="A10" s="8" t="s">
        <v>24</v>
      </c>
      <c r="B10" s="1"/>
      <c r="C10" s="1"/>
      <c r="D10" s="2"/>
      <c r="E10" s="75"/>
      <c r="F10" s="2"/>
      <c r="G10" s="2"/>
      <c r="H10" s="1"/>
      <c r="I10" s="1"/>
      <c r="J10" s="1"/>
      <c r="K10" s="8" t="s">
        <v>7</v>
      </c>
      <c r="L10" s="1"/>
      <c r="M10" s="2"/>
      <c r="N10" s="31"/>
    </row>
    <row r="11" spans="1:14" ht="17.25" customHeight="1">
      <c r="A11" s="8" t="s">
        <v>175</v>
      </c>
      <c r="B11" s="1"/>
      <c r="C11" s="1"/>
      <c r="D11" s="1"/>
      <c r="E11" s="75"/>
      <c r="F11" s="2"/>
      <c r="G11" s="1"/>
      <c r="H11" s="1"/>
      <c r="I11" s="1"/>
      <c r="J11" s="1"/>
      <c r="K11" s="32" t="s">
        <v>8</v>
      </c>
      <c r="L11" s="33"/>
      <c r="M11" s="33"/>
      <c r="N11" s="34"/>
    </row>
    <row r="12" spans="1:14" ht="17.25" customHeight="1">
      <c r="A12" s="8" t="s">
        <v>225</v>
      </c>
      <c r="B12" s="1"/>
      <c r="C12" s="2"/>
      <c r="D12" s="2"/>
      <c r="E12" s="75"/>
      <c r="F12" s="2"/>
      <c r="G12" s="1"/>
      <c r="H12" s="1"/>
      <c r="I12" s="1"/>
      <c r="J12" s="1"/>
      <c r="K12" s="1"/>
      <c r="L12" s="1"/>
      <c r="M12" s="1"/>
      <c r="N12" s="1"/>
    </row>
    <row r="13" spans="1:14" ht="17.25" customHeight="1">
      <c r="A13" s="77" t="s">
        <v>219</v>
      </c>
      <c r="B13" s="78"/>
      <c r="C13" s="79"/>
      <c r="D13" s="80"/>
      <c r="E13" s="81" t="s">
        <v>227</v>
      </c>
      <c r="F13" s="2"/>
      <c r="G13" s="5"/>
      <c r="H13" s="3"/>
      <c r="I13" s="1"/>
      <c r="J13" s="1"/>
      <c r="K13" s="1"/>
      <c r="L13" s="1"/>
      <c r="M13" s="1"/>
      <c r="N13" s="1"/>
    </row>
    <row r="14" spans="1:14" ht="17.25" customHeight="1">
      <c r="A14" s="82" t="s">
        <v>220</v>
      </c>
      <c r="B14" s="83"/>
      <c r="C14" s="83"/>
      <c r="D14" s="83" t="s">
        <v>221</v>
      </c>
      <c r="E14" s="84"/>
      <c r="F14" s="2"/>
      <c r="G14" s="1"/>
      <c r="H14" s="1"/>
      <c r="I14" s="1"/>
      <c r="J14" s="1"/>
      <c r="K14" s="1"/>
      <c r="L14" s="1"/>
      <c r="M14" s="1"/>
      <c r="N14" s="1"/>
    </row>
    <row r="15" spans="1:14" ht="17.25" customHeight="1" thickBot="1">
      <c r="A15" s="2"/>
      <c r="B15" s="2"/>
      <c r="C15" s="2"/>
      <c r="D15" s="2"/>
      <c r="E15" s="2"/>
      <c r="F15" s="1"/>
      <c r="G15" s="1"/>
      <c r="H15" s="1"/>
      <c r="I15" s="1"/>
      <c r="J15" s="1"/>
      <c r="K15" s="1"/>
      <c r="L15" s="1"/>
      <c r="M15" s="1"/>
      <c r="N15" s="1"/>
    </row>
    <row r="16" spans="1:14" ht="57.75" customHeight="1" thickBot="1">
      <c r="A16" s="104" t="s">
        <v>22</v>
      </c>
      <c r="B16" s="105"/>
      <c r="C16" s="35" t="s">
        <v>25</v>
      </c>
      <c r="D16" s="35" t="s">
        <v>26</v>
      </c>
      <c r="E16" s="35" t="s">
        <v>27</v>
      </c>
      <c r="F16" s="35" t="s">
        <v>9</v>
      </c>
      <c r="G16" s="35" t="s">
        <v>10</v>
      </c>
      <c r="H16" s="36" t="s">
        <v>39</v>
      </c>
      <c r="I16" s="35" t="s">
        <v>11</v>
      </c>
      <c r="J16" s="35" t="s">
        <v>12</v>
      </c>
      <c r="K16" s="35" t="s">
        <v>13</v>
      </c>
      <c r="L16" s="37" t="s">
        <v>40</v>
      </c>
      <c r="M16" s="38" t="s">
        <v>41</v>
      </c>
      <c r="N16" s="2"/>
    </row>
    <row r="17" spans="1:14" ht="17.25" customHeight="1">
      <c r="A17" s="39" t="s">
        <v>147</v>
      </c>
      <c r="B17" s="40" t="s">
        <v>14</v>
      </c>
      <c r="C17" s="93">
        <f>'[1]Profile 4'!C17</f>
        <v>1427</v>
      </c>
      <c r="D17" s="93">
        <f>'[1]Profile 4'!D17</f>
        <v>95</v>
      </c>
      <c r="E17" s="93">
        <f>'[1]Profile 4'!E17</f>
        <v>659</v>
      </c>
      <c r="F17" s="93">
        <f>'[1]Profile 4'!F17</f>
        <v>50</v>
      </c>
      <c r="G17" s="93">
        <f>'[1]Profile 4'!G17</f>
        <v>12</v>
      </c>
      <c r="H17" s="41">
        <f t="shared" ref="H17:H18" si="0">SUM(C17:G17)</f>
        <v>2243</v>
      </c>
      <c r="I17" s="93">
        <f>'[1]Profile 4'!I17</f>
        <v>19</v>
      </c>
      <c r="J17" s="93">
        <f>'[1]Profile 4'!J17</f>
        <v>496</v>
      </c>
      <c r="K17" s="93">
        <f>'[1]Profile 4'!K17</f>
        <v>254</v>
      </c>
      <c r="L17" s="41">
        <f t="shared" ref="L17:L42" si="1">SUM(I17:K17)</f>
        <v>769</v>
      </c>
      <c r="M17" s="42">
        <f t="shared" ref="M17:M42" si="2">SUM(H17,L17)</f>
        <v>3012</v>
      </c>
      <c r="N17" s="2"/>
    </row>
    <row r="18" spans="1:14" ht="17.25" customHeight="1">
      <c r="A18" s="43"/>
      <c r="B18" s="44" t="s">
        <v>15</v>
      </c>
      <c r="C18" s="94">
        <f>'[1]Profile 4'!C18</f>
        <v>1524</v>
      </c>
      <c r="D18" s="94">
        <f>'[1]Profile 4'!D18</f>
        <v>93</v>
      </c>
      <c r="E18" s="94">
        <f>'[1]Profile 4'!E18</f>
        <v>725</v>
      </c>
      <c r="F18" s="94">
        <f>'[1]Profile 4'!F18</f>
        <v>48</v>
      </c>
      <c r="G18" s="94">
        <f>'[1]Profile 4'!G18</f>
        <v>13</v>
      </c>
      <c r="H18" s="45">
        <f t="shared" si="0"/>
        <v>2403</v>
      </c>
      <c r="I18" s="94">
        <f>'[1]Profile 4'!I18</f>
        <v>20</v>
      </c>
      <c r="J18" s="94">
        <f>'[1]Profile 4'!J18</f>
        <v>511</v>
      </c>
      <c r="K18" s="94">
        <f>'[1]Profile 4'!K18</f>
        <v>249</v>
      </c>
      <c r="L18" s="45">
        <f t="shared" si="1"/>
        <v>780</v>
      </c>
      <c r="M18" s="46">
        <f t="shared" si="2"/>
        <v>3183</v>
      </c>
      <c r="N18" s="2"/>
    </row>
    <row r="19" spans="1:14" ht="17.25" customHeight="1" thickBot="1">
      <c r="A19" s="47" t="s">
        <v>16</v>
      </c>
      <c r="B19" s="48"/>
      <c r="C19" s="49">
        <f>IF(C17&lt;&gt;0,C18/C17-1,"")</f>
        <v>6.7974772249474347E-2</v>
      </c>
      <c r="D19" s="49">
        <f t="shared" ref="D19:K19" si="3">IF(D17&lt;&gt;0,D18/D17-1,"")</f>
        <v>-2.1052631578947323E-2</v>
      </c>
      <c r="E19" s="49">
        <f t="shared" si="3"/>
        <v>0.10015174506828539</v>
      </c>
      <c r="F19" s="49">
        <f t="shared" si="3"/>
        <v>-4.0000000000000036E-2</v>
      </c>
      <c r="G19" s="49">
        <f t="shared" si="3"/>
        <v>8.3333333333333259E-2</v>
      </c>
      <c r="H19" s="50">
        <f>IF(H17&lt;&gt;0,H18/H17-1,0)</f>
        <v>7.1333036112349424E-2</v>
      </c>
      <c r="I19" s="49">
        <f t="shared" si="3"/>
        <v>5.2631578947368363E-2</v>
      </c>
      <c r="J19" s="49">
        <f t="shared" si="3"/>
        <v>3.0241935483870996E-2</v>
      </c>
      <c r="K19" s="49">
        <f t="shared" si="3"/>
        <v>-1.9685039370078705E-2</v>
      </c>
      <c r="L19" s="50">
        <f>IF(L17&lt;&gt;0,L18/L17-1,0)</f>
        <v>1.4304291287386306E-2</v>
      </c>
      <c r="M19" s="50">
        <f>IF(M17&lt;&gt;0,M18/M17-1,0)</f>
        <v>5.6772908366533814E-2</v>
      </c>
      <c r="N19" s="2"/>
    </row>
    <row r="20" spans="1:14" ht="17.25" customHeight="1">
      <c r="A20" s="39" t="s">
        <v>148</v>
      </c>
      <c r="B20" s="40" t="s">
        <v>14</v>
      </c>
      <c r="C20" s="93">
        <f>'[1]Profile 4'!C20</f>
        <v>1427</v>
      </c>
      <c r="D20" s="93">
        <f>'[1]Profile 4'!D20</f>
        <v>95</v>
      </c>
      <c r="E20" s="93">
        <f>'[1]Profile 4'!E20</f>
        <v>659</v>
      </c>
      <c r="F20" s="93">
        <f>'[1]Profile 4'!F20</f>
        <v>50</v>
      </c>
      <c r="G20" s="93">
        <f>'[1]Profile 4'!G20</f>
        <v>12</v>
      </c>
      <c r="H20" s="41">
        <f t="shared" ref="H20:H21" si="4">SUM(C20:G20)</f>
        <v>2243</v>
      </c>
      <c r="I20" s="93">
        <f>'[1]Profile 4'!I20</f>
        <v>19</v>
      </c>
      <c r="J20" s="93">
        <f>'[1]Profile 4'!J20</f>
        <v>496</v>
      </c>
      <c r="K20" s="93">
        <f>'[1]Profile 4'!K20</f>
        <v>254</v>
      </c>
      <c r="L20" s="41">
        <f t="shared" si="1"/>
        <v>769</v>
      </c>
      <c r="M20" s="42">
        <f t="shared" si="2"/>
        <v>3012</v>
      </c>
      <c r="N20" s="2"/>
    </row>
    <row r="21" spans="1:14" ht="17.25" customHeight="1">
      <c r="A21" s="43"/>
      <c r="B21" s="44" t="s">
        <v>15</v>
      </c>
      <c r="C21" s="94">
        <f>'[1]Profile 4'!C21</f>
        <v>1524</v>
      </c>
      <c r="D21" s="94">
        <f>'[1]Profile 4'!D21</f>
        <v>93</v>
      </c>
      <c r="E21" s="94">
        <f>'[1]Profile 4'!E21</f>
        <v>725</v>
      </c>
      <c r="F21" s="94">
        <f>'[1]Profile 4'!F21</f>
        <v>48</v>
      </c>
      <c r="G21" s="94">
        <f>'[1]Profile 4'!G21</f>
        <v>13</v>
      </c>
      <c r="H21" s="45">
        <f t="shared" si="4"/>
        <v>2403</v>
      </c>
      <c r="I21" s="94">
        <f>'[1]Profile 4'!I21</f>
        <v>20</v>
      </c>
      <c r="J21" s="94">
        <f>'[1]Profile 4'!J21</f>
        <v>511</v>
      </c>
      <c r="K21" s="94">
        <f>'[1]Profile 4'!K21</f>
        <v>249</v>
      </c>
      <c r="L21" s="45">
        <f t="shared" si="1"/>
        <v>780</v>
      </c>
      <c r="M21" s="46">
        <f t="shared" si="2"/>
        <v>3183</v>
      </c>
      <c r="N21" s="2"/>
    </row>
    <row r="22" spans="1:14" ht="17.25" customHeight="1" thickBot="1">
      <c r="A22" s="47" t="s">
        <v>16</v>
      </c>
      <c r="B22" s="48"/>
      <c r="C22" s="49">
        <f>IF(C20&lt;&gt;0,C21/C20-1,"")</f>
        <v>6.7974772249474347E-2</v>
      </c>
      <c r="D22" s="49">
        <f t="shared" ref="D22:K22" si="5">IF(D20&lt;&gt;0,D21/D20-1,"")</f>
        <v>-2.1052631578947323E-2</v>
      </c>
      <c r="E22" s="49">
        <f t="shared" si="5"/>
        <v>0.10015174506828539</v>
      </c>
      <c r="F22" s="49">
        <f t="shared" si="5"/>
        <v>-4.0000000000000036E-2</v>
      </c>
      <c r="G22" s="49">
        <f t="shared" si="5"/>
        <v>8.3333333333333259E-2</v>
      </c>
      <c r="H22" s="50">
        <f>IF(H20&lt;&gt;0,H21/H20-1,0)</f>
        <v>7.1333036112349424E-2</v>
      </c>
      <c r="I22" s="49">
        <f t="shared" si="5"/>
        <v>5.2631578947368363E-2</v>
      </c>
      <c r="J22" s="49">
        <f t="shared" si="5"/>
        <v>3.0241935483870996E-2</v>
      </c>
      <c r="K22" s="49">
        <f t="shared" si="5"/>
        <v>-1.9685039370078705E-2</v>
      </c>
      <c r="L22" s="50">
        <f>IF(L20&lt;&gt;0,L21/L20-1,0)</f>
        <v>1.4304291287386306E-2</v>
      </c>
      <c r="M22" s="50">
        <f>IF(M20&lt;&gt;0,M21/M20-1,0)</f>
        <v>5.6772908366533814E-2</v>
      </c>
      <c r="N22" s="2"/>
    </row>
    <row r="23" spans="1:14" ht="17.25" customHeight="1">
      <c r="A23" s="39" t="s">
        <v>149</v>
      </c>
      <c r="B23" s="40" t="s">
        <v>14</v>
      </c>
      <c r="C23" s="93">
        <f>'[1]Profile 4'!C23</f>
        <v>962</v>
      </c>
      <c r="D23" s="93">
        <f>'[1]Profile 4'!D23</f>
        <v>64</v>
      </c>
      <c r="E23" s="93">
        <f>'[1]Profile 4'!E23</f>
        <v>444</v>
      </c>
      <c r="F23" s="93">
        <f>'[1]Profile 4'!F23</f>
        <v>29</v>
      </c>
      <c r="G23" s="93">
        <f>'[1]Profile 4'!G23</f>
        <v>13</v>
      </c>
      <c r="H23" s="41">
        <f t="shared" ref="H23:H24" si="6">SUM(C23:G23)</f>
        <v>1512</v>
      </c>
      <c r="I23" s="93">
        <f>'[1]Profile 4'!I23</f>
        <v>19</v>
      </c>
      <c r="J23" s="93">
        <f>'[1]Profile 4'!J23</f>
        <v>367</v>
      </c>
      <c r="K23" s="93">
        <f>'[1]Profile 4'!K23</f>
        <v>360</v>
      </c>
      <c r="L23" s="41">
        <f t="shared" si="1"/>
        <v>746</v>
      </c>
      <c r="M23" s="42">
        <f t="shared" si="2"/>
        <v>2258</v>
      </c>
      <c r="N23" s="2"/>
    </row>
    <row r="24" spans="1:14" ht="17.25" customHeight="1">
      <c r="A24" s="43"/>
      <c r="B24" s="44" t="s">
        <v>15</v>
      </c>
      <c r="C24" s="94">
        <f>'[1]Profile 4'!C24</f>
        <v>1028</v>
      </c>
      <c r="D24" s="94">
        <f>'[1]Profile 4'!D24</f>
        <v>63</v>
      </c>
      <c r="E24" s="94">
        <f>'[1]Profile 4'!E24</f>
        <v>489</v>
      </c>
      <c r="F24" s="94">
        <f>'[1]Profile 4'!F24</f>
        <v>28</v>
      </c>
      <c r="G24" s="94">
        <f>'[1]Profile 4'!G24</f>
        <v>14</v>
      </c>
      <c r="H24" s="45">
        <f t="shared" si="6"/>
        <v>1622</v>
      </c>
      <c r="I24" s="94">
        <f>'[1]Profile 4'!I24</f>
        <v>20</v>
      </c>
      <c r="J24" s="94">
        <f>'[1]Profile 4'!J24</f>
        <v>379</v>
      </c>
      <c r="K24" s="94">
        <f>'[1]Profile 4'!K24</f>
        <v>353</v>
      </c>
      <c r="L24" s="45">
        <f t="shared" si="1"/>
        <v>752</v>
      </c>
      <c r="M24" s="46">
        <f t="shared" si="2"/>
        <v>2374</v>
      </c>
      <c r="N24" s="2"/>
    </row>
    <row r="25" spans="1:14" ht="17.25" customHeight="1" thickBot="1">
      <c r="A25" s="47" t="s">
        <v>16</v>
      </c>
      <c r="B25" s="48"/>
      <c r="C25" s="49">
        <f>IF(C23&lt;&gt;0,C24/C23-1,"")</f>
        <v>6.8607068607068555E-2</v>
      </c>
      <c r="D25" s="49">
        <f t="shared" ref="D25:K25" si="7">IF(D23&lt;&gt;0,D24/D23-1,"")</f>
        <v>-1.5625E-2</v>
      </c>
      <c r="E25" s="49">
        <f t="shared" si="7"/>
        <v>0.10135135135135132</v>
      </c>
      <c r="F25" s="49">
        <f t="shared" si="7"/>
        <v>-3.4482758620689613E-2</v>
      </c>
      <c r="G25" s="49">
        <f t="shared" si="7"/>
        <v>7.6923076923076872E-2</v>
      </c>
      <c r="H25" s="50">
        <f>IF(H23&lt;&gt;0,H24/H23-1,0)</f>
        <v>7.2751322751322789E-2</v>
      </c>
      <c r="I25" s="49">
        <f t="shared" si="7"/>
        <v>5.2631578947368363E-2</v>
      </c>
      <c r="J25" s="49">
        <f t="shared" si="7"/>
        <v>3.2697547683923744E-2</v>
      </c>
      <c r="K25" s="49">
        <f t="shared" si="7"/>
        <v>-1.9444444444444486E-2</v>
      </c>
      <c r="L25" s="50">
        <f>IF(L23&lt;&gt;0,L24/L23-1,0)</f>
        <v>8.0428954423592547E-3</v>
      </c>
      <c r="M25" s="50">
        <f>IF(M23&lt;&gt;0,M24/M23-1,0)</f>
        <v>5.1372896368467647E-2</v>
      </c>
      <c r="N25" s="2"/>
    </row>
    <row r="26" spans="1:14" ht="17.25" customHeight="1">
      <c r="A26" s="39" t="s">
        <v>150</v>
      </c>
      <c r="B26" s="40" t="s">
        <v>14</v>
      </c>
      <c r="C26" s="93">
        <f>'[1]Profile 4'!C26</f>
        <v>962</v>
      </c>
      <c r="D26" s="93">
        <f>'[1]Profile 4'!D26</f>
        <v>64</v>
      </c>
      <c r="E26" s="93">
        <f>'[1]Profile 4'!E26</f>
        <v>444</v>
      </c>
      <c r="F26" s="93">
        <f>'[1]Profile 4'!F26</f>
        <v>29</v>
      </c>
      <c r="G26" s="93">
        <f>'[1]Profile 4'!G26</f>
        <v>13</v>
      </c>
      <c r="H26" s="41">
        <f t="shared" ref="H26:H27" si="8">SUM(C26:G26)</f>
        <v>1512</v>
      </c>
      <c r="I26" s="93">
        <f>'[1]Profile 4'!I26</f>
        <v>19</v>
      </c>
      <c r="J26" s="93">
        <f>'[1]Profile 4'!J26</f>
        <v>367</v>
      </c>
      <c r="K26" s="93">
        <f>'[1]Profile 4'!K26</f>
        <v>360</v>
      </c>
      <c r="L26" s="41">
        <f t="shared" si="1"/>
        <v>746</v>
      </c>
      <c r="M26" s="42">
        <f t="shared" si="2"/>
        <v>2258</v>
      </c>
      <c r="N26" s="2"/>
    </row>
    <row r="27" spans="1:14" ht="17.25" customHeight="1">
      <c r="A27" s="43"/>
      <c r="B27" s="44" t="s">
        <v>15</v>
      </c>
      <c r="C27" s="94">
        <f>'[1]Profile 4'!C27</f>
        <v>1028</v>
      </c>
      <c r="D27" s="94">
        <f>'[1]Profile 4'!D27</f>
        <v>63</v>
      </c>
      <c r="E27" s="94">
        <f>'[1]Profile 4'!E27</f>
        <v>489</v>
      </c>
      <c r="F27" s="94">
        <f>'[1]Profile 4'!F27</f>
        <v>28</v>
      </c>
      <c r="G27" s="94">
        <f>'[1]Profile 4'!G27</f>
        <v>14</v>
      </c>
      <c r="H27" s="45">
        <f t="shared" si="8"/>
        <v>1622</v>
      </c>
      <c r="I27" s="94">
        <f>'[1]Profile 4'!I27</f>
        <v>20</v>
      </c>
      <c r="J27" s="94">
        <f>'[1]Profile 4'!J27</f>
        <v>379</v>
      </c>
      <c r="K27" s="94">
        <f>'[1]Profile 4'!K27</f>
        <v>353</v>
      </c>
      <c r="L27" s="45">
        <f t="shared" si="1"/>
        <v>752</v>
      </c>
      <c r="M27" s="46">
        <f t="shared" si="2"/>
        <v>2374</v>
      </c>
      <c r="N27" s="2"/>
    </row>
    <row r="28" spans="1:14" ht="17.25" customHeight="1" thickBot="1">
      <c r="A28" s="47" t="s">
        <v>16</v>
      </c>
      <c r="B28" s="48"/>
      <c r="C28" s="49">
        <f>IF(C26&lt;&gt;0,C27/C26-1,"")</f>
        <v>6.8607068607068555E-2</v>
      </c>
      <c r="D28" s="49">
        <f t="shared" ref="D28:K28" si="9">IF(D26&lt;&gt;0,D27/D26-1,"")</f>
        <v>-1.5625E-2</v>
      </c>
      <c r="E28" s="49">
        <f t="shared" si="9"/>
        <v>0.10135135135135132</v>
      </c>
      <c r="F28" s="49">
        <f t="shared" si="9"/>
        <v>-3.4482758620689613E-2</v>
      </c>
      <c r="G28" s="49">
        <f t="shared" si="9"/>
        <v>7.6923076923076872E-2</v>
      </c>
      <c r="H28" s="50">
        <f>IF(H26&lt;&gt;0,H27/H26-1,0)</f>
        <v>7.2751322751322789E-2</v>
      </c>
      <c r="I28" s="49">
        <f t="shared" si="9"/>
        <v>5.2631578947368363E-2</v>
      </c>
      <c r="J28" s="49">
        <f t="shared" si="9"/>
        <v>3.2697547683923744E-2</v>
      </c>
      <c r="K28" s="49">
        <f t="shared" si="9"/>
        <v>-1.9444444444444486E-2</v>
      </c>
      <c r="L28" s="50">
        <f>IF(L26&lt;&gt;0,L27/L26-1,0)</f>
        <v>8.0428954423592547E-3</v>
      </c>
      <c r="M28" s="50">
        <f>IF(M26&lt;&gt;0,M27/M26-1,0)</f>
        <v>5.1372896368467647E-2</v>
      </c>
      <c r="N28" s="2"/>
    </row>
    <row r="29" spans="1:14" ht="17.25" customHeight="1">
      <c r="A29" s="39" t="s">
        <v>151</v>
      </c>
      <c r="B29" s="40" t="s">
        <v>14</v>
      </c>
      <c r="C29" s="93">
        <f>'[1]Profile 4'!C29</f>
        <v>668</v>
      </c>
      <c r="D29" s="93">
        <f>'[1]Profile 4'!D29</f>
        <v>45</v>
      </c>
      <c r="E29" s="93">
        <f>'[1]Profile 4'!E29</f>
        <v>308</v>
      </c>
      <c r="F29" s="93">
        <f>'[1]Profile 4'!F29</f>
        <v>24</v>
      </c>
      <c r="G29" s="93">
        <f>'[1]Profile 4'!G29</f>
        <v>10</v>
      </c>
      <c r="H29" s="41">
        <f t="shared" ref="H29:H30" si="10">SUM(C29:G29)</f>
        <v>1055</v>
      </c>
      <c r="I29" s="93">
        <f>'[1]Profile 4'!I29</f>
        <v>19</v>
      </c>
      <c r="J29" s="93">
        <f>'[1]Profile 4'!J29</f>
        <v>355</v>
      </c>
      <c r="K29" s="93">
        <f>'[1]Profile 4'!K29</f>
        <v>278</v>
      </c>
      <c r="L29" s="41">
        <f t="shared" si="1"/>
        <v>652</v>
      </c>
      <c r="M29" s="42">
        <f t="shared" si="2"/>
        <v>1707</v>
      </c>
      <c r="N29" s="2"/>
    </row>
    <row r="30" spans="1:14" ht="17.25" customHeight="1">
      <c r="A30" s="43"/>
      <c r="B30" s="44" t="s">
        <v>15</v>
      </c>
      <c r="C30" s="94">
        <f>'[1]Profile 4'!C30</f>
        <v>713</v>
      </c>
      <c r="D30" s="94">
        <f>'[1]Profile 4'!D30</f>
        <v>44</v>
      </c>
      <c r="E30" s="94">
        <f>'[1]Profile 4'!E30</f>
        <v>340</v>
      </c>
      <c r="F30" s="94">
        <f>'[1]Profile 4'!F30</f>
        <v>23</v>
      </c>
      <c r="G30" s="94">
        <f>'[1]Profile 4'!G30</f>
        <v>10</v>
      </c>
      <c r="H30" s="45">
        <f t="shared" si="10"/>
        <v>1130</v>
      </c>
      <c r="I30" s="94">
        <f>'[1]Profile 4'!I30</f>
        <v>20</v>
      </c>
      <c r="J30" s="94">
        <f>'[1]Profile 4'!J30</f>
        <v>366</v>
      </c>
      <c r="K30" s="94">
        <f>'[1]Profile 4'!K30</f>
        <v>272</v>
      </c>
      <c r="L30" s="45">
        <f t="shared" si="1"/>
        <v>658</v>
      </c>
      <c r="M30" s="46">
        <f t="shared" si="2"/>
        <v>1788</v>
      </c>
      <c r="N30" s="2"/>
    </row>
    <row r="31" spans="1:14" ht="17.25" customHeight="1" thickBot="1">
      <c r="A31" s="47" t="s">
        <v>16</v>
      </c>
      <c r="B31" s="48"/>
      <c r="C31" s="49">
        <f>IF(C29&lt;&gt;0,C30/C29-1,"")</f>
        <v>6.7365269461077792E-2</v>
      </c>
      <c r="D31" s="49">
        <f t="shared" ref="D31:G31" si="11">IF(D29&lt;&gt;0,D30/D29-1,"")</f>
        <v>-2.2222222222222254E-2</v>
      </c>
      <c r="E31" s="49">
        <f t="shared" si="11"/>
        <v>0.10389610389610393</v>
      </c>
      <c r="F31" s="49">
        <f t="shared" si="11"/>
        <v>-4.166666666666663E-2</v>
      </c>
      <c r="G31" s="49">
        <f t="shared" si="11"/>
        <v>0</v>
      </c>
      <c r="H31" s="50">
        <f>IF(H29&lt;&gt;0,H30/H29-1,0)</f>
        <v>7.1090047393364886E-2</v>
      </c>
      <c r="I31" s="49">
        <f t="shared" ref="I31:K31" si="12">IF(I29&lt;&gt;0,I30/I29-1,"")</f>
        <v>5.2631578947368363E-2</v>
      </c>
      <c r="J31" s="49">
        <f t="shared" si="12"/>
        <v>3.0985915492957705E-2</v>
      </c>
      <c r="K31" s="49">
        <f t="shared" si="12"/>
        <v>-2.1582733812949617E-2</v>
      </c>
      <c r="L31" s="50">
        <f>IF(L29&lt;&gt;0,L30/L29-1,0)</f>
        <v>9.2024539877300082E-3</v>
      </c>
      <c r="M31" s="50">
        <f>IF(M29&lt;&gt;0,M30/M29-1,0)</f>
        <v>4.7451669595782064E-2</v>
      </c>
      <c r="N31" s="2"/>
    </row>
    <row r="32" spans="1:14" ht="17.25" customHeight="1">
      <c r="A32" s="39" t="s">
        <v>152</v>
      </c>
      <c r="B32" s="40" t="s">
        <v>14</v>
      </c>
      <c r="C32" s="93">
        <f>'[1]Profile 4'!C32</f>
        <v>668</v>
      </c>
      <c r="D32" s="93">
        <f>'[1]Profile 4'!D32</f>
        <v>45</v>
      </c>
      <c r="E32" s="93">
        <f>'[1]Profile 4'!E32</f>
        <v>308</v>
      </c>
      <c r="F32" s="93">
        <f>'[1]Profile 4'!F32</f>
        <v>24</v>
      </c>
      <c r="G32" s="93">
        <f>'[1]Profile 4'!G32</f>
        <v>10</v>
      </c>
      <c r="H32" s="41">
        <f t="shared" ref="H32:H33" si="13">SUM(C32:G32)</f>
        <v>1055</v>
      </c>
      <c r="I32" s="93">
        <f>'[1]Profile 4'!I32</f>
        <v>19</v>
      </c>
      <c r="J32" s="93">
        <f>'[1]Profile 4'!J32</f>
        <v>355</v>
      </c>
      <c r="K32" s="93">
        <f>'[1]Profile 4'!K32</f>
        <v>278</v>
      </c>
      <c r="L32" s="41">
        <f t="shared" si="1"/>
        <v>652</v>
      </c>
      <c r="M32" s="42">
        <f t="shared" si="2"/>
        <v>1707</v>
      </c>
      <c r="N32" s="2"/>
    </row>
    <row r="33" spans="1:14" ht="17.25" customHeight="1">
      <c r="A33" s="43"/>
      <c r="B33" s="44" t="s">
        <v>15</v>
      </c>
      <c r="C33" s="94">
        <f>'[1]Profile 4'!C33</f>
        <v>713</v>
      </c>
      <c r="D33" s="94">
        <f>'[1]Profile 4'!D33</f>
        <v>44</v>
      </c>
      <c r="E33" s="94">
        <f>'[1]Profile 4'!E33</f>
        <v>340</v>
      </c>
      <c r="F33" s="94">
        <f>'[1]Profile 4'!F33</f>
        <v>23</v>
      </c>
      <c r="G33" s="94">
        <f>'[1]Profile 4'!G33</f>
        <v>10</v>
      </c>
      <c r="H33" s="45">
        <f t="shared" si="13"/>
        <v>1130</v>
      </c>
      <c r="I33" s="94">
        <f>'[1]Profile 4'!I33</f>
        <v>20</v>
      </c>
      <c r="J33" s="94">
        <f>'[1]Profile 4'!J33</f>
        <v>366</v>
      </c>
      <c r="K33" s="94">
        <f>'[1]Profile 4'!K33</f>
        <v>272</v>
      </c>
      <c r="L33" s="45">
        <f t="shared" si="1"/>
        <v>658</v>
      </c>
      <c r="M33" s="46">
        <f t="shared" si="2"/>
        <v>1788</v>
      </c>
      <c r="N33" s="2"/>
    </row>
    <row r="34" spans="1:14" ht="17.25" customHeight="1" thickBot="1">
      <c r="A34" s="47" t="s">
        <v>16</v>
      </c>
      <c r="B34" s="48"/>
      <c r="C34" s="49">
        <f>IF(C32&lt;&gt;0,C33/C32-1,"")</f>
        <v>6.7365269461077792E-2</v>
      </c>
      <c r="D34" s="49">
        <f t="shared" ref="D34:G34" si="14">IF(D32&lt;&gt;0,D33/D32-1,"")</f>
        <v>-2.2222222222222254E-2</v>
      </c>
      <c r="E34" s="49">
        <f t="shared" si="14"/>
        <v>0.10389610389610393</v>
      </c>
      <c r="F34" s="49">
        <f t="shared" si="14"/>
        <v>-4.166666666666663E-2</v>
      </c>
      <c r="G34" s="49">
        <f t="shared" si="14"/>
        <v>0</v>
      </c>
      <c r="H34" s="50">
        <f>IF(H32&lt;&gt;0,H33/H32-1,0)</f>
        <v>7.1090047393364886E-2</v>
      </c>
      <c r="I34" s="49">
        <f t="shared" ref="I34:K34" si="15">IF(I32&lt;&gt;0,I33/I32-1,"")</f>
        <v>5.2631578947368363E-2</v>
      </c>
      <c r="J34" s="49">
        <f t="shared" si="15"/>
        <v>3.0985915492957705E-2</v>
      </c>
      <c r="K34" s="49">
        <f t="shared" si="15"/>
        <v>-2.1582733812949617E-2</v>
      </c>
      <c r="L34" s="50">
        <f>IF(L32&lt;&gt;0,L33/L32-1,0)</f>
        <v>9.2024539877300082E-3</v>
      </c>
      <c r="M34" s="50">
        <f>IF(M32&lt;&gt;0,M33/M32-1,0)</f>
        <v>4.7451669595782064E-2</v>
      </c>
      <c r="N34" s="2"/>
    </row>
    <row r="35" spans="1:14" ht="17.25" customHeight="1">
      <c r="A35" s="39" t="s">
        <v>153</v>
      </c>
      <c r="B35" s="40" t="s">
        <v>14</v>
      </c>
      <c r="C35" s="93">
        <f>'[1]Profile 4'!C35</f>
        <v>668</v>
      </c>
      <c r="D35" s="93">
        <f>'[1]Profile 4'!D35</f>
        <v>45</v>
      </c>
      <c r="E35" s="93">
        <f>'[1]Profile 4'!E35</f>
        <v>308</v>
      </c>
      <c r="F35" s="93">
        <f>'[1]Profile 4'!F35</f>
        <v>24</v>
      </c>
      <c r="G35" s="93">
        <f>'[1]Profile 4'!G35</f>
        <v>10</v>
      </c>
      <c r="H35" s="41">
        <f t="shared" ref="H35:H36" si="16">SUM(C35:G35)</f>
        <v>1055</v>
      </c>
      <c r="I35" s="93">
        <f>'[1]Profile 4'!I35</f>
        <v>19</v>
      </c>
      <c r="J35" s="93">
        <f>'[1]Profile 4'!J35</f>
        <v>355</v>
      </c>
      <c r="K35" s="93">
        <f>'[1]Profile 4'!K35</f>
        <v>278</v>
      </c>
      <c r="L35" s="41">
        <f t="shared" si="1"/>
        <v>652</v>
      </c>
      <c r="M35" s="42">
        <f t="shared" si="2"/>
        <v>1707</v>
      </c>
      <c r="N35" s="2"/>
    </row>
    <row r="36" spans="1:14" ht="17.25" customHeight="1">
      <c r="A36" s="43"/>
      <c r="B36" s="44" t="s">
        <v>15</v>
      </c>
      <c r="C36" s="94">
        <f>'[1]Profile 4'!C36</f>
        <v>713</v>
      </c>
      <c r="D36" s="94">
        <f>'[1]Profile 4'!D36</f>
        <v>44</v>
      </c>
      <c r="E36" s="94">
        <f>'[1]Profile 4'!E36</f>
        <v>340</v>
      </c>
      <c r="F36" s="94">
        <f>'[1]Profile 4'!F36</f>
        <v>23</v>
      </c>
      <c r="G36" s="94">
        <f>'[1]Profile 4'!G36</f>
        <v>10</v>
      </c>
      <c r="H36" s="45">
        <f t="shared" si="16"/>
        <v>1130</v>
      </c>
      <c r="I36" s="94">
        <f>'[1]Profile 4'!I36</f>
        <v>20</v>
      </c>
      <c r="J36" s="94">
        <f>'[1]Profile 4'!J36</f>
        <v>366</v>
      </c>
      <c r="K36" s="94">
        <f>'[1]Profile 4'!K36</f>
        <v>272</v>
      </c>
      <c r="L36" s="45">
        <f t="shared" si="1"/>
        <v>658</v>
      </c>
      <c r="M36" s="46">
        <f t="shared" si="2"/>
        <v>1788</v>
      </c>
      <c r="N36" s="2"/>
    </row>
    <row r="37" spans="1:14" ht="17.25" customHeight="1" thickBot="1">
      <c r="A37" s="47" t="s">
        <v>16</v>
      </c>
      <c r="B37" s="48"/>
      <c r="C37" s="49">
        <f>IF(C35&lt;&gt;0,C36/C35-1,"")</f>
        <v>6.7365269461077792E-2</v>
      </c>
      <c r="D37" s="49">
        <f t="shared" ref="D37:G37" si="17">IF(D35&lt;&gt;0,D36/D35-1,"")</f>
        <v>-2.2222222222222254E-2</v>
      </c>
      <c r="E37" s="49">
        <f t="shared" si="17"/>
        <v>0.10389610389610393</v>
      </c>
      <c r="F37" s="49">
        <f t="shared" si="17"/>
        <v>-4.166666666666663E-2</v>
      </c>
      <c r="G37" s="49">
        <f t="shared" si="17"/>
        <v>0</v>
      </c>
      <c r="H37" s="50">
        <f>IF(H35&lt;&gt;0,H36/H35-1,0)</f>
        <v>7.1090047393364886E-2</v>
      </c>
      <c r="I37" s="49">
        <f t="shared" ref="I37:K37" si="18">IF(I35&lt;&gt;0,I36/I35-1,"")</f>
        <v>5.2631578947368363E-2</v>
      </c>
      <c r="J37" s="49">
        <f t="shared" si="18"/>
        <v>3.0985915492957705E-2</v>
      </c>
      <c r="K37" s="49">
        <f t="shared" si="18"/>
        <v>-2.1582733812949617E-2</v>
      </c>
      <c r="L37" s="50">
        <f>IF(L35&lt;&gt;0,L36/L35-1,0)</f>
        <v>9.2024539877300082E-3</v>
      </c>
      <c r="M37" s="50">
        <f>IF(M35&lt;&gt;0,M36/M35-1,0)</f>
        <v>4.7451669595782064E-2</v>
      </c>
      <c r="N37" s="2"/>
    </row>
    <row r="38" spans="1:14" ht="17.25" customHeight="1">
      <c r="A38" s="39" t="s">
        <v>154</v>
      </c>
      <c r="B38" s="40" t="s">
        <v>14</v>
      </c>
      <c r="C38" s="93">
        <f>'[1]Profile 4'!C38</f>
        <v>668</v>
      </c>
      <c r="D38" s="93">
        <f>'[1]Profile 4'!D38</f>
        <v>45</v>
      </c>
      <c r="E38" s="93">
        <f>'[1]Profile 4'!E38</f>
        <v>308</v>
      </c>
      <c r="F38" s="93">
        <f>'[1]Profile 4'!F38</f>
        <v>24</v>
      </c>
      <c r="G38" s="93">
        <f>'[1]Profile 4'!G38</f>
        <v>10</v>
      </c>
      <c r="H38" s="41">
        <f t="shared" ref="H38:H39" si="19">SUM(C38:G38)</f>
        <v>1055</v>
      </c>
      <c r="I38" s="93">
        <f>'[1]Profile 4'!I38</f>
        <v>19</v>
      </c>
      <c r="J38" s="93">
        <f>'[1]Profile 4'!J38</f>
        <v>355</v>
      </c>
      <c r="K38" s="93">
        <f>'[1]Profile 4'!K38</f>
        <v>278</v>
      </c>
      <c r="L38" s="41">
        <f t="shared" si="1"/>
        <v>652</v>
      </c>
      <c r="M38" s="42">
        <f t="shared" si="2"/>
        <v>1707</v>
      </c>
      <c r="N38" s="2"/>
    </row>
    <row r="39" spans="1:14" ht="17.25" customHeight="1">
      <c r="A39" s="43"/>
      <c r="B39" s="44" t="s">
        <v>15</v>
      </c>
      <c r="C39" s="94">
        <f>'[1]Profile 4'!C39</f>
        <v>713</v>
      </c>
      <c r="D39" s="94">
        <f>'[1]Profile 4'!D39</f>
        <v>44</v>
      </c>
      <c r="E39" s="94">
        <f>'[1]Profile 4'!E39</f>
        <v>340</v>
      </c>
      <c r="F39" s="94">
        <f>'[1]Profile 4'!F39</f>
        <v>23</v>
      </c>
      <c r="G39" s="94">
        <f>'[1]Profile 4'!G39</f>
        <v>10</v>
      </c>
      <c r="H39" s="45">
        <f t="shared" si="19"/>
        <v>1130</v>
      </c>
      <c r="I39" s="94">
        <f>'[1]Profile 4'!I39</f>
        <v>20</v>
      </c>
      <c r="J39" s="94">
        <f>'[1]Profile 4'!J39</f>
        <v>366</v>
      </c>
      <c r="K39" s="94">
        <f>'[1]Profile 4'!K39</f>
        <v>272</v>
      </c>
      <c r="L39" s="45">
        <f t="shared" si="1"/>
        <v>658</v>
      </c>
      <c r="M39" s="46">
        <f t="shared" si="2"/>
        <v>1788</v>
      </c>
      <c r="N39" s="2"/>
    </row>
    <row r="40" spans="1:14" ht="17.25" customHeight="1" thickBot="1">
      <c r="A40" s="47" t="s">
        <v>16</v>
      </c>
      <c r="B40" s="48"/>
      <c r="C40" s="49">
        <f>IF(C38&lt;&gt;0,C39/C38-1,"")</f>
        <v>6.7365269461077792E-2</v>
      </c>
      <c r="D40" s="49">
        <f t="shared" ref="D40:G40" si="20">IF(D38&lt;&gt;0,D39/D38-1,"")</f>
        <v>-2.2222222222222254E-2</v>
      </c>
      <c r="E40" s="49">
        <f t="shared" si="20"/>
        <v>0.10389610389610393</v>
      </c>
      <c r="F40" s="49">
        <f t="shared" si="20"/>
        <v>-4.166666666666663E-2</v>
      </c>
      <c r="G40" s="49">
        <f t="shared" si="20"/>
        <v>0</v>
      </c>
      <c r="H40" s="50">
        <f>IF(H38&lt;&gt;0,H39/H38-1,0)</f>
        <v>7.1090047393364886E-2</v>
      </c>
      <c r="I40" s="49">
        <f t="shared" ref="I40:K40" si="21">IF(I38&lt;&gt;0,I39/I38-1,"")</f>
        <v>5.2631578947368363E-2</v>
      </c>
      <c r="J40" s="49">
        <f t="shared" si="21"/>
        <v>3.0985915492957705E-2</v>
      </c>
      <c r="K40" s="49">
        <f t="shared" si="21"/>
        <v>-2.1582733812949617E-2</v>
      </c>
      <c r="L40" s="50">
        <f>IF(L38&lt;&gt;0,L39/L38-1,0)</f>
        <v>9.2024539877300082E-3</v>
      </c>
      <c r="M40" s="50">
        <f>IF(M38&lt;&gt;0,M39/M38-1,0)</f>
        <v>4.7451669595782064E-2</v>
      </c>
      <c r="N40" s="2"/>
    </row>
    <row r="41" spans="1:14" ht="17.25" customHeight="1">
      <c r="A41" s="39" t="s">
        <v>155</v>
      </c>
      <c r="B41" s="40" t="s">
        <v>14</v>
      </c>
      <c r="C41" s="93">
        <f>'[1]Profile 4'!C41</f>
        <v>668</v>
      </c>
      <c r="D41" s="93">
        <f>'[1]Profile 4'!D41</f>
        <v>45</v>
      </c>
      <c r="E41" s="93">
        <f>'[1]Profile 4'!E41</f>
        <v>308</v>
      </c>
      <c r="F41" s="93">
        <f>'[1]Profile 4'!F41</f>
        <v>24</v>
      </c>
      <c r="G41" s="93">
        <f>'[1]Profile 4'!G41</f>
        <v>10</v>
      </c>
      <c r="H41" s="41">
        <f t="shared" ref="H41:H42" si="22">SUM(C41:G41)</f>
        <v>1055</v>
      </c>
      <c r="I41" s="93">
        <f>'[1]Profile 4'!I41</f>
        <v>19</v>
      </c>
      <c r="J41" s="93">
        <f>'[1]Profile 4'!J41</f>
        <v>355</v>
      </c>
      <c r="K41" s="93">
        <f>'[1]Profile 4'!K41</f>
        <v>278</v>
      </c>
      <c r="L41" s="41">
        <f t="shared" si="1"/>
        <v>652</v>
      </c>
      <c r="M41" s="42">
        <f t="shared" si="2"/>
        <v>1707</v>
      </c>
      <c r="N41" s="2"/>
    </row>
    <row r="42" spans="1:14" ht="17.25" customHeight="1">
      <c r="A42" s="43"/>
      <c r="B42" s="44" t="s">
        <v>15</v>
      </c>
      <c r="C42" s="94">
        <f>'[1]Profile 4'!C42</f>
        <v>713</v>
      </c>
      <c r="D42" s="94">
        <f>'[1]Profile 4'!D42</f>
        <v>44</v>
      </c>
      <c r="E42" s="94">
        <f>'[1]Profile 4'!E42</f>
        <v>340</v>
      </c>
      <c r="F42" s="94">
        <f>'[1]Profile 4'!F42</f>
        <v>23</v>
      </c>
      <c r="G42" s="94">
        <f>'[1]Profile 4'!G42</f>
        <v>10</v>
      </c>
      <c r="H42" s="45">
        <f t="shared" si="22"/>
        <v>1130</v>
      </c>
      <c r="I42" s="94">
        <f>'[1]Profile 4'!I42</f>
        <v>20</v>
      </c>
      <c r="J42" s="94">
        <f>'[1]Profile 4'!J42</f>
        <v>366</v>
      </c>
      <c r="K42" s="94">
        <f>'[1]Profile 4'!K42</f>
        <v>272</v>
      </c>
      <c r="L42" s="45">
        <f t="shared" si="1"/>
        <v>658</v>
      </c>
      <c r="M42" s="46">
        <f t="shared" si="2"/>
        <v>1788</v>
      </c>
      <c r="N42" s="2"/>
    </row>
    <row r="43" spans="1:14" ht="17.25" customHeight="1" thickBot="1">
      <c r="A43" s="47" t="s">
        <v>16</v>
      </c>
      <c r="B43" s="48"/>
      <c r="C43" s="49">
        <f>IF(C41&lt;&gt;0,C42/C41-1,"")</f>
        <v>6.7365269461077792E-2</v>
      </c>
      <c r="D43" s="49">
        <f t="shared" ref="D43:K43" si="23">IF(D41&lt;&gt;0,D42/D41-1,"")</f>
        <v>-2.2222222222222254E-2</v>
      </c>
      <c r="E43" s="49">
        <f t="shared" si="23"/>
        <v>0.10389610389610393</v>
      </c>
      <c r="F43" s="49">
        <f t="shared" si="23"/>
        <v>-4.166666666666663E-2</v>
      </c>
      <c r="G43" s="49">
        <f t="shared" si="23"/>
        <v>0</v>
      </c>
      <c r="H43" s="51">
        <f>IF(H41&lt;&gt;0,H42/H41-1,0)</f>
        <v>7.1090047393364886E-2</v>
      </c>
      <c r="I43" s="49">
        <f t="shared" si="23"/>
        <v>5.2631578947368363E-2</v>
      </c>
      <c r="J43" s="49">
        <f t="shared" si="23"/>
        <v>3.0985915492957705E-2</v>
      </c>
      <c r="K43" s="49">
        <f t="shared" si="23"/>
        <v>-2.1582733812949617E-2</v>
      </c>
      <c r="L43" s="51">
        <f>IF(L41&lt;&gt;0,L42/L41-1,0)</f>
        <v>9.2024539877300082E-3</v>
      </c>
      <c r="M43" s="51">
        <f>IF(M41&lt;&gt;0,M42/M41-1,0)</f>
        <v>4.7451669595782064E-2</v>
      </c>
      <c r="N43" s="2"/>
    </row>
    <row r="44" spans="1:14" ht="17.25" customHeight="1">
      <c r="A44" s="52" t="s">
        <v>28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7.25" customHeight="1">
      <c r="A45" s="5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7.25" customHeight="1">
      <c r="A46" s="3" t="s">
        <v>17</v>
      </c>
      <c r="B46" s="3"/>
      <c r="C46" s="3"/>
      <c r="D46" s="3"/>
      <c r="E46" s="3"/>
      <c r="F46" s="3"/>
      <c r="G46" s="3"/>
      <c r="H46" s="3"/>
      <c r="I46" s="2"/>
      <c r="J46" s="2"/>
      <c r="K46" s="2"/>
      <c r="L46" s="2"/>
      <c r="M46" s="2"/>
      <c r="N46" s="2"/>
    </row>
    <row r="47" spans="1:1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1" customHeight="1">
      <c r="A48" s="1" t="s">
        <v>18</v>
      </c>
      <c r="B48" s="54" t="str">
        <f>'[1]Profile 4'!B48</f>
        <v>RATE GROUPS - DCPD 28, CL 28, CM 28</v>
      </c>
      <c r="C48" s="54"/>
      <c r="D48" s="54"/>
      <c r="E48" s="54"/>
      <c r="F48" s="54"/>
      <c r="G48" s="2"/>
      <c r="H48" s="1" t="s">
        <v>19</v>
      </c>
      <c r="I48" s="54" t="str">
        <f>'[1]Profile 4'!I48</f>
        <v>RATE GROUPS - DCPD 28, CL 28, CM 28</v>
      </c>
      <c r="J48" s="54"/>
      <c r="K48" s="54"/>
      <c r="L48" s="54"/>
      <c r="M48" s="54"/>
      <c r="N48" s="2"/>
    </row>
    <row r="49" spans="1:14" ht="21" customHeight="1">
      <c r="A49" s="2"/>
      <c r="B49" s="55" t="str">
        <f>'[1]Profile 4'!B49</f>
        <v>CLASS 42</v>
      </c>
      <c r="C49" s="55"/>
      <c r="D49" s="55"/>
      <c r="E49" s="55"/>
      <c r="F49" s="55"/>
      <c r="G49" s="2"/>
      <c r="H49" s="2"/>
      <c r="I49" s="55" t="str">
        <f>'[1]Profile 4'!I49</f>
        <v>CLASS 42</v>
      </c>
      <c r="J49" s="55"/>
      <c r="K49" s="55"/>
      <c r="L49" s="55"/>
      <c r="M49" s="55"/>
      <c r="N49" s="2"/>
    </row>
    <row r="50" spans="1:14" ht="21" customHeight="1">
      <c r="A50" s="2"/>
      <c r="B50" s="55" t="str">
        <f>'[1]Profile 4'!B50</f>
        <v>DRIVING RECORD 6</v>
      </c>
      <c r="C50" s="55"/>
      <c r="D50" s="55"/>
      <c r="E50" s="55"/>
      <c r="F50" s="55"/>
      <c r="G50" s="2"/>
      <c r="H50" s="2"/>
      <c r="I50" s="55" t="str">
        <f>'[1]Profile 4'!I50</f>
        <v>DRIVING RECORD 6</v>
      </c>
      <c r="J50" s="55"/>
      <c r="K50" s="55"/>
      <c r="L50" s="55"/>
      <c r="M50" s="55"/>
      <c r="N50" s="2"/>
    </row>
    <row r="51" spans="1:14" ht="21" customHeight="1">
      <c r="A51" s="2"/>
      <c r="B51" s="55" t="str">
        <f>'[1]Profile 4'!B51</f>
        <v>No Discounts Apply</v>
      </c>
      <c r="C51" s="55"/>
      <c r="D51" s="55"/>
      <c r="E51" s="55"/>
      <c r="F51" s="55"/>
      <c r="G51" s="2"/>
      <c r="H51" s="2"/>
      <c r="I51" s="55" t="str">
        <f>'[1]Profile 4'!I51</f>
        <v>No Discounts Apply</v>
      </c>
      <c r="J51" s="55"/>
      <c r="K51" s="55"/>
      <c r="L51" s="55"/>
      <c r="M51" s="55"/>
      <c r="N51" s="2"/>
    </row>
    <row r="52" spans="1:14" ht="21" customHeight="1">
      <c r="A52" s="2"/>
      <c r="B52" s="56"/>
      <c r="C52" s="56"/>
      <c r="D52" s="56"/>
      <c r="E52" s="56"/>
      <c r="F52" s="56"/>
      <c r="G52" s="2"/>
      <c r="H52" s="2"/>
      <c r="I52" s="56"/>
      <c r="J52" s="56"/>
      <c r="K52" s="56"/>
      <c r="L52" s="56"/>
      <c r="M52" s="56"/>
      <c r="N52" s="2"/>
    </row>
  </sheetData>
  <sheetProtection selectLockedCells="1"/>
  <mergeCells count="9">
    <mergeCell ref="K1:L1"/>
    <mergeCell ref="M1:N1"/>
    <mergeCell ref="A16:B16"/>
    <mergeCell ref="K2:N2"/>
    <mergeCell ref="K3:L3"/>
    <mergeCell ref="M3:N3"/>
    <mergeCell ref="K4:L4"/>
    <mergeCell ref="M4:N4"/>
    <mergeCell ref="C2:I2"/>
  </mergeCells>
  <phoneticPr fontId="6" type="noConversion"/>
  <pageMargins left="0.75" right="0.75" top="1" bottom="1" header="0.5" footer="0.5"/>
  <pageSetup scale="4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E75AB-9EA1-49C6-AC50-F7B9768BE96E}">
  <dimension ref="A1:N52"/>
  <sheetViews>
    <sheetView tabSelected="1" zoomScale="40" zoomScaleNormal="40" workbookViewId="0">
      <selection activeCell="AC6" sqref="AC6"/>
    </sheetView>
  </sheetViews>
  <sheetFormatPr defaultColWidth="9.1796875" defaultRowHeight="12.5"/>
  <cols>
    <col min="1" max="1" width="19.81640625" customWidth="1"/>
    <col min="2" max="2" width="10.81640625" customWidth="1"/>
    <col min="3" max="14" width="17.81640625" customWidth="1"/>
  </cols>
  <sheetData>
    <row r="1" spans="1:14" ht="17.25" customHeight="1">
      <c r="A1" s="1"/>
      <c r="B1" s="1"/>
      <c r="C1" s="1"/>
      <c r="D1" s="1"/>
      <c r="E1" s="2"/>
      <c r="F1" s="1"/>
      <c r="G1" s="2"/>
      <c r="H1" s="1"/>
      <c r="I1" s="1"/>
      <c r="J1" s="1"/>
      <c r="K1" s="101" t="s">
        <v>81</v>
      </c>
      <c r="L1" s="101"/>
      <c r="M1" s="102" t="str">
        <f>IF('Comp Info'!B17&lt;&gt;"Original",'Comp Info'!H17,"")</f>
        <v/>
      </c>
      <c r="N1" s="103"/>
    </row>
    <row r="2" spans="1:14" ht="19.5" customHeight="1">
      <c r="A2" s="3" t="s">
        <v>0</v>
      </c>
      <c r="B2" s="1"/>
      <c r="C2" s="115" t="str">
        <f>+'Comp Info'!B9</f>
        <v>IAO Actuarial Consulting Services Inc.</v>
      </c>
      <c r="D2" s="115"/>
      <c r="E2" s="115"/>
      <c r="F2" s="115"/>
      <c r="G2" s="115"/>
      <c r="H2" s="115"/>
      <c r="I2" s="115"/>
      <c r="J2" s="1"/>
      <c r="K2" s="106" t="s">
        <v>1</v>
      </c>
      <c r="L2" s="107"/>
      <c r="M2" s="107"/>
      <c r="N2" s="108"/>
    </row>
    <row r="3" spans="1:14" ht="17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09" t="s">
        <v>2</v>
      </c>
      <c r="L3" s="110"/>
      <c r="M3" s="111" t="str">
        <f>+'Comp Info'!H12</f>
        <v>July 1, 2026</v>
      </c>
      <c r="N3" s="112"/>
    </row>
    <row r="4" spans="1:14" ht="19.5" customHeight="1">
      <c r="A4" s="4" t="s">
        <v>251</v>
      </c>
      <c r="B4" s="1"/>
      <c r="C4" s="1"/>
      <c r="D4" s="3" t="s">
        <v>224</v>
      </c>
      <c r="E4" s="1"/>
      <c r="F4" s="1"/>
      <c r="G4" s="1"/>
      <c r="H4" s="1"/>
      <c r="I4" s="1"/>
      <c r="J4" s="1"/>
      <c r="K4" s="113" t="s">
        <v>3</v>
      </c>
      <c r="L4" s="114"/>
      <c r="M4" s="111" t="str">
        <f>+'Comp Info'!H13</f>
        <v>July 1, 2026</v>
      </c>
      <c r="N4" s="112"/>
    </row>
    <row r="5" spans="1:14" ht="17.25" customHeight="1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</row>
    <row r="6" spans="1:14" ht="17.25" customHeight="1">
      <c r="A6" s="5" t="s">
        <v>4</v>
      </c>
      <c r="B6" s="1"/>
      <c r="C6" s="1"/>
      <c r="D6" s="1"/>
      <c r="E6" s="1"/>
      <c r="F6" s="1"/>
      <c r="G6" s="2"/>
      <c r="H6" s="1"/>
      <c r="I6" s="1"/>
      <c r="J6" s="2"/>
      <c r="K6" s="6" t="s">
        <v>5</v>
      </c>
      <c r="L6" s="7"/>
      <c r="M6" s="29"/>
      <c r="N6" s="30"/>
    </row>
    <row r="7" spans="1:14" ht="17.25" customHeight="1">
      <c r="A7" s="17" t="s">
        <v>21</v>
      </c>
      <c r="B7" s="7"/>
      <c r="C7" s="7"/>
      <c r="D7" s="7"/>
      <c r="E7" s="18"/>
      <c r="F7" s="1"/>
      <c r="G7" s="2"/>
      <c r="H7" s="1"/>
      <c r="I7" s="1"/>
      <c r="J7" s="2"/>
      <c r="K7" s="8" t="s">
        <v>205</v>
      </c>
      <c r="L7" s="1"/>
      <c r="M7" s="2"/>
      <c r="N7" s="31"/>
    </row>
    <row r="8" spans="1:14" ht="17.25" customHeight="1">
      <c r="A8" s="8" t="s">
        <v>23</v>
      </c>
      <c r="B8" s="1"/>
      <c r="C8" s="1"/>
      <c r="D8" s="2"/>
      <c r="E8" s="31"/>
      <c r="F8" s="2"/>
      <c r="G8" s="2"/>
      <c r="H8" s="1"/>
      <c r="I8" s="1"/>
      <c r="J8" s="1"/>
      <c r="K8" s="8" t="s">
        <v>228</v>
      </c>
      <c r="L8" s="1"/>
      <c r="M8" s="2"/>
      <c r="N8" s="31"/>
    </row>
    <row r="9" spans="1:14" ht="17.25" customHeight="1">
      <c r="A9" s="8" t="s">
        <v>33</v>
      </c>
      <c r="B9" s="1"/>
      <c r="C9" s="1"/>
      <c r="D9" s="1"/>
      <c r="E9" s="75"/>
      <c r="F9" s="2"/>
      <c r="G9" s="2"/>
      <c r="H9" s="1"/>
      <c r="I9" s="1"/>
      <c r="J9" s="1"/>
      <c r="K9" s="8" t="s">
        <v>37</v>
      </c>
      <c r="L9" s="1"/>
      <c r="M9" s="2"/>
      <c r="N9" s="31"/>
    </row>
    <row r="10" spans="1:14" ht="17.25" customHeight="1">
      <c r="A10" s="8" t="s">
        <v>24</v>
      </c>
      <c r="B10" s="1"/>
      <c r="C10" s="1"/>
      <c r="D10" s="2"/>
      <c r="E10" s="75"/>
      <c r="F10" s="2"/>
      <c r="G10" s="2"/>
      <c r="H10" s="1"/>
      <c r="I10" s="1"/>
      <c r="J10" s="1"/>
      <c r="K10" s="8" t="s">
        <v>7</v>
      </c>
      <c r="L10" s="1"/>
      <c r="M10" s="2"/>
      <c r="N10" s="31"/>
    </row>
    <row r="11" spans="1:14" ht="17.25" customHeight="1">
      <c r="A11" s="8" t="s">
        <v>175</v>
      </c>
      <c r="B11" s="1"/>
      <c r="C11" s="1"/>
      <c r="D11" s="1"/>
      <c r="E11" s="75"/>
      <c r="F11" s="2"/>
      <c r="G11" s="1"/>
      <c r="H11" s="1"/>
      <c r="I11" s="1"/>
      <c r="J11" s="1"/>
      <c r="K11" s="32" t="s">
        <v>8</v>
      </c>
      <c r="L11" s="33"/>
      <c r="M11" s="33"/>
      <c r="N11" s="34"/>
    </row>
    <row r="12" spans="1:14" ht="17.25" customHeight="1">
      <c r="A12" s="8" t="s">
        <v>226</v>
      </c>
      <c r="B12" s="1"/>
      <c r="C12" s="2"/>
      <c r="D12" s="2"/>
      <c r="E12" s="75"/>
      <c r="F12" s="2"/>
      <c r="G12" s="1"/>
      <c r="H12" s="1"/>
      <c r="I12" s="1"/>
      <c r="J12" s="1"/>
      <c r="K12" s="1"/>
      <c r="L12" s="1"/>
      <c r="M12" s="1"/>
      <c r="N12" s="1"/>
    </row>
    <row r="13" spans="1:14" ht="17.25" customHeight="1">
      <c r="A13" s="77" t="s">
        <v>208</v>
      </c>
      <c r="B13" s="78"/>
      <c r="C13" s="79"/>
      <c r="D13" s="80"/>
      <c r="E13" s="81" t="s">
        <v>178</v>
      </c>
      <c r="F13" s="2"/>
      <c r="G13" s="5"/>
      <c r="H13" s="3"/>
      <c r="I13" s="1"/>
      <c r="J13" s="1"/>
      <c r="K13" s="1"/>
      <c r="L13" s="1"/>
      <c r="M13" s="1"/>
      <c r="N13" s="1"/>
    </row>
    <row r="14" spans="1:14" ht="17.25" customHeight="1">
      <c r="A14" s="82" t="s">
        <v>209</v>
      </c>
      <c r="B14" s="83"/>
      <c r="C14" s="83"/>
      <c r="D14" s="83" t="s">
        <v>210</v>
      </c>
      <c r="E14" s="84"/>
      <c r="F14" s="2"/>
      <c r="G14" s="1"/>
      <c r="H14" s="1"/>
      <c r="I14" s="1"/>
      <c r="J14" s="1"/>
      <c r="K14" s="1"/>
      <c r="L14" s="1"/>
      <c r="M14" s="1"/>
      <c r="N14" s="1"/>
    </row>
    <row r="15" spans="1:14" ht="17.25" customHeight="1" thickBot="1">
      <c r="A15" s="2"/>
      <c r="B15" s="2"/>
      <c r="C15" s="2"/>
      <c r="D15" s="2"/>
      <c r="E15" s="2"/>
      <c r="F15" s="1"/>
      <c r="G15" s="1"/>
      <c r="H15" s="1"/>
      <c r="I15" s="1"/>
      <c r="J15" s="1"/>
      <c r="K15" s="1"/>
      <c r="L15" s="1"/>
      <c r="M15" s="1"/>
      <c r="N15" s="1"/>
    </row>
    <row r="16" spans="1:14" ht="57.75" customHeight="1" thickBot="1">
      <c r="A16" s="104" t="s">
        <v>22</v>
      </c>
      <c r="B16" s="105"/>
      <c r="C16" s="35" t="s">
        <v>25</v>
      </c>
      <c r="D16" s="35" t="s">
        <v>26</v>
      </c>
      <c r="E16" s="35" t="s">
        <v>27</v>
      </c>
      <c r="F16" s="35" t="s">
        <v>9</v>
      </c>
      <c r="G16" s="35" t="s">
        <v>10</v>
      </c>
      <c r="H16" s="36" t="s">
        <v>39</v>
      </c>
      <c r="I16" s="35" t="s">
        <v>11</v>
      </c>
      <c r="J16" s="35" t="s">
        <v>12</v>
      </c>
      <c r="K16" s="35" t="s">
        <v>13</v>
      </c>
      <c r="L16" s="37" t="s">
        <v>40</v>
      </c>
      <c r="M16" s="38" t="s">
        <v>41</v>
      </c>
      <c r="N16" s="2"/>
    </row>
    <row r="17" spans="1:14" ht="17.25" customHeight="1">
      <c r="A17" s="39" t="s">
        <v>147</v>
      </c>
      <c r="B17" s="40" t="s">
        <v>14</v>
      </c>
      <c r="C17" s="93">
        <f>'[1]Profile 5'!C17</f>
        <v>1011</v>
      </c>
      <c r="D17" s="93">
        <f>'[1]Profile 5'!D17</f>
        <v>68</v>
      </c>
      <c r="E17" s="93">
        <f>'[1]Profile 5'!E17</f>
        <v>202</v>
      </c>
      <c r="F17" s="93">
        <f>'[1]Profile 5'!F17</f>
        <v>50</v>
      </c>
      <c r="G17" s="93">
        <f>'[1]Profile 5'!G17</f>
        <v>12</v>
      </c>
      <c r="H17" s="41">
        <f t="shared" ref="H17:H18" si="0">SUM(C17:G17)</f>
        <v>1343</v>
      </c>
      <c r="I17" s="93">
        <f>'[1]Profile 5'!I17</f>
        <v>19</v>
      </c>
      <c r="J17" s="93">
        <f>'[1]Profile 5'!J17</f>
        <v>282</v>
      </c>
      <c r="K17" s="93">
        <f>'[1]Profile 5'!K17</f>
        <v>178</v>
      </c>
      <c r="L17" s="41">
        <f t="shared" ref="L17:L42" si="1">SUM(I17:K17)</f>
        <v>479</v>
      </c>
      <c r="M17" s="42">
        <f t="shared" ref="M17:M42" si="2">SUM(H17,L17)</f>
        <v>1822</v>
      </c>
      <c r="N17" s="2"/>
    </row>
    <row r="18" spans="1:14" ht="17.25" customHeight="1">
      <c r="A18" s="43"/>
      <c r="B18" s="44" t="s">
        <v>15</v>
      </c>
      <c r="C18" s="94">
        <f>'[1]Profile 5'!C18</f>
        <v>1079</v>
      </c>
      <c r="D18" s="94">
        <f>'[1]Profile 5'!D18</f>
        <v>66</v>
      </c>
      <c r="E18" s="94">
        <f>'[1]Profile 5'!E18</f>
        <v>197</v>
      </c>
      <c r="F18" s="94">
        <f>'[1]Profile 5'!F18</f>
        <v>48</v>
      </c>
      <c r="G18" s="94">
        <f>'[1]Profile 5'!G18</f>
        <v>13</v>
      </c>
      <c r="H18" s="45">
        <f t="shared" si="0"/>
        <v>1403</v>
      </c>
      <c r="I18" s="94">
        <f>'[1]Profile 5'!I18</f>
        <v>20</v>
      </c>
      <c r="J18" s="94">
        <f>'[1]Profile 5'!J18</f>
        <v>262</v>
      </c>
      <c r="K18" s="94">
        <f>'[1]Profile 5'!K18</f>
        <v>157</v>
      </c>
      <c r="L18" s="45">
        <f t="shared" si="1"/>
        <v>439</v>
      </c>
      <c r="M18" s="46">
        <f t="shared" si="2"/>
        <v>1842</v>
      </c>
      <c r="N18" s="2"/>
    </row>
    <row r="19" spans="1:14" ht="17.25" customHeight="1" thickBot="1">
      <c r="A19" s="47" t="s">
        <v>16</v>
      </c>
      <c r="B19" s="48"/>
      <c r="C19" s="49">
        <f>IF(C17&lt;&gt;0,C18/C17-1,"")</f>
        <v>6.7260138476755715E-2</v>
      </c>
      <c r="D19" s="49">
        <f t="shared" ref="D19:K19" si="3">IF(D17&lt;&gt;0,D18/D17-1,"")</f>
        <v>-2.9411764705882359E-2</v>
      </c>
      <c r="E19" s="49">
        <f t="shared" si="3"/>
        <v>-2.4752475247524774E-2</v>
      </c>
      <c r="F19" s="49">
        <f t="shared" si="3"/>
        <v>-4.0000000000000036E-2</v>
      </c>
      <c r="G19" s="49">
        <f t="shared" si="3"/>
        <v>8.3333333333333259E-2</v>
      </c>
      <c r="H19" s="50">
        <f>IF(H17&lt;&gt;0,H18/H17-1,0)</f>
        <v>4.4676098287416144E-2</v>
      </c>
      <c r="I19" s="49">
        <f t="shared" si="3"/>
        <v>5.2631578947368363E-2</v>
      </c>
      <c r="J19" s="49">
        <f t="shared" si="3"/>
        <v>-7.0921985815602828E-2</v>
      </c>
      <c r="K19" s="49">
        <f t="shared" si="3"/>
        <v>-0.1179775280898876</v>
      </c>
      <c r="L19" s="50">
        <f>IF(L17&lt;&gt;0,L18/L17-1,0)</f>
        <v>-8.3507306889352817E-2</v>
      </c>
      <c r="M19" s="50">
        <f>IF(M17&lt;&gt;0,M18/M17-1,0)</f>
        <v>1.0976948408342402E-2</v>
      </c>
      <c r="N19" s="2"/>
    </row>
    <row r="20" spans="1:14" ht="17.25" customHeight="1">
      <c r="A20" s="39" t="s">
        <v>148</v>
      </c>
      <c r="B20" s="40" t="s">
        <v>14</v>
      </c>
      <c r="C20" s="93">
        <f>'[1]Profile 5'!C20</f>
        <v>1011</v>
      </c>
      <c r="D20" s="93">
        <f>'[1]Profile 5'!D20</f>
        <v>68</v>
      </c>
      <c r="E20" s="93">
        <f>'[1]Profile 5'!E20</f>
        <v>202</v>
      </c>
      <c r="F20" s="93">
        <f>'[1]Profile 5'!F20</f>
        <v>50</v>
      </c>
      <c r="G20" s="93">
        <f>'[1]Profile 5'!G20</f>
        <v>12</v>
      </c>
      <c r="H20" s="41">
        <f t="shared" ref="H20:H21" si="4">SUM(C20:G20)</f>
        <v>1343</v>
      </c>
      <c r="I20" s="93">
        <f>'[1]Profile 5'!I20</f>
        <v>19</v>
      </c>
      <c r="J20" s="93">
        <f>'[1]Profile 5'!J20</f>
        <v>282</v>
      </c>
      <c r="K20" s="93">
        <f>'[1]Profile 5'!K20</f>
        <v>178</v>
      </c>
      <c r="L20" s="41">
        <f t="shared" si="1"/>
        <v>479</v>
      </c>
      <c r="M20" s="42">
        <f t="shared" si="2"/>
        <v>1822</v>
      </c>
      <c r="N20" s="2"/>
    </row>
    <row r="21" spans="1:14" ht="17.25" customHeight="1">
      <c r="A21" s="43"/>
      <c r="B21" s="44" t="s">
        <v>15</v>
      </c>
      <c r="C21" s="94">
        <f>'[1]Profile 5'!C21</f>
        <v>1079</v>
      </c>
      <c r="D21" s="94">
        <f>'[1]Profile 5'!D21</f>
        <v>66</v>
      </c>
      <c r="E21" s="94">
        <f>'[1]Profile 5'!E21</f>
        <v>197</v>
      </c>
      <c r="F21" s="94">
        <f>'[1]Profile 5'!F21</f>
        <v>48</v>
      </c>
      <c r="G21" s="94">
        <f>'[1]Profile 5'!G21</f>
        <v>13</v>
      </c>
      <c r="H21" s="45">
        <f t="shared" si="4"/>
        <v>1403</v>
      </c>
      <c r="I21" s="94">
        <f>'[1]Profile 5'!I21</f>
        <v>20</v>
      </c>
      <c r="J21" s="94">
        <f>'[1]Profile 5'!J21</f>
        <v>262</v>
      </c>
      <c r="K21" s="94">
        <f>'[1]Profile 5'!K21</f>
        <v>157</v>
      </c>
      <c r="L21" s="45">
        <f t="shared" si="1"/>
        <v>439</v>
      </c>
      <c r="M21" s="46">
        <f t="shared" si="2"/>
        <v>1842</v>
      </c>
      <c r="N21" s="2"/>
    </row>
    <row r="22" spans="1:14" ht="17.25" customHeight="1" thickBot="1">
      <c r="A22" s="47" t="s">
        <v>16</v>
      </c>
      <c r="B22" s="48"/>
      <c r="C22" s="49">
        <f>IF(C20&lt;&gt;0,C21/C20-1,"")</f>
        <v>6.7260138476755715E-2</v>
      </c>
      <c r="D22" s="49">
        <f t="shared" ref="D22:K22" si="5">IF(D20&lt;&gt;0,D21/D20-1,"")</f>
        <v>-2.9411764705882359E-2</v>
      </c>
      <c r="E22" s="49">
        <f t="shared" si="5"/>
        <v>-2.4752475247524774E-2</v>
      </c>
      <c r="F22" s="49">
        <f t="shared" si="5"/>
        <v>-4.0000000000000036E-2</v>
      </c>
      <c r="G22" s="49">
        <f t="shared" si="5"/>
        <v>8.3333333333333259E-2</v>
      </c>
      <c r="H22" s="50">
        <f>IF(H20&lt;&gt;0,H21/H20-1,0)</f>
        <v>4.4676098287416144E-2</v>
      </c>
      <c r="I22" s="49">
        <f t="shared" si="5"/>
        <v>5.2631578947368363E-2</v>
      </c>
      <c r="J22" s="49">
        <f t="shared" si="5"/>
        <v>-7.0921985815602828E-2</v>
      </c>
      <c r="K22" s="49">
        <f t="shared" si="5"/>
        <v>-0.1179775280898876</v>
      </c>
      <c r="L22" s="50">
        <f>IF(L20&lt;&gt;0,L21/L20-1,0)</f>
        <v>-8.3507306889352817E-2</v>
      </c>
      <c r="M22" s="50">
        <f>IF(M20&lt;&gt;0,M21/M20-1,0)</f>
        <v>1.0976948408342402E-2</v>
      </c>
      <c r="N22" s="2"/>
    </row>
    <row r="23" spans="1:14" ht="17.25" customHeight="1">
      <c r="A23" s="39" t="s">
        <v>149</v>
      </c>
      <c r="B23" s="40" t="s">
        <v>14</v>
      </c>
      <c r="C23" s="93">
        <f>'[1]Profile 5'!C23</f>
        <v>682</v>
      </c>
      <c r="D23" s="93">
        <f>'[1]Profile 5'!D23</f>
        <v>46</v>
      </c>
      <c r="E23" s="93">
        <f>'[1]Profile 5'!E23</f>
        <v>136</v>
      </c>
      <c r="F23" s="93">
        <f>'[1]Profile 5'!F23</f>
        <v>29</v>
      </c>
      <c r="G23" s="93">
        <f>'[1]Profile 5'!G23</f>
        <v>13</v>
      </c>
      <c r="H23" s="41">
        <f t="shared" ref="H23:H24" si="6">SUM(C23:G23)</f>
        <v>906</v>
      </c>
      <c r="I23" s="93">
        <f>'[1]Profile 5'!I23</f>
        <v>19</v>
      </c>
      <c r="J23" s="93">
        <f>'[1]Profile 5'!J23</f>
        <v>209</v>
      </c>
      <c r="K23" s="93">
        <f>'[1]Profile 5'!K23</f>
        <v>252</v>
      </c>
      <c r="L23" s="41">
        <f t="shared" si="1"/>
        <v>480</v>
      </c>
      <c r="M23" s="42">
        <f t="shared" si="2"/>
        <v>1386</v>
      </c>
      <c r="N23" s="2"/>
    </row>
    <row r="24" spans="1:14" ht="17.25" customHeight="1">
      <c r="A24" s="43"/>
      <c r="B24" s="44" t="s">
        <v>15</v>
      </c>
      <c r="C24" s="94">
        <f>'[1]Profile 5'!C24</f>
        <v>728</v>
      </c>
      <c r="D24" s="94">
        <f>'[1]Profile 5'!D24</f>
        <v>45</v>
      </c>
      <c r="E24" s="94">
        <f>'[1]Profile 5'!E24</f>
        <v>133</v>
      </c>
      <c r="F24" s="94">
        <f>'[1]Profile 5'!F24</f>
        <v>28</v>
      </c>
      <c r="G24" s="94">
        <f>'[1]Profile 5'!G24</f>
        <v>14</v>
      </c>
      <c r="H24" s="45">
        <f t="shared" si="6"/>
        <v>948</v>
      </c>
      <c r="I24" s="94">
        <f>'[1]Profile 5'!I24</f>
        <v>20</v>
      </c>
      <c r="J24" s="94">
        <f>'[1]Profile 5'!J24</f>
        <v>194</v>
      </c>
      <c r="K24" s="94">
        <f>'[1]Profile 5'!K24</f>
        <v>222</v>
      </c>
      <c r="L24" s="45">
        <f t="shared" si="1"/>
        <v>436</v>
      </c>
      <c r="M24" s="46">
        <f t="shared" si="2"/>
        <v>1384</v>
      </c>
      <c r="N24" s="2"/>
    </row>
    <row r="25" spans="1:14" ht="17.25" customHeight="1" thickBot="1">
      <c r="A25" s="47" t="s">
        <v>16</v>
      </c>
      <c r="B25" s="48"/>
      <c r="C25" s="49">
        <f>IF(C23&lt;&gt;0,C24/C23-1,"")</f>
        <v>6.7448680351906098E-2</v>
      </c>
      <c r="D25" s="49">
        <f t="shared" ref="D25:K25" si="7">IF(D23&lt;&gt;0,D24/D23-1,"")</f>
        <v>-2.1739130434782594E-2</v>
      </c>
      <c r="E25" s="49">
        <f t="shared" si="7"/>
        <v>-2.2058823529411797E-2</v>
      </c>
      <c r="F25" s="49">
        <f t="shared" si="7"/>
        <v>-3.4482758620689613E-2</v>
      </c>
      <c r="G25" s="49">
        <f t="shared" si="7"/>
        <v>7.6923076923076872E-2</v>
      </c>
      <c r="H25" s="50">
        <f>IF(H23&lt;&gt;0,H24/H23-1,0)</f>
        <v>4.635761589403975E-2</v>
      </c>
      <c r="I25" s="49">
        <f t="shared" si="7"/>
        <v>5.2631578947368363E-2</v>
      </c>
      <c r="J25" s="49">
        <f t="shared" si="7"/>
        <v>-7.1770334928229707E-2</v>
      </c>
      <c r="K25" s="49">
        <f t="shared" si="7"/>
        <v>-0.11904761904761907</v>
      </c>
      <c r="L25" s="50">
        <f>IF(L23&lt;&gt;0,L24/L23-1,0)</f>
        <v>-9.1666666666666674E-2</v>
      </c>
      <c r="M25" s="50">
        <f>IF(M23&lt;&gt;0,M24/M23-1,0)</f>
        <v>-1.4430014430014682E-3</v>
      </c>
      <c r="N25" s="2"/>
    </row>
    <row r="26" spans="1:14" ht="17.25" customHeight="1">
      <c r="A26" s="39" t="s">
        <v>150</v>
      </c>
      <c r="B26" s="40" t="s">
        <v>14</v>
      </c>
      <c r="C26" s="93">
        <f>'[1]Profile 5'!C26</f>
        <v>682</v>
      </c>
      <c r="D26" s="93">
        <f>'[1]Profile 5'!D26</f>
        <v>46</v>
      </c>
      <c r="E26" s="93">
        <f>'[1]Profile 5'!E26</f>
        <v>136</v>
      </c>
      <c r="F26" s="93">
        <f>'[1]Profile 5'!F26</f>
        <v>29</v>
      </c>
      <c r="G26" s="93">
        <f>'[1]Profile 5'!G26</f>
        <v>13</v>
      </c>
      <c r="H26" s="41">
        <f t="shared" ref="H26:H27" si="8">SUM(C26:G26)</f>
        <v>906</v>
      </c>
      <c r="I26" s="93">
        <f>'[1]Profile 5'!I26</f>
        <v>19</v>
      </c>
      <c r="J26" s="93">
        <f>'[1]Profile 5'!J26</f>
        <v>209</v>
      </c>
      <c r="K26" s="93">
        <f>'[1]Profile 5'!K26</f>
        <v>252</v>
      </c>
      <c r="L26" s="41">
        <f t="shared" si="1"/>
        <v>480</v>
      </c>
      <c r="M26" s="42">
        <f t="shared" si="2"/>
        <v>1386</v>
      </c>
      <c r="N26" s="2"/>
    </row>
    <row r="27" spans="1:14" ht="17.25" customHeight="1">
      <c r="A27" s="43"/>
      <c r="B27" s="44" t="s">
        <v>15</v>
      </c>
      <c r="C27" s="94">
        <f>'[1]Profile 5'!C27</f>
        <v>728</v>
      </c>
      <c r="D27" s="94">
        <f>'[1]Profile 5'!D27</f>
        <v>45</v>
      </c>
      <c r="E27" s="94">
        <f>'[1]Profile 5'!E27</f>
        <v>133</v>
      </c>
      <c r="F27" s="94">
        <f>'[1]Profile 5'!F27</f>
        <v>28</v>
      </c>
      <c r="G27" s="94">
        <f>'[1]Profile 5'!G27</f>
        <v>14</v>
      </c>
      <c r="H27" s="45">
        <f t="shared" si="8"/>
        <v>948</v>
      </c>
      <c r="I27" s="94">
        <f>'[1]Profile 5'!I27</f>
        <v>20</v>
      </c>
      <c r="J27" s="94">
        <f>'[1]Profile 5'!J27</f>
        <v>194</v>
      </c>
      <c r="K27" s="94">
        <f>'[1]Profile 5'!K27</f>
        <v>222</v>
      </c>
      <c r="L27" s="45">
        <f t="shared" si="1"/>
        <v>436</v>
      </c>
      <c r="M27" s="46">
        <f t="shared" si="2"/>
        <v>1384</v>
      </c>
      <c r="N27" s="2"/>
    </row>
    <row r="28" spans="1:14" ht="17.25" customHeight="1" thickBot="1">
      <c r="A28" s="47" t="s">
        <v>16</v>
      </c>
      <c r="B28" s="48"/>
      <c r="C28" s="49">
        <f>IF(C26&lt;&gt;0,C27/C26-1,"")</f>
        <v>6.7448680351906098E-2</v>
      </c>
      <c r="D28" s="49">
        <f t="shared" ref="D28:K28" si="9">IF(D26&lt;&gt;0,D27/D26-1,"")</f>
        <v>-2.1739130434782594E-2</v>
      </c>
      <c r="E28" s="49">
        <f t="shared" si="9"/>
        <v>-2.2058823529411797E-2</v>
      </c>
      <c r="F28" s="49">
        <f t="shared" si="9"/>
        <v>-3.4482758620689613E-2</v>
      </c>
      <c r="G28" s="49">
        <f t="shared" si="9"/>
        <v>7.6923076923076872E-2</v>
      </c>
      <c r="H28" s="50">
        <f>IF(H26&lt;&gt;0,H27/H26-1,0)</f>
        <v>4.635761589403975E-2</v>
      </c>
      <c r="I28" s="49">
        <f t="shared" si="9"/>
        <v>5.2631578947368363E-2</v>
      </c>
      <c r="J28" s="49">
        <f t="shared" si="9"/>
        <v>-7.1770334928229707E-2</v>
      </c>
      <c r="K28" s="49">
        <f t="shared" si="9"/>
        <v>-0.11904761904761907</v>
      </c>
      <c r="L28" s="50">
        <f>IF(L26&lt;&gt;0,L27/L26-1,0)</f>
        <v>-9.1666666666666674E-2</v>
      </c>
      <c r="M28" s="50">
        <f>IF(M26&lt;&gt;0,M27/M26-1,0)</f>
        <v>-1.4430014430014682E-3</v>
      </c>
      <c r="N28" s="2"/>
    </row>
    <row r="29" spans="1:14" ht="17.25" customHeight="1">
      <c r="A29" s="39" t="s">
        <v>151</v>
      </c>
      <c r="B29" s="40" t="s">
        <v>14</v>
      </c>
      <c r="C29" s="93">
        <f>'[1]Profile 5'!C29</f>
        <v>473</v>
      </c>
      <c r="D29" s="93">
        <f>'[1]Profile 5'!D29</f>
        <v>32</v>
      </c>
      <c r="E29" s="93">
        <f>'[1]Profile 5'!E29</f>
        <v>94</v>
      </c>
      <c r="F29" s="93">
        <f>'[1]Profile 5'!F29</f>
        <v>24</v>
      </c>
      <c r="G29" s="93">
        <f>'[1]Profile 5'!G29</f>
        <v>10</v>
      </c>
      <c r="H29" s="41">
        <f t="shared" ref="H29:H30" si="10">SUM(C29:G29)</f>
        <v>633</v>
      </c>
      <c r="I29" s="93">
        <f>'[1]Profile 5'!I29</f>
        <v>19</v>
      </c>
      <c r="J29" s="93">
        <f>'[1]Profile 5'!J29</f>
        <v>202</v>
      </c>
      <c r="K29" s="93">
        <f>'[1]Profile 5'!K29</f>
        <v>194</v>
      </c>
      <c r="L29" s="41">
        <f t="shared" si="1"/>
        <v>415</v>
      </c>
      <c r="M29" s="42">
        <f t="shared" si="2"/>
        <v>1048</v>
      </c>
      <c r="N29" s="2"/>
    </row>
    <row r="30" spans="1:14" ht="17.25" customHeight="1">
      <c r="A30" s="43"/>
      <c r="B30" s="44" t="s">
        <v>15</v>
      </c>
      <c r="C30" s="94">
        <f>'[1]Profile 5'!C30</f>
        <v>505</v>
      </c>
      <c r="D30" s="94">
        <f>'[1]Profile 5'!D30</f>
        <v>31</v>
      </c>
      <c r="E30" s="94">
        <f>'[1]Profile 5'!E30</f>
        <v>92</v>
      </c>
      <c r="F30" s="94">
        <f>'[1]Profile 5'!F30</f>
        <v>23</v>
      </c>
      <c r="G30" s="94">
        <f>'[1]Profile 5'!G30</f>
        <v>10</v>
      </c>
      <c r="H30" s="45">
        <f t="shared" si="10"/>
        <v>661</v>
      </c>
      <c r="I30" s="94">
        <f>'[1]Profile 5'!I30</f>
        <v>20</v>
      </c>
      <c r="J30" s="94">
        <f>'[1]Profile 5'!J30</f>
        <v>187</v>
      </c>
      <c r="K30" s="94">
        <f>'[1]Profile 5'!K30</f>
        <v>171</v>
      </c>
      <c r="L30" s="45">
        <f t="shared" si="1"/>
        <v>378</v>
      </c>
      <c r="M30" s="46">
        <f t="shared" si="2"/>
        <v>1039</v>
      </c>
      <c r="N30" s="2"/>
    </row>
    <row r="31" spans="1:14" ht="17.25" customHeight="1" thickBot="1">
      <c r="A31" s="47" t="s">
        <v>16</v>
      </c>
      <c r="B31" s="48"/>
      <c r="C31" s="49">
        <f>IF(C29&lt;&gt;0,C30/C29-1,"")</f>
        <v>6.7653276955602637E-2</v>
      </c>
      <c r="D31" s="49">
        <f t="shared" ref="D31:G31" si="11">IF(D29&lt;&gt;0,D30/D29-1,"")</f>
        <v>-3.125E-2</v>
      </c>
      <c r="E31" s="49">
        <f t="shared" si="11"/>
        <v>-2.1276595744680882E-2</v>
      </c>
      <c r="F31" s="49">
        <f t="shared" si="11"/>
        <v>-4.166666666666663E-2</v>
      </c>
      <c r="G31" s="49">
        <f t="shared" si="11"/>
        <v>0</v>
      </c>
      <c r="H31" s="50">
        <f>IF(H29&lt;&gt;0,H30/H29-1,0)</f>
        <v>4.4233807266982561E-2</v>
      </c>
      <c r="I31" s="49">
        <f t="shared" ref="I31:K31" si="12">IF(I29&lt;&gt;0,I30/I29-1,"")</f>
        <v>5.2631578947368363E-2</v>
      </c>
      <c r="J31" s="49">
        <f t="shared" si="12"/>
        <v>-7.4257425742574212E-2</v>
      </c>
      <c r="K31" s="49">
        <f t="shared" si="12"/>
        <v>-0.11855670103092786</v>
      </c>
      <c r="L31" s="50">
        <f>IF(L29&lt;&gt;0,L30/L29-1,0)</f>
        <v>-8.9156626506024073E-2</v>
      </c>
      <c r="M31" s="50">
        <f>IF(M29&lt;&gt;0,M30/M29-1,0)</f>
        <v>-8.5877862595419296E-3</v>
      </c>
      <c r="N31" s="2"/>
    </row>
    <row r="32" spans="1:14" ht="17.25" customHeight="1">
      <c r="A32" s="39" t="s">
        <v>152</v>
      </c>
      <c r="B32" s="40" t="s">
        <v>14</v>
      </c>
      <c r="C32" s="93">
        <f>'[1]Profile 5'!C32</f>
        <v>473</v>
      </c>
      <c r="D32" s="93">
        <f>'[1]Profile 5'!D32</f>
        <v>32</v>
      </c>
      <c r="E32" s="93">
        <f>'[1]Profile 5'!E32</f>
        <v>94</v>
      </c>
      <c r="F32" s="93">
        <f>'[1]Profile 5'!F32</f>
        <v>24</v>
      </c>
      <c r="G32" s="93">
        <f>'[1]Profile 5'!G32</f>
        <v>10</v>
      </c>
      <c r="H32" s="41">
        <f t="shared" ref="H32:H33" si="13">SUM(C32:G32)</f>
        <v>633</v>
      </c>
      <c r="I32" s="93">
        <f>'[1]Profile 5'!I32</f>
        <v>19</v>
      </c>
      <c r="J32" s="93">
        <f>'[1]Profile 5'!J32</f>
        <v>202</v>
      </c>
      <c r="K32" s="93">
        <f>'[1]Profile 5'!K32</f>
        <v>194</v>
      </c>
      <c r="L32" s="41">
        <f t="shared" si="1"/>
        <v>415</v>
      </c>
      <c r="M32" s="42">
        <f t="shared" si="2"/>
        <v>1048</v>
      </c>
      <c r="N32" s="2"/>
    </row>
    <row r="33" spans="1:14" ht="17.25" customHeight="1">
      <c r="A33" s="43"/>
      <c r="B33" s="44" t="s">
        <v>15</v>
      </c>
      <c r="C33" s="94">
        <f>'[1]Profile 5'!C33</f>
        <v>505</v>
      </c>
      <c r="D33" s="94">
        <f>'[1]Profile 5'!D33</f>
        <v>31</v>
      </c>
      <c r="E33" s="94">
        <f>'[1]Profile 5'!E33</f>
        <v>92</v>
      </c>
      <c r="F33" s="94">
        <f>'[1]Profile 5'!F33</f>
        <v>23</v>
      </c>
      <c r="G33" s="94">
        <f>'[1]Profile 5'!G33</f>
        <v>10</v>
      </c>
      <c r="H33" s="45">
        <f t="shared" si="13"/>
        <v>661</v>
      </c>
      <c r="I33" s="94">
        <f>'[1]Profile 5'!I33</f>
        <v>20</v>
      </c>
      <c r="J33" s="94">
        <f>'[1]Profile 5'!J33</f>
        <v>187</v>
      </c>
      <c r="K33" s="94">
        <f>'[1]Profile 5'!K33</f>
        <v>171</v>
      </c>
      <c r="L33" s="45">
        <f t="shared" si="1"/>
        <v>378</v>
      </c>
      <c r="M33" s="46">
        <f t="shared" si="2"/>
        <v>1039</v>
      </c>
      <c r="N33" s="2"/>
    </row>
    <row r="34" spans="1:14" ht="17.25" customHeight="1" thickBot="1">
      <c r="A34" s="47" t="s">
        <v>16</v>
      </c>
      <c r="B34" s="48"/>
      <c r="C34" s="49">
        <f>IF(C32&lt;&gt;0,C33/C32-1,"")</f>
        <v>6.7653276955602637E-2</v>
      </c>
      <c r="D34" s="49">
        <f t="shared" ref="D34:G34" si="14">IF(D32&lt;&gt;0,D33/D32-1,"")</f>
        <v>-3.125E-2</v>
      </c>
      <c r="E34" s="49">
        <f t="shared" si="14"/>
        <v>-2.1276595744680882E-2</v>
      </c>
      <c r="F34" s="49">
        <f t="shared" si="14"/>
        <v>-4.166666666666663E-2</v>
      </c>
      <c r="G34" s="49">
        <f t="shared" si="14"/>
        <v>0</v>
      </c>
      <c r="H34" s="50">
        <f>IF(H32&lt;&gt;0,H33/H32-1,0)</f>
        <v>4.4233807266982561E-2</v>
      </c>
      <c r="I34" s="49">
        <f t="shared" ref="I34:K34" si="15">IF(I32&lt;&gt;0,I33/I32-1,"")</f>
        <v>5.2631578947368363E-2</v>
      </c>
      <c r="J34" s="49">
        <f t="shared" si="15"/>
        <v>-7.4257425742574212E-2</v>
      </c>
      <c r="K34" s="49">
        <f t="shared" si="15"/>
        <v>-0.11855670103092786</v>
      </c>
      <c r="L34" s="50">
        <f>IF(L32&lt;&gt;0,L33/L32-1,0)</f>
        <v>-8.9156626506024073E-2</v>
      </c>
      <c r="M34" s="50">
        <f>IF(M32&lt;&gt;0,M33/M32-1,0)</f>
        <v>-8.5877862595419296E-3</v>
      </c>
      <c r="N34" s="2"/>
    </row>
    <row r="35" spans="1:14" ht="17.25" customHeight="1">
      <c r="A35" s="39" t="s">
        <v>153</v>
      </c>
      <c r="B35" s="40" t="s">
        <v>14</v>
      </c>
      <c r="C35" s="93">
        <f>'[1]Profile 5'!C35</f>
        <v>473</v>
      </c>
      <c r="D35" s="93">
        <f>'[1]Profile 5'!D35</f>
        <v>32</v>
      </c>
      <c r="E35" s="93">
        <f>'[1]Profile 5'!E35</f>
        <v>94</v>
      </c>
      <c r="F35" s="93">
        <f>'[1]Profile 5'!F35</f>
        <v>24</v>
      </c>
      <c r="G35" s="93">
        <f>'[1]Profile 5'!G35</f>
        <v>10</v>
      </c>
      <c r="H35" s="41">
        <f t="shared" ref="H35:H36" si="16">SUM(C35:G35)</f>
        <v>633</v>
      </c>
      <c r="I35" s="93">
        <f>'[1]Profile 5'!I35</f>
        <v>19</v>
      </c>
      <c r="J35" s="93">
        <f>'[1]Profile 5'!J35</f>
        <v>202</v>
      </c>
      <c r="K35" s="93">
        <f>'[1]Profile 5'!K35</f>
        <v>194</v>
      </c>
      <c r="L35" s="41">
        <f t="shared" si="1"/>
        <v>415</v>
      </c>
      <c r="M35" s="42">
        <f t="shared" si="2"/>
        <v>1048</v>
      </c>
      <c r="N35" s="2"/>
    </row>
    <row r="36" spans="1:14" ht="17.25" customHeight="1">
      <c r="A36" s="43"/>
      <c r="B36" s="44" t="s">
        <v>15</v>
      </c>
      <c r="C36" s="94">
        <f>'[1]Profile 5'!C36</f>
        <v>505</v>
      </c>
      <c r="D36" s="94">
        <f>'[1]Profile 5'!D36</f>
        <v>31</v>
      </c>
      <c r="E36" s="94">
        <f>'[1]Profile 5'!E36</f>
        <v>92</v>
      </c>
      <c r="F36" s="94">
        <f>'[1]Profile 5'!F36</f>
        <v>23</v>
      </c>
      <c r="G36" s="94">
        <f>'[1]Profile 5'!G36</f>
        <v>10</v>
      </c>
      <c r="H36" s="45">
        <f t="shared" si="16"/>
        <v>661</v>
      </c>
      <c r="I36" s="94">
        <f>'[1]Profile 5'!I36</f>
        <v>20</v>
      </c>
      <c r="J36" s="94">
        <f>'[1]Profile 5'!J36</f>
        <v>187</v>
      </c>
      <c r="K36" s="94">
        <f>'[1]Profile 5'!K36</f>
        <v>171</v>
      </c>
      <c r="L36" s="45">
        <f t="shared" si="1"/>
        <v>378</v>
      </c>
      <c r="M36" s="46">
        <f t="shared" si="2"/>
        <v>1039</v>
      </c>
      <c r="N36" s="2"/>
    </row>
    <row r="37" spans="1:14" ht="17.25" customHeight="1" thickBot="1">
      <c r="A37" s="47" t="s">
        <v>16</v>
      </c>
      <c r="B37" s="48"/>
      <c r="C37" s="49">
        <f>IF(C35&lt;&gt;0,C36/C35-1,"")</f>
        <v>6.7653276955602637E-2</v>
      </c>
      <c r="D37" s="49">
        <f t="shared" ref="D37:G37" si="17">IF(D35&lt;&gt;0,D36/D35-1,"")</f>
        <v>-3.125E-2</v>
      </c>
      <c r="E37" s="49">
        <f t="shared" si="17"/>
        <v>-2.1276595744680882E-2</v>
      </c>
      <c r="F37" s="49">
        <f t="shared" si="17"/>
        <v>-4.166666666666663E-2</v>
      </c>
      <c r="G37" s="49">
        <f t="shared" si="17"/>
        <v>0</v>
      </c>
      <c r="H37" s="50">
        <f>IF(H35&lt;&gt;0,H36/H35-1,0)</f>
        <v>4.4233807266982561E-2</v>
      </c>
      <c r="I37" s="49">
        <f t="shared" ref="I37:K37" si="18">IF(I35&lt;&gt;0,I36/I35-1,"")</f>
        <v>5.2631578947368363E-2</v>
      </c>
      <c r="J37" s="49">
        <f t="shared" si="18"/>
        <v>-7.4257425742574212E-2</v>
      </c>
      <c r="K37" s="49">
        <f t="shared" si="18"/>
        <v>-0.11855670103092786</v>
      </c>
      <c r="L37" s="50">
        <f>IF(L35&lt;&gt;0,L36/L35-1,0)</f>
        <v>-8.9156626506024073E-2</v>
      </c>
      <c r="M37" s="50">
        <f>IF(M35&lt;&gt;0,M36/M35-1,0)</f>
        <v>-8.5877862595419296E-3</v>
      </c>
      <c r="N37" s="2"/>
    </row>
    <row r="38" spans="1:14" ht="17.25" customHeight="1">
      <c r="A38" s="39" t="s">
        <v>154</v>
      </c>
      <c r="B38" s="40" t="s">
        <v>14</v>
      </c>
      <c r="C38" s="93">
        <f>'[1]Profile 5'!C38</f>
        <v>473</v>
      </c>
      <c r="D38" s="93">
        <f>'[1]Profile 5'!D38</f>
        <v>32</v>
      </c>
      <c r="E38" s="93">
        <f>'[1]Profile 5'!E38</f>
        <v>94</v>
      </c>
      <c r="F38" s="93">
        <f>'[1]Profile 5'!F38</f>
        <v>24</v>
      </c>
      <c r="G38" s="93">
        <f>'[1]Profile 5'!G38</f>
        <v>10</v>
      </c>
      <c r="H38" s="41">
        <f t="shared" ref="H38:H39" si="19">SUM(C38:G38)</f>
        <v>633</v>
      </c>
      <c r="I38" s="93">
        <f>'[1]Profile 5'!I38</f>
        <v>19</v>
      </c>
      <c r="J38" s="93">
        <f>'[1]Profile 5'!J38</f>
        <v>202</v>
      </c>
      <c r="K38" s="93">
        <f>'[1]Profile 5'!K38</f>
        <v>194</v>
      </c>
      <c r="L38" s="41">
        <f t="shared" si="1"/>
        <v>415</v>
      </c>
      <c r="M38" s="42">
        <f t="shared" si="2"/>
        <v>1048</v>
      </c>
      <c r="N38" s="2"/>
    </row>
    <row r="39" spans="1:14" ht="17.25" customHeight="1">
      <c r="A39" s="43"/>
      <c r="B39" s="44" t="s">
        <v>15</v>
      </c>
      <c r="C39" s="94">
        <f>'[1]Profile 5'!C39</f>
        <v>505</v>
      </c>
      <c r="D39" s="94">
        <f>'[1]Profile 5'!D39</f>
        <v>31</v>
      </c>
      <c r="E39" s="94">
        <f>'[1]Profile 5'!E39</f>
        <v>92</v>
      </c>
      <c r="F39" s="94">
        <f>'[1]Profile 5'!F39</f>
        <v>23</v>
      </c>
      <c r="G39" s="94">
        <f>'[1]Profile 5'!G39</f>
        <v>10</v>
      </c>
      <c r="H39" s="45">
        <f t="shared" si="19"/>
        <v>661</v>
      </c>
      <c r="I39" s="94">
        <f>'[1]Profile 5'!I39</f>
        <v>20</v>
      </c>
      <c r="J39" s="94">
        <f>'[1]Profile 5'!J39</f>
        <v>187</v>
      </c>
      <c r="K39" s="94">
        <f>'[1]Profile 5'!K39</f>
        <v>171</v>
      </c>
      <c r="L39" s="45">
        <f t="shared" si="1"/>
        <v>378</v>
      </c>
      <c r="M39" s="46">
        <f t="shared" si="2"/>
        <v>1039</v>
      </c>
      <c r="N39" s="2"/>
    </row>
    <row r="40" spans="1:14" ht="17.25" customHeight="1" thickBot="1">
      <c r="A40" s="47" t="s">
        <v>16</v>
      </c>
      <c r="B40" s="48"/>
      <c r="C40" s="49">
        <f>IF(C38&lt;&gt;0,C39/C38-1,"")</f>
        <v>6.7653276955602637E-2</v>
      </c>
      <c r="D40" s="49">
        <f t="shared" ref="D40:G40" si="20">IF(D38&lt;&gt;0,D39/D38-1,"")</f>
        <v>-3.125E-2</v>
      </c>
      <c r="E40" s="49">
        <f t="shared" si="20"/>
        <v>-2.1276595744680882E-2</v>
      </c>
      <c r="F40" s="49">
        <f t="shared" si="20"/>
        <v>-4.166666666666663E-2</v>
      </c>
      <c r="G40" s="49">
        <f t="shared" si="20"/>
        <v>0</v>
      </c>
      <c r="H40" s="50">
        <f>IF(H38&lt;&gt;0,H39/H38-1,0)</f>
        <v>4.4233807266982561E-2</v>
      </c>
      <c r="I40" s="49">
        <f t="shared" ref="I40:K40" si="21">IF(I38&lt;&gt;0,I39/I38-1,"")</f>
        <v>5.2631578947368363E-2</v>
      </c>
      <c r="J40" s="49">
        <f t="shared" si="21"/>
        <v>-7.4257425742574212E-2</v>
      </c>
      <c r="K40" s="49">
        <f t="shared" si="21"/>
        <v>-0.11855670103092786</v>
      </c>
      <c r="L40" s="50">
        <f>IF(L38&lt;&gt;0,L39/L38-1,0)</f>
        <v>-8.9156626506024073E-2</v>
      </c>
      <c r="M40" s="50">
        <f>IF(M38&lt;&gt;0,M39/M38-1,0)</f>
        <v>-8.5877862595419296E-3</v>
      </c>
      <c r="N40" s="2"/>
    </row>
    <row r="41" spans="1:14" ht="17.25" customHeight="1">
      <c r="A41" s="39" t="s">
        <v>155</v>
      </c>
      <c r="B41" s="40" t="s">
        <v>14</v>
      </c>
      <c r="C41" s="93">
        <f>'[1]Profile 5'!C41</f>
        <v>473</v>
      </c>
      <c r="D41" s="93">
        <f>'[1]Profile 5'!D41</f>
        <v>32</v>
      </c>
      <c r="E41" s="93">
        <f>'[1]Profile 5'!E41</f>
        <v>94</v>
      </c>
      <c r="F41" s="93">
        <f>'[1]Profile 5'!F41</f>
        <v>24</v>
      </c>
      <c r="G41" s="93">
        <f>'[1]Profile 5'!G41</f>
        <v>10</v>
      </c>
      <c r="H41" s="41">
        <f t="shared" ref="H41:H42" si="22">SUM(C41:G41)</f>
        <v>633</v>
      </c>
      <c r="I41" s="93">
        <f>'[1]Profile 5'!I41</f>
        <v>19</v>
      </c>
      <c r="J41" s="93">
        <f>'[1]Profile 5'!J41</f>
        <v>202</v>
      </c>
      <c r="K41" s="93">
        <f>'[1]Profile 5'!K41</f>
        <v>194</v>
      </c>
      <c r="L41" s="41">
        <f t="shared" si="1"/>
        <v>415</v>
      </c>
      <c r="M41" s="42">
        <f t="shared" si="2"/>
        <v>1048</v>
      </c>
      <c r="N41" s="2"/>
    </row>
    <row r="42" spans="1:14" ht="17.25" customHeight="1">
      <c r="A42" s="43"/>
      <c r="B42" s="44" t="s">
        <v>15</v>
      </c>
      <c r="C42" s="94">
        <f>'[1]Profile 5'!C42</f>
        <v>505</v>
      </c>
      <c r="D42" s="94">
        <f>'[1]Profile 5'!D42</f>
        <v>31</v>
      </c>
      <c r="E42" s="94">
        <f>'[1]Profile 5'!E42</f>
        <v>92</v>
      </c>
      <c r="F42" s="94">
        <f>'[1]Profile 5'!F42</f>
        <v>23</v>
      </c>
      <c r="G42" s="94">
        <f>'[1]Profile 5'!G42</f>
        <v>10</v>
      </c>
      <c r="H42" s="45">
        <f t="shared" si="22"/>
        <v>661</v>
      </c>
      <c r="I42" s="94">
        <f>'[1]Profile 5'!I42</f>
        <v>20</v>
      </c>
      <c r="J42" s="94">
        <f>'[1]Profile 5'!J42</f>
        <v>187</v>
      </c>
      <c r="K42" s="94">
        <f>'[1]Profile 5'!K42</f>
        <v>171</v>
      </c>
      <c r="L42" s="45">
        <f t="shared" si="1"/>
        <v>378</v>
      </c>
      <c r="M42" s="46">
        <f t="shared" si="2"/>
        <v>1039</v>
      </c>
      <c r="N42" s="2"/>
    </row>
    <row r="43" spans="1:14" ht="17.25" customHeight="1" thickBot="1">
      <c r="A43" s="47" t="s">
        <v>16</v>
      </c>
      <c r="B43" s="48"/>
      <c r="C43" s="49">
        <f>IF(C41&lt;&gt;0,C42/C41-1,"")</f>
        <v>6.7653276955602637E-2</v>
      </c>
      <c r="D43" s="49">
        <f t="shared" ref="D43:K43" si="23">IF(D41&lt;&gt;0,D42/D41-1,"")</f>
        <v>-3.125E-2</v>
      </c>
      <c r="E43" s="49">
        <f t="shared" si="23"/>
        <v>-2.1276595744680882E-2</v>
      </c>
      <c r="F43" s="49">
        <f t="shared" si="23"/>
        <v>-4.166666666666663E-2</v>
      </c>
      <c r="G43" s="49">
        <f t="shared" si="23"/>
        <v>0</v>
      </c>
      <c r="H43" s="51">
        <f>IF(H41&lt;&gt;0,H42/H41-1,0)</f>
        <v>4.4233807266982561E-2</v>
      </c>
      <c r="I43" s="49">
        <f t="shared" si="23"/>
        <v>5.2631578947368363E-2</v>
      </c>
      <c r="J43" s="49">
        <f t="shared" si="23"/>
        <v>-7.4257425742574212E-2</v>
      </c>
      <c r="K43" s="49">
        <f t="shared" si="23"/>
        <v>-0.11855670103092786</v>
      </c>
      <c r="L43" s="51">
        <f>IF(L41&lt;&gt;0,L42/L41-1,0)</f>
        <v>-8.9156626506024073E-2</v>
      </c>
      <c r="M43" s="51">
        <f>IF(M41&lt;&gt;0,M42/M41-1,0)</f>
        <v>-8.5877862595419296E-3</v>
      </c>
      <c r="N43" s="2"/>
    </row>
    <row r="44" spans="1:14" ht="17.25" customHeight="1">
      <c r="A44" s="52" t="s">
        <v>28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7.25" customHeight="1">
      <c r="A45" s="5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7.25" customHeight="1">
      <c r="A46" s="3" t="s">
        <v>17</v>
      </c>
      <c r="B46" s="3"/>
      <c r="C46" s="3"/>
      <c r="D46" s="3"/>
      <c r="E46" s="3"/>
      <c r="F46" s="3"/>
      <c r="G46" s="3"/>
      <c r="H46" s="3"/>
      <c r="I46" s="2"/>
      <c r="J46" s="2"/>
      <c r="K46" s="2"/>
      <c r="L46" s="2"/>
      <c r="M46" s="2"/>
      <c r="N46" s="2"/>
    </row>
    <row r="47" spans="1:1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1" customHeight="1">
      <c r="A48" s="1" t="s">
        <v>18</v>
      </c>
      <c r="B48" s="54" t="str">
        <f>'[1]Profile 5'!B48</f>
        <v>RATE GROUPS - DCPD 14, CL 14, CM 14</v>
      </c>
      <c r="C48" s="54"/>
      <c r="D48" s="54"/>
      <c r="E48" s="54"/>
      <c r="F48" s="54"/>
      <c r="G48" s="2"/>
      <c r="H48" s="1" t="s">
        <v>19</v>
      </c>
      <c r="I48" s="54" t="str">
        <f>'[1]Profile 5'!I48</f>
        <v>RATE GROUPS - DCPD 13, CL 13, CM 13</v>
      </c>
      <c r="J48" s="54"/>
      <c r="K48" s="54"/>
      <c r="L48" s="54"/>
      <c r="M48" s="54"/>
      <c r="N48" s="2"/>
    </row>
    <row r="49" spans="1:14" ht="21" customHeight="1">
      <c r="A49" s="2"/>
      <c r="B49" s="55" t="str">
        <f>'[1]Profile 5'!B49</f>
        <v>CLASS 36</v>
      </c>
      <c r="C49" s="55"/>
      <c r="D49" s="55"/>
      <c r="E49" s="55"/>
      <c r="F49" s="55"/>
      <c r="G49" s="2"/>
      <c r="H49" s="2"/>
      <c r="I49" s="55" t="str">
        <f>'[1]Profile 5'!I49</f>
        <v>CLASS 36</v>
      </c>
      <c r="J49" s="55"/>
      <c r="K49" s="55"/>
      <c r="L49" s="55"/>
      <c r="M49" s="55"/>
      <c r="N49" s="2"/>
    </row>
    <row r="50" spans="1:14" ht="21" customHeight="1">
      <c r="A50" s="2"/>
      <c r="B50" s="55" t="str">
        <f>'[1]Profile 5'!B50</f>
        <v>DRIVING RECORD 6</v>
      </c>
      <c r="C50" s="55"/>
      <c r="D50" s="55"/>
      <c r="E50" s="55"/>
      <c r="F50" s="55"/>
      <c r="G50" s="2"/>
      <c r="H50" s="2"/>
      <c r="I50" s="55" t="str">
        <f>'[1]Profile 5'!I50</f>
        <v>DRIVING RECORD 6</v>
      </c>
      <c r="J50" s="55"/>
      <c r="K50" s="55"/>
      <c r="L50" s="55"/>
      <c r="M50" s="55"/>
      <c r="N50" s="2"/>
    </row>
    <row r="51" spans="1:14" ht="21" customHeight="1">
      <c r="A51" s="2"/>
      <c r="B51" s="55" t="str">
        <f>'[1]Profile 5'!B51</f>
        <v>No Discounts Apply</v>
      </c>
      <c r="C51" s="55"/>
      <c r="D51" s="55"/>
      <c r="E51" s="55"/>
      <c r="F51" s="55"/>
      <c r="G51" s="2"/>
      <c r="H51" s="2"/>
      <c r="I51" s="55" t="str">
        <f>'[1]Profile 5'!I51</f>
        <v>No Discounts Apply</v>
      </c>
      <c r="J51" s="55"/>
      <c r="K51" s="55"/>
      <c r="L51" s="55"/>
      <c r="M51" s="55"/>
      <c r="N51" s="2"/>
    </row>
    <row r="52" spans="1:14" ht="21" customHeight="1">
      <c r="A52" s="2"/>
      <c r="B52" s="56"/>
      <c r="C52" s="56"/>
      <c r="D52" s="56"/>
      <c r="E52" s="56"/>
      <c r="F52" s="56"/>
      <c r="G52" s="2"/>
      <c r="H52" s="2"/>
      <c r="I52" s="56"/>
      <c r="J52" s="56"/>
      <c r="K52" s="56"/>
      <c r="L52" s="56"/>
      <c r="M52" s="56"/>
      <c r="N52" s="2"/>
    </row>
  </sheetData>
  <sheetProtection selectLockedCells="1"/>
  <mergeCells count="9">
    <mergeCell ref="K4:L4"/>
    <mergeCell ref="M4:N4"/>
    <mergeCell ref="A16:B16"/>
    <mergeCell ref="K1:L1"/>
    <mergeCell ref="M1:N1"/>
    <mergeCell ref="C2:I2"/>
    <mergeCell ref="K2:N2"/>
    <mergeCell ref="K3:L3"/>
    <mergeCell ref="M3:N3"/>
  </mergeCells>
  <pageMargins left="0.75" right="0.75" top="1" bottom="1" header="0.5" footer="0.5"/>
  <pageSetup scale="4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2"/>
  <sheetViews>
    <sheetView zoomScaleNormal="100" workbookViewId="0">
      <selection activeCell="A7" sqref="A7:E15"/>
    </sheetView>
  </sheetViews>
  <sheetFormatPr defaultColWidth="9.1796875" defaultRowHeight="12.5"/>
  <cols>
    <col min="1" max="1" width="19.81640625" customWidth="1"/>
    <col min="2" max="2" width="10.81640625" customWidth="1"/>
    <col min="3" max="14" width="17.81640625" customWidth="1"/>
  </cols>
  <sheetData>
    <row r="1" spans="1:14" ht="17.25" customHeight="1">
      <c r="A1" s="1"/>
      <c r="B1" s="1"/>
      <c r="C1" s="1"/>
      <c r="D1" s="1"/>
      <c r="E1" s="2"/>
      <c r="F1" s="1"/>
      <c r="G1" s="2"/>
      <c r="H1" s="1"/>
      <c r="I1" s="1"/>
      <c r="J1" s="1"/>
      <c r="K1" s="101" t="s">
        <v>81</v>
      </c>
      <c r="L1" s="101"/>
      <c r="M1" s="102" t="str">
        <f>IF('Comp Info'!B17&lt;&gt;"Original",'Comp Info'!H17,"")</f>
        <v/>
      </c>
      <c r="N1" s="103"/>
    </row>
    <row r="2" spans="1:14" ht="19.5" customHeight="1">
      <c r="A2" s="3" t="s">
        <v>0</v>
      </c>
      <c r="B2" s="1"/>
      <c r="C2" s="115" t="str">
        <f>+'Comp Info'!B9</f>
        <v>IAO Actuarial Consulting Services Inc.</v>
      </c>
      <c r="D2" s="115"/>
      <c r="E2" s="115"/>
      <c r="F2" s="115"/>
      <c r="G2" s="115"/>
      <c r="H2" s="115"/>
      <c r="I2" s="115"/>
      <c r="J2" s="1"/>
      <c r="K2" s="106" t="s">
        <v>1</v>
      </c>
      <c r="L2" s="107"/>
      <c r="M2" s="107"/>
      <c r="N2" s="108"/>
    </row>
    <row r="3" spans="1:14" ht="17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09" t="s">
        <v>2</v>
      </c>
      <c r="L3" s="110"/>
      <c r="M3" s="111" t="str">
        <f>+'Comp Info'!H12</f>
        <v>July 1, 2026</v>
      </c>
      <c r="N3" s="112"/>
    </row>
    <row r="4" spans="1:14" ht="19.5" customHeight="1">
      <c r="A4" s="59" t="s">
        <v>156</v>
      </c>
      <c r="B4" s="1"/>
      <c r="C4" s="1"/>
      <c r="D4" s="1"/>
      <c r="E4" s="1"/>
      <c r="F4" s="1"/>
      <c r="G4" s="1"/>
      <c r="H4" s="1"/>
      <c r="I4" s="1"/>
      <c r="J4" s="1"/>
      <c r="K4" s="113" t="s">
        <v>3</v>
      </c>
      <c r="L4" s="114"/>
      <c r="M4" s="111" t="str">
        <f>+'Comp Info'!H13</f>
        <v>July 1, 2026</v>
      </c>
      <c r="N4" s="112"/>
    </row>
    <row r="5" spans="1:14" ht="17.25" customHeight="1">
      <c r="A5" s="58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</row>
    <row r="6" spans="1:14" ht="17.25" customHeight="1">
      <c r="A6" s="60" t="s">
        <v>157</v>
      </c>
      <c r="B6" s="1"/>
      <c r="C6" s="1"/>
      <c r="D6" s="1"/>
      <c r="E6" s="1"/>
      <c r="F6" s="1"/>
      <c r="G6" s="2"/>
      <c r="H6" s="1"/>
      <c r="I6" s="1"/>
      <c r="J6" s="2"/>
      <c r="K6" s="62" t="s">
        <v>5</v>
      </c>
      <c r="L6" s="63"/>
      <c r="M6" s="64"/>
      <c r="N6" s="65"/>
    </row>
    <row r="7" spans="1:14" ht="17.25" customHeight="1">
      <c r="A7" s="85" t="s">
        <v>21</v>
      </c>
      <c r="B7" s="7"/>
      <c r="C7" s="7"/>
      <c r="D7" s="7"/>
      <c r="E7" s="18"/>
      <c r="F7" s="1"/>
      <c r="G7" s="2"/>
      <c r="H7" s="1"/>
      <c r="I7" s="1"/>
      <c r="J7" s="2"/>
      <c r="K7" s="66" t="s">
        <v>38</v>
      </c>
      <c r="L7" s="58"/>
      <c r="M7" s="57"/>
      <c r="N7" s="67"/>
    </row>
    <row r="8" spans="1:14" ht="17.25" customHeight="1">
      <c r="A8" s="66" t="s">
        <v>23</v>
      </c>
      <c r="B8" s="1"/>
      <c r="C8" s="1"/>
      <c r="D8" s="2"/>
      <c r="E8" s="31"/>
      <c r="F8" s="2"/>
      <c r="G8" s="2"/>
      <c r="H8" s="1"/>
      <c r="I8" s="1"/>
      <c r="J8" s="1"/>
      <c r="K8" s="66" t="s">
        <v>8</v>
      </c>
      <c r="L8" s="57"/>
      <c r="M8" s="57"/>
      <c r="N8" s="67"/>
    </row>
    <row r="9" spans="1:14" ht="17.25" customHeight="1">
      <c r="A9" s="66" t="s">
        <v>33</v>
      </c>
      <c r="B9" s="1"/>
      <c r="C9" s="1"/>
      <c r="D9" s="2"/>
      <c r="E9" s="75"/>
      <c r="F9" s="2"/>
      <c r="G9" s="2"/>
      <c r="H9" s="1"/>
      <c r="I9" s="1"/>
      <c r="J9" s="1"/>
      <c r="K9" s="66" t="s">
        <v>6</v>
      </c>
      <c r="L9" s="58"/>
      <c r="M9" s="57"/>
      <c r="N9" s="67"/>
    </row>
    <row r="10" spans="1:14" ht="17.25" customHeight="1">
      <c r="A10" s="66" t="s">
        <v>158</v>
      </c>
      <c r="B10" s="2"/>
      <c r="C10" s="2"/>
      <c r="D10" s="1"/>
      <c r="E10" s="75"/>
      <c r="F10" s="2"/>
      <c r="G10" s="2"/>
      <c r="H10" s="1"/>
      <c r="I10" s="1"/>
      <c r="J10" s="1"/>
      <c r="K10" s="68" t="s">
        <v>159</v>
      </c>
      <c r="L10" s="69"/>
      <c r="M10" s="69"/>
      <c r="N10" s="70"/>
    </row>
    <row r="11" spans="1:14" ht="17.25" customHeight="1">
      <c r="A11" s="66" t="s">
        <v>179</v>
      </c>
      <c r="B11" s="2"/>
      <c r="C11" s="2"/>
      <c r="D11" s="2"/>
      <c r="E11" s="75"/>
      <c r="F11" s="2"/>
      <c r="G11" s="1"/>
      <c r="H11" s="1"/>
      <c r="I11" s="1"/>
      <c r="J11" s="1"/>
      <c r="K11" s="61"/>
      <c r="L11" s="61"/>
      <c r="M11" s="61"/>
      <c r="N11" s="61"/>
    </row>
    <row r="12" spans="1:14" ht="17.25" customHeight="1">
      <c r="A12" s="66"/>
      <c r="B12" s="1"/>
      <c r="C12" s="76"/>
      <c r="E12" s="75"/>
      <c r="F12" s="2"/>
      <c r="G12" s="1"/>
      <c r="H12" s="1"/>
      <c r="I12" s="1"/>
      <c r="J12" s="1"/>
      <c r="K12" s="1"/>
      <c r="L12" s="1"/>
      <c r="M12" s="1"/>
      <c r="N12" s="1"/>
    </row>
    <row r="13" spans="1:14" ht="17.25" customHeight="1">
      <c r="A13" s="86" t="s">
        <v>181</v>
      </c>
      <c r="B13" s="79"/>
      <c r="C13" s="79"/>
      <c r="D13" s="87" t="s">
        <v>182</v>
      </c>
      <c r="E13" s="88"/>
      <c r="F13" s="2"/>
      <c r="G13" s="5"/>
      <c r="H13" s="3"/>
      <c r="I13" s="1"/>
      <c r="J13" s="1"/>
      <c r="K13" s="1"/>
      <c r="L13" s="1"/>
      <c r="M13" s="1"/>
      <c r="N13" s="1"/>
    </row>
    <row r="14" spans="1:14" ht="17.25" customHeight="1">
      <c r="A14" s="82" t="s">
        <v>180</v>
      </c>
      <c r="B14" s="89"/>
      <c r="C14" s="89"/>
      <c r="D14" s="89"/>
      <c r="E14" s="84"/>
      <c r="F14" s="2"/>
      <c r="G14" s="1"/>
      <c r="H14" s="1"/>
      <c r="I14" s="1"/>
      <c r="J14" s="1"/>
      <c r="K14" s="1"/>
      <c r="L14" s="1"/>
      <c r="M14" s="1"/>
      <c r="N14" s="1"/>
    </row>
    <row r="15" spans="1:14" ht="17.25" customHeight="1" thickBot="1">
      <c r="A15" s="58"/>
      <c r="B15" s="2"/>
      <c r="C15" s="2"/>
      <c r="D15" s="2"/>
      <c r="E15" s="2"/>
      <c r="F15" s="1"/>
      <c r="G15" s="1"/>
      <c r="H15" s="1"/>
      <c r="I15" s="1"/>
      <c r="J15" s="1"/>
      <c r="K15" s="1"/>
      <c r="L15" s="1"/>
      <c r="M15" s="1"/>
      <c r="N15" s="1"/>
    </row>
    <row r="16" spans="1:14" ht="57.75" customHeight="1" thickBot="1">
      <c r="A16" s="104" t="s">
        <v>22</v>
      </c>
      <c r="B16" s="105"/>
      <c r="C16" s="35" t="s">
        <v>25</v>
      </c>
      <c r="D16" s="35" t="s">
        <v>26</v>
      </c>
      <c r="E16" s="35" t="s">
        <v>27</v>
      </c>
      <c r="F16" s="35" t="s">
        <v>9</v>
      </c>
      <c r="G16" s="35" t="s">
        <v>10</v>
      </c>
      <c r="H16" s="36" t="s">
        <v>39</v>
      </c>
      <c r="I16" s="35" t="s">
        <v>11</v>
      </c>
      <c r="J16" s="35" t="s">
        <v>12</v>
      </c>
      <c r="K16" s="35" t="s">
        <v>13</v>
      </c>
      <c r="L16" s="37" t="s">
        <v>40</v>
      </c>
      <c r="M16" s="38" t="s">
        <v>41</v>
      </c>
      <c r="N16" s="2"/>
    </row>
    <row r="17" spans="1:14" ht="17.25" customHeight="1">
      <c r="A17" s="39" t="s">
        <v>147</v>
      </c>
      <c r="B17" s="40" t="s">
        <v>14</v>
      </c>
      <c r="C17" s="53"/>
      <c r="D17" s="53"/>
      <c r="E17" s="53"/>
      <c r="F17" s="53"/>
      <c r="G17" s="53"/>
      <c r="H17" s="41">
        <f t="shared" ref="H17:H42" si="0">SUM(C17:G17)</f>
        <v>0</v>
      </c>
      <c r="I17" s="53"/>
      <c r="J17" s="53"/>
      <c r="K17" s="53"/>
      <c r="L17" s="41">
        <f t="shared" ref="L17:L42" si="1">SUM(I17:K17)</f>
        <v>0</v>
      </c>
      <c r="M17" s="42">
        <f t="shared" ref="M17:M42" si="2">SUM(H17,L17)</f>
        <v>0</v>
      </c>
      <c r="N17" s="2"/>
    </row>
    <row r="18" spans="1:14" ht="17.25" customHeight="1">
      <c r="A18" s="43"/>
      <c r="B18" s="44" t="s">
        <v>15</v>
      </c>
      <c r="C18" s="21"/>
      <c r="D18" s="21"/>
      <c r="E18" s="21"/>
      <c r="F18" s="21"/>
      <c r="G18" s="21"/>
      <c r="H18" s="45">
        <f t="shared" si="0"/>
        <v>0</v>
      </c>
      <c r="I18" s="21"/>
      <c r="J18" s="21"/>
      <c r="K18" s="21"/>
      <c r="L18" s="45">
        <f t="shared" si="1"/>
        <v>0</v>
      </c>
      <c r="M18" s="46">
        <f t="shared" si="2"/>
        <v>0</v>
      </c>
      <c r="N18" s="2"/>
    </row>
    <row r="19" spans="1:14" ht="17.25" customHeight="1" thickBot="1">
      <c r="A19" s="47" t="s">
        <v>16</v>
      </c>
      <c r="B19" s="48"/>
      <c r="C19" s="49" t="str">
        <f>IF(C17&lt;&gt;0,C18/C17-1,"")</f>
        <v/>
      </c>
      <c r="D19" s="49" t="str">
        <f t="shared" ref="D19:K19" si="3">IF(D17&lt;&gt;0,D18/D17-1,"")</f>
        <v/>
      </c>
      <c r="E19" s="49" t="str">
        <f t="shared" si="3"/>
        <v/>
      </c>
      <c r="F19" s="49" t="str">
        <f t="shared" si="3"/>
        <v/>
      </c>
      <c r="G19" s="49" t="str">
        <f t="shared" si="3"/>
        <v/>
      </c>
      <c r="H19" s="50">
        <f>IF(H17&lt;&gt;0,H18/H17-1,0)</f>
        <v>0</v>
      </c>
      <c r="I19" s="49" t="str">
        <f t="shared" si="3"/>
        <v/>
      </c>
      <c r="J19" s="49" t="str">
        <f t="shared" si="3"/>
        <v/>
      </c>
      <c r="K19" s="49" t="str">
        <f t="shared" si="3"/>
        <v/>
      </c>
      <c r="L19" s="50">
        <f>IF(L17&lt;&gt;0,L18/L17-1,0)</f>
        <v>0</v>
      </c>
      <c r="M19" s="50">
        <f>IF(M17&lt;&gt;0,M18/M17-1,0)</f>
        <v>0</v>
      </c>
      <c r="N19" s="2"/>
    </row>
    <row r="20" spans="1:14" ht="17.25" customHeight="1">
      <c r="A20" s="39" t="s">
        <v>148</v>
      </c>
      <c r="B20" s="40" t="s">
        <v>14</v>
      </c>
      <c r="C20" s="53"/>
      <c r="D20" s="53"/>
      <c r="E20" s="53"/>
      <c r="F20" s="53"/>
      <c r="G20" s="53"/>
      <c r="H20" s="41">
        <f t="shared" si="0"/>
        <v>0</v>
      </c>
      <c r="I20" s="53"/>
      <c r="J20" s="53"/>
      <c r="K20" s="53"/>
      <c r="L20" s="41">
        <f t="shared" si="1"/>
        <v>0</v>
      </c>
      <c r="M20" s="42">
        <f t="shared" si="2"/>
        <v>0</v>
      </c>
      <c r="N20" s="2"/>
    </row>
    <row r="21" spans="1:14" ht="17.25" customHeight="1">
      <c r="A21" s="43"/>
      <c r="B21" s="44" t="s">
        <v>15</v>
      </c>
      <c r="C21" s="21"/>
      <c r="D21" s="21"/>
      <c r="E21" s="21"/>
      <c r="F21" s="21"/>
      <c r="G21" s="21"/>
      <c r="H21" s="45">
        <f t="shared" si="0"/>
        <v>0</v>
      </c>
      <c r="I21" s="21"/>
      <c r="J21" s="21"/>
      <c r="K21" s="21"/>
      <c r="L21" s="45">
        <f t="shared" si="1"/>
        <v>0</v>
      </c>
      <c r="M21" s="46">
        <f t="shared" si="2"/>
        <v>0</v>
      </c>
      <c r="N21" s="2"/>
    </row>
    <row r="22" spans="1:14" ht="17.25" customHeight="1" thickBot="1">
      <c r="A22" s="47" t="s">
        <v>16</v>
      </c>
      <c r="B22" s="48"/>
      <c r="C22" s="49" t="str">
        <f>IF(C20&lt;&gt;0,C21/C20-1,"")</f>
        <v/>
      </c>
      <c r="D22" s="49" t="str">
        <f t="shared" ref="D22:K22" si="4">IF(D20&lt;&gt;0,D21/D20-1,"")</f>
        <v/>
      </c>
      <c r="E22" s="49" t="str">
        <f t="shared" si="4"/>
        <v/>
      </c>
      <c r="F22" s="49" t="str">
        <f t="shared" si="4"/>
        <v/>
      </c>
      <c r="G22" s="49" t="str">
        <f t="shared" si="4"/>
        <v/>
      </c>
      <c r="H22" s="50">
        <f>IF(H20&lt;&gt;0,H21/H20-1,0)</f>
        <v>0</v>
      </c>
      <c r="I22" s="49" t="str">
        <f t="shared" si="4"/>
        <v/>
      </c>
      <c r="J22" s="49" t="str">
        <f t="shared" si="4"/>
        <v/>
      </c>
      <c r="K22" s="49" t="str">
        <f t="shared" si="4"/>
        <v/>
      </c>
      <c r="L22" s="50">
        <f>IF(L20&lt;&gt;0,L21/L20-1,0)</f>
        <v>0</v>
      </c>
      <c r="M22" s="50">
        <f>IF(M20&lt;&gt;0,M21/M20-1,0)</f>
        <v>0</v>
      </c>
      <c r="N22" s="2"/>
    </row>
    <row r="23" spans="1:14" ht="17.25" customHeight="1">
      <c r="A23" s="39" t="s">
        <v>149</v>
      </c>
      <c r="B23" s="40" t="s">
        <v>14</v>
      </c>
      <c r="C23" s="53"/>
      <c r="D23" s="53"/>
      <c r="E23" s="53"/>
      <c r="F23" s="53"/>
      <c r="G23" s="53"/>
      <c r="H23" s="41">
        <f t="shared" si="0"/>
        <v>0</v>
      </c>
      <c r="I23" s="53"/>
      <c r="J23" s="53"/>
      <c r="K23" s="53"/>
      <c r="L23" s="41">
        <f t="shared" si="1"/>
        <v>0</v>
      </c>
      <c r="M23" s="42">
        <f t="shared" si="2"/>
        <v>0</v>
      </c>
      <c r="N23" s="2"/>
    </row>
    <row r="24" spans="1:14" ht="17.25" customHeight="1">
      <c r="A24" s="43"/>
      <c r="B24" s="44" t="s">
        <v>15</v>
      </c>
      <c r="C24" s="21"/>
      <c r="D24" s="21"/>
      <c r="E24" s="21"/>
      <c r="F24" s="21"/>
      <c r="G24" s="21"/>
      <c r="H24" s="45">
        <f t="shared" si="0"/>
        <v>0</v>
      </c>
      <c r="I24" s="21"/>
      <c r="J24" s="21"/>
      <c r="K24" s="21"/>
      <c r="L24" s="45">
        <f t="shared" si="1"/>
        <v>0</v>
      </c>
      <c r="M24" s="46">
        <f t="shared" si="2"/>
        <v>0</v>
      </c>
      <c r="N24" s="2"/>
    </row>
    <row r="25" spans="1:14" ht="17.25" customHeight="1" thickBot="1">
      <c r="A25" s="47" t="s">
        <v>16</v>
      </c>
      <c r="B25" s="48"/>
      <c r="C25" s="49" t="str">
        <f>IF(C23&lt;&gt;0,C24/C23-1,"")</f>
        <v/>
      </c>
      <c r="D25" s="49" t="str">
        <f t="shared" ref="D25:K25" si="5">IF(D23&lt;&gt;0,D24/D23-1,"")</f>
        <v/>
      </c>
      <c r="E25" s="49" t="str">
        <f t="shared" si="5"/>
        <v/>
      </c>
      <c r="F25" s="49" t="str">
        <f t="shared" si="5"/>
        <v/>
      </c>
      <c r="G25" s="49" t="str">
        <f t="shared" si="5"/>
        <v/>
      </c>
      <c r="H25" s="50">
        <f>IF(H23&lt;&gt;0,H24/H23-1,0)</f>
        <v>0</v>
      </c>
      <c r="I25" s="49" t="str">
        <f t="shared" si="5"/>
        <v/>
      </c>
      <c r="J25" s="49" t="str">
        <f t="shared" si="5"/>
        <v/>
      </c>
      <c r="K25" s="49" t="str">
        <f t="shared" si="5"/>
        <v/>
      </c>
      <c r="L25" s="50">
        <f>IF(L23&lt;&gt;0,L24/L23-1,0)</f>
        <v>0</v>
      </c>
      <c r="M25" s="50">
        <f>IF(M23&lt;&gt;0,M24/M23-1,0)</f>
        <v>0</v>
      </c>
      <c r="N25" s="2"/>
    </row>
    <row r="26" spans="1:14" ht="17.25" customHeight="1">
      <c r="A26" s="39" t="s">
        <v>150</v>
      </c>
      <c r="B26" s="40" t="s">
        <v>14</v>
      </c>
      <c r="C26" s="53"/>
      <c r="D26" s="53"/>
      <c r="E26" s="53"/>
      <c r="F26" s="53"/>
      <c r="G26" s="53"/>
      <c r="H26" s="41">
        <f t="shared" si="0"/>
        <v>0</v>
      </c>
      <c r="I26" s="53"/>
      <c r="J26" s="53"/>
      <c r="K26" s="53"/>
      <c r="L26" s="41">
        <f t="shared" si="1"/>
        <v>0</v>
      </c>
      <c r="M26" s="42">
        <f t="shared" si="2"/>
        <v>0</v>
      </c>
      <c r="N26" s="2"/>
    </row>
    <row r="27" spans="1:14" ht="17.25" customHeight="1">
      <c r="A27" s="43"/>
      <c r="B27" s="44" t="s">
        <v>15</v>
      </c>
      <c r="C27" s="21"/>
      <c r="D27" s="21"/>
      <c r="E27" s="21"/>
      <c r="F27" s="21"/>
      <c r="G27" s="21"/>
      <c r="H27" s="45">
        <f t="shared" si="0"/>
        <v>0</v>
      </c>
      <c r="I27" s="21"/>
      <c r="J27" s="21"/>
      <c r="K27" s="21"/>
      <c r="L27" s="45">
        <f t="shared" si="1"/>
        <v>0</v>
      </c>
      <c r="M27" s="46">
        <f t="shared" si="2"/>
        <v>0</v>
      </c>
      <c r="N27" s="2"/>
    </row>
    <row r="28" spans="1:14" ht="17.25" customHeight="1" thickBot="1">
      <c r="A28" s="47" t="s">
        <v>16</v>
      </c>
      <c r="B28" s="48"/>
      <c r="C28" s="49" t="str">
        <f>IF(C26&lt;&gt;0,C27/C26-1,"")</f>
        <v/>
      </c>
      <c r="D28" s="49" t="str">
        <f t="shared" ref="D28:K28" si="6">IF(D26&lt;&gt;0,D27/D26-1,"")</f>
        <v/>
      </c>
      <c r="E28" s="49" t="str">
        <f t="shared" si="6"/>
        <v/>
      </c>
      <c r="F28" s="49" t="str">
        <f t="shared" si="6"/>
        <v/>
      </c>
      <c r="G28" s="49" t="str">
        <f t="shared" si="6"/>
        <v/>
      </c>
      <c r="H28" s="50">
        <f>IF(H26&lt;&gt;0,H27/H26-1,0)</f>
        <v>0</v>
      </c>
      <c r="I28" s="49" t="str">
        <f t="shared" si="6"/>
        <v/>
      </c>
      <c r="J28" s="49" t="str">
        <f t="shared" si="6"/>
        <v/>
      </c>
      <c r="K28" s="49" t="str">
        <f t="shared" si="6"/>
        <v/>
      </c>
      <c r="L28" s="50">
        <f>IF(L26&lt;&gt;0,L27/L26-1,0)</f>
        <v>0</v>
      </c>
      <c r="M28" s="50">
        <f>IF(M26&lt;&gt;0,M27/M26-1,0)</f>
        <v>0</v>
      </c>
      <c r="N28" s="2"/>
    </row>
    <row r="29" spans="1:14" ht="17.25" customHeight="1">
      <c r="A29" s="39" t="s">
        <v>151</v>
      </c>
      <c r="B29" s="40" t="s">
        <v>14</v>
      </c>
      <c r="C29" s="53"/>
      <c r="D29" s="53"/>
      <c r="E29" s="53"/>
      <c r="F29" s="53"/>
      <c r="G29" s="53"/>
      <c r="H29" s="41">
        <f t="shared" si="0"/>
        <v>0</v>
      </c>
      <c r="I29" s="53"/>
      <c r="J29" s="53"/>
      <c r="K29" s="53"/>
      <c r="L29" s="41">
        <f t="shared" si="1"/>
        <v>0</v>
      </c>
      <c r="M29" s="42">
        <f t="shared" si="2"/>
        <v>0</v>
      </c>
      <c r="N29" s="2"/>
    </row>
    <row r="30" spans="1:14" ht="17.25" customHeight="1">
      <c r="A30" s="43"/>
      <c r="B30" s="44" t="s">
        <v>15</v>
      </c>
      <c r="C30" s="21"/>
      <c r="D30" s="21"/>
      <c r="E30" s="21"/>
      <c r="F30" s="21"/>
      <c r="G30" s="21"/>
      <c r="H30" s="45">
        <f t="shared" si="0"/>
        <v>0</v>
      </c>
      <c r="I30" s="21"/>
      <c r="J30" s="21"/>
      <c r="K30" s="21"/>
      <c r="L30" s="45">
        <f t="shared" si="1"/>
        <v>0</v>
      </c>
      <c r="M30" s="46">
        <f t="shared" si="2"/>
        <v>0</v>
      </c>
      <c r="N30" s="2"/>
    </row>
    <row r="31" spans="1:14" ht="17.25" customHeight="1" thickBot="1">
      <c r="A31" s="47" t="s">
        <v>16</v>
      </c>
      <c r="B31" s="48"/>
      <c r="C31" s="49" t="str">
        <f>IF(C29&lt;&gt;0,C30/C29-1,"")</f>
        <v/>
      </c>
      <c r="D31" s="49" t="str">
        <f t="shared" ref="D31:K31" si="7">IF(D29&lt;&gt;0,D30/D29-1,"")</f>
        <v/>
      </c>
      <c r="E31" s="49" t="str">
        <f t="shared" si="7"/>
        <v/>
      </c>
      <c r="F31" s="49" t="str">
        <f t="shared" si="7"/>
        <v/>
      </c>
      <c r="G31" s="49" t="str">
        <f t="shared" si="7"/>
        <v/>
      </c>
      <c r="H31" s="50">
        <f>IF(H29&lt;&gt;0,H30/H29-1,0)</f>
        <v>0</v>
      </c>
      <c r="I31" s="49" t="str">
        <f t="shared" si="7"/>
        <v/>
      </c>
      <c r="J31" s="49" t="str">
        <f t="shared" si="7"/>
        <v/>
      </c>
      <c r="K31" s="49" t="str">
        <f t="shared" si="7"/>
        <v/>
      </c>
      <c r="L31" s="50">
        <f>IF(L29&lt;&gt;0,L30/L29-1,0)</f>
        <v>0</v>
      </c>
      <c r="M31" s="50">
        <f>IF(M29&lt;&gt;0,M30/M29-1,0)</f>
        <v>0</v>
      </c>
      <c r="N31" s="2"/>
    </row>
    <row r="32" spans="1:14" ht="17.25" customHeight="1">
      <c r="A32" s="39" t="s">
        <v>152</v>
      </c>
      <c r="B32" s="40" t="s">
        <v>14</v>
      </c>
      <c r="C32" s="53"/>
      <c r="D32" s="53"/>
      <c r="E32" s="53"/>
      <c r="F32" s="53"/>
      <c r="G32" s="53"/>
      <c r="H32" s="41">
        <f t="shared" si="0"/>
        <v>0</v>
      </c>
      <c r="I32" s="53"/>
      <c r="J32" s="53"/>
      <c r="K32" s="53"/>
      <c r="L32" s="41">
        <f t="shared" si="1"/>
        <v>0</v>
      </c>
      <c r="M32" s="42">
        <f t="shared" si="2"/>
        <v>0</v>
      </c>
      <c r="N32" s="2"/>
    </row>
    <row r="33" spans="1:14" ht="17.25" customHeight="1">
      <c r="A33" s="43"/>
      <c r="B33" s="44" t="s">
        <v>15</v>
      </c>
      <c r="C33" s="21"/>
      <c r="D33" s="21"/>
      <c r="E33" s="21"/>
      <c r="F33" s="21"/>
      <c r="G33" s="21"/>
      <c r="H33" s="45">
        <f t="shared" si="0"/>
        <v>0</v>
      </c>
      <c r="I33" s="21"/>
      <c r="J33" s="21"/>
      <c r="K33" s="21"/>
      <c r="L33" s="45">
        <f t="shared" si="1"/>
        <v>0</v>
      </c>
      <c r="M33" s="46">
        <f t="shared" si="2"/>
        <v>0</v>
      </c>
      <c r="N33" s="2"/>
    </row>
    <row r="34" spans="1:14" ht="17.25" customHeight="1" thickBot="1">
      <c r="A34" s="47" t="s">
        <v>16</v>
      </c>
      <c r="B34" s="48"/>
      <c r="C34" s="49" t="str">
        <f>IF(C32&lt;&gt;0,C33/C32-1,"")</f>
        <v/>
      </c>
      <c r="D34" s="49" t="str">
        <f t="shared" ref="D34:K34" si="8">IF(D32&lt;&gt;0,D33/D32-1,"")</f>
        <v/>
      </c>
      <c r="E34" s="49" t="str">
        <f t="shared" si="8"/>
        <v/>
      </c>
      <c r="F34" s="49" t="str">
        <f t="shared" si="8"/>
        <v/>
      </c>
      <c r="G34" s="49" t="str">
        <f t="shared" si="8"/>
        <v/>
      </c>
      <c r="H34" s="50">
        <f>IF(H32&lt;&gt;0,H33/H32-1,0)</f>
        <v>0</v>
      </c>
      <c r="I34" s="49" t="str">
        <f t="shared" si="8"/>
        <v/>
      </c>
      <c r="J34" s="49" t="str">
        <f t="shared" si="8"/>
        <v/>
      </c>
      <c r="K34" s="49" t="str">
        <f t="shared" si="8"/>
        <v/>
      </c>
      <c r="L34" s="50">
        <f>IF(L32&lt;&gt;0,L33/L32-1,0)</f>
        <v>0</v>
      </c>
      <c r="M34" s="50">
        <f>IF(M32&lt;&gt;0,M33/M32-1,0)</f>
        <v>0</v>
      </c>
      <c r="N34" s="2"/>
    </row>
    <row r="35" spans="1:14" ht="17.25" customHeight="1">
      <c r="A35" s="39" t="s">
        <v>153</v>
      </c>
      <c r="B35" s="40" t="s">
        <v>14</v>
      </c>
      <c r="C35" s="53"/>
      <c r="D35" s="53"/>
      <c r="E35" s="53"/>
      <c r="F35" s="53"/>
      <c r="G35" s="53"/>
      <c r="H35" s="41">
        <f t="shared" si="0"/>
        <v>0</v>
      </c>
      <c r="I35" s="53"/>
      <c r="J35" s="53"/>
      <c r="K35" s="53"/>
      <c r="L35" s="41">
        <f t="shared" si="1"/>
        <v>0</v>
      </c>
      <c r="M35" s="42">
        <f t="shared" si="2"/>
        <v>0</v>
      </c>
      <c r="N35" s="2"/>
    </row>
    <row r="36" spans="1:14" ht="17.25" customHeight="1">
      <c r="A36" s="43"/>
      <c r="B36" s="44" t="s">
        <v>15</v>
      </c>
      <c r="C36" s="21"/>
      <c r="D36" s="21"/>
      <c r="E36" s="21"/>
      <c r="F36" s="21"/>
      <c r="G36" s="21"/>
      <c r="H36" s="45">
        <f t="shared" si="0"/>
        <v>0</v>
      </c>
      <c r="I36" s="21"/>
      <c r="J36" s="21"/>
      <c r="K36" s="21"/>
      <c r="L36" s="45">
        <f t="shared" si="1"/>
        <v>0</v>
      </c>
      <c r="M36" s="46">
        <f t="shared" si="2"/>
        <v>0</v>
      </c>
      <c r="N36" s="2"/>
    </row>
    <row r="37" spans="1:14" ht="17.25" customHeight="1" thickBot="1">
      <c r="A37" s="47" t="s">
        <v>16</v>
      </c>
      <c r="B37" s="48"/>
      <c r="C37" s="49" t="str">
        <f>IF(C35&lt;&gt;0,C36/C35-1,"")</f>
        <v/>
      </c>
      <c r="D37" s="49" t="str">
        <f t="shared" ref="D37:K37" si="9">IF(D35&lt;&gt;0,D36/D35-1,"")</f>
        <v/>
      </c>
      <c r="E37" s="49" t="str">
        <f t="shared" si="9"/>
        <v/>
      </c>
      <c r="F37" s="49" t="str">
        <f t="shared" si="9"/>
        <v/>
      </c>
      <c r="G37" s="49" t="str">
        <f t="shared" si="9"/>
        <v/>
      </c>
      <c r="H37" s="50">
        <f>IF(H35&lt;&gt;0,H36/H35-1,0)</f>
        <v>0</v>
      </c>
      <c r="I37" s="49" t="str">
        <f t="shared" si="9"/>
        <v/>
      </c>
      <c r="J37" s="49" t="str">
        <f t="shared" si="9"/>
        <v/>
      </c>
      <c r="K37" s="49" t="str">
        <f t="shared" si="9"/>
        <v/>
      </c>
      <c r="L37" s="50">
        <f>IF(L35&lt;&gt;0,L36/L35-1,0)</f>
        <v>0</v>
      </c>
      <c r="M37" s="50">
        <f>IF(M35&lt;&gt;0,M36/M35-1,0)</f>
        <v>0</v>
      </c>
      <c r="N37" s="2"/>
    </row>
    <row r="38" spans="1:14" ht="17.25" customHeight="1">
      <c r="A38" s="39" t="s">
        <v>154</v>
      </c>
      <c r="B38" s="40" t="s">
        <v>14</v>
      </c>
      <c r="C38" s="53"/>
      <c r="D38" s="53"/>
      <c r="E38" s="53"/>
      <c r="F38" s="53"/>
      <c r="G38" s="53"/>
      <c r="H38" s="41">
        <f t="shared" si="0"/>
        <v>0</v>
      </c>
      <c r="I38" s="53"/>
      <c r="J38" s="53"/>
      <c r="K38" s="53"/>
      <c r="L38" s="41">
        <f t="shared" si="1"/>
        <v>0</v>
      </c>
      <c r="M38" s="42">
        <f t="shared" si="2"/>
        <v>0</v>
      </c>
      <c r="N38" s="2"/>
    </row>
    <row r="39" spans="1:14" ht="17.25" customHeight="1">
      <c r="A39" s="43"/>
      <c r="B39" s="44" t="s">
        <v>15</v>
      </c>
      <c r="C39" s="21"/>
      <c r="D39" s="21"/>
      <c r="E39" s="21"/>
      <c r="F39" s="21"/>
      <c r="G39" s="21"/>
      <c r="H39" s="45">
        <f t="shared" si="0"/>
        <v>0</v>
      </c>
      <c r="I39" s="21"/>
      <c r="J39" s="21"/>
      <c r="K39" s="21"/>
      <c r="L39" s="45">
        <f t="shared" si="1"/>
        <v>0</v>
      </c>
      <c r="M39" s="46">
        <f t="shared" si="2"/>
        <v>0</v>
      </c>
      <c r="N39" s="2"/>
    </row>
    <row r="40" spans="1:14" ht="17.25" customHeight="1" thickBot="1">
      <c r="A40" s="47" t="s">
        <v>16</v>
      </c>
      <c r="B40" s="48"/>
      <c r="C40" s="49" t="str">
        <f>IF(C38&lt;&gt;0,C39/C38-1,"")</f>
        <v/>
      </c>
      <c r="D40" s="49" t="str">
        <f t="shared" ref="D40:K40" si="10">IF(D38&lt;&gt;0,D39/D38-1,"")</f>
        <v/>
      </c>
      <c r="E40" s="49" t="str">
        <f t="shared" si="10"/>
        <v/>
      </c>
      <c r="F40" s="49" t="str">
        <f t="shared" si="10"/>
        <v/>
      </c>
      <c r="G40" s="49" t="str">
        <f t="shared" si="10"/>
        <v/>
      </c>
      <c r="H40" s="50">
        <f>IF(H38&lt;&gt;0,H39/H38-1,0)</f>
        <v>0</v>
      </c>
      <c r="I40" s="49" t="str">
        <f t="shared" si="10"/>
        <v/>
      </c>
      <c r="J40" s="49" t="str">
        <f t="shared" si="10"/>
        <v/>
      </c>
      <c r="K40" s="49" t="str">
        <f t="shared" si="10"/>
        <v/>
      </c>
      <c r="L40" s="50">
        <f>IF(L38&lt;&gt;0,L39/L38-1,0)</f>
        <v>0</v>
      </c>
      <c r="M40" s="50">
        <f>IF(M38&lt;&gt;0,M39/M38-1,0)</f>
        <v>0</v>
      </c>
      <c r="N40" s="2"/>
    </row>
    <row r="41" spans="1:14" ht="17.25" customHeight="1">
      <c r="A41" s="39" t="s">
        <v>155</v>
      </c>
      <c r="B41" s="40" t="s">
        <v>14</v>
      </c>
      <c r="C41" s="53"/>
      <c r="D41" s="53"/>
      <c r="E41" s="53"/>
      <c r="F41" s="53"/>
      <c r="G41" s="53"/>
      <c r="H41" s="41">
        <f t="shared" si="0"/>
        <v>0</v>
      </c>
      <c r="I41" s="53"/>
      <c r="J41" s="53"/>
      <c r="K41" s="53"/>
      <c r="L41" s="41">
        <f t="shared" si="1"/>
        <v>0</v>
      </c>
      <c r="M41" s="42">
        <f t="shared" si="2"/>
        <v>0</v>
      </c>
      <c r="N41" s="2"/>
    </row>
    <row r="42" spans="1:14" ht="17.25" customHeight="1">
      <c r="A42" s="43"/>
      <c r="B42" s="44" t="s">
        <v>15</v>
      </c>
      <c r="C42" s="21"/>
      <c r="D42" s="21"/>
      <c r="E42" s="21"/>
      <c r="F42" s="21"/>
      <c r="G42" s="21"/>
      <c r="H42" s="45">
        <f t="shared" si="0"/>
        <v>0</v>
      </c>
      <c r="I42" s="21"/>
      <c r="J42" s="21"/>
      <c r="K42" s="21"/>
      <c r="L42" s="45">
        <f t="shared" si="1"/>
        <v>0</v>
      </c>
      <c r="M42" s="46">
        <f t="shared" si="2"/>
        <v>0</v>
      </c>
      <c r="N42" s="2"/>
    </row>
    <row r="43" spans="1:14" ht="17.25" customHeight="1" thickBot="1">
      <c r="A43" s="47" t="s">
        <v>16</v>
      </c>
      <c r="B43" s="48"/>
      <c r="C43" s="49" t="str">
        <f>IF(C41&lt;&gt;0,C42/C41-1,"")</f>
        <v/>
      </c>
      <c r="D43" s="49" t="str">
        <f t="shared" ref="D43:K43" si="11">IF(D41&lt;&gt;0,D42/D41-1,"")</f>
        <v/>
      </c>
      <c r="E43" s="49" t="str">
        <f t="shared" si="11"/>
        <v/>
      </c>
      <c r="F43" s="49" t="str">
        <f t="shared" si="11"/>
        <v/>
      </c>
      <c r="G43" s="49" t="str">
        <f t="shared" si="11"/>
        <v/>
      </c>
      <c r="H43" s="51">
        <f>IF(H41&lt;&gt;0,H42/H41-1,0)</f>
        <v>0</v>
      </c>
      <c r="I43" s="49" t="str">
        <f t="shared" si="11"/>
        <v/>
      </c>
      <c r="J43" s="49" t="str">
        <f t="shared" si="11"/>
        <v/>
      </c>
      <c r="K43" s="49" t="str">
        <f t="shared" si="11"/>
        <v/>
      </c>
      <c r="L43" s="51">
        <f>IF(L41&lt;&gt;0,L42/L41-1,0)</f>
        <v>0</v>
      </c>
      <c r="M43" s="51">
        <f>IF(M41&lt;&gt;0,M42/M41-1,0)</f>
        <v>0</v>
      </c>
      <c r="N43" s="2"/>
    </row>
    <row r="44" spans="1:14" ht="17.25" customHeight="1">
      <c r="A44" s="52" t="s">
        <v>28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7.25" customHeight="1">
      <c r="A45" s="5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7.25" customHeight="1">
      <c r="A46" s="3" t="s">
        <v>17</v>
      </c>
      <c r="B46" s="3"/>
      <c r="C46" s="3"/>
      <c r="D46" s="3"/>
      <c r="E46" s="3"/>
      <c r="F46" s="3"/>
      <c r="G46" s="3"/>
      <c r="H46" s="3"/>
      <c r="I46" s="2"/>
      <c r="J46" s="2"/>
      <c r="K46" s="2"/>
      <c r="L46" s="2"/>
      <c r="M46" s="2"/>
      <c r="N46" s="2"/>
    </row>
    <row r="47" spans="1:1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1" customHeight="1">
      <c r="A48" s="1" t="s">
        <v>18</v>
      </c>
      <c r="B48" s="54"/>
      <c r="C48" s="54"/>
      <c r="D48" s="54"/>
      <c r="E48" s="54"/>
      <c r="F48" s="54"/>
      <c r="G48" s="2"/>
      <c r="H48" s="1" t="s">
        <v>19</v>
      </c>
      <c r="I48" s="54"/>
      <c r="J48" s="54"/>
      <c r="K48" s="54"/>
      <c r="L48" s="54"/>
      <c r="M48" s="54"/>
      <c r="N48" s="2"/>
    </row>
    <row r="49" spans="1:14" ht="21" customHeight="1">
      <c r="A49" s="2"/>
      <c r="B49" s="55"/>
      <c r="C49" s="55"/>
      <c r="D49" s="55"/>
      <c r="E49" s="55"/>
      <c r="F49" s="55"/>
      <c r="G49" s="2"/>
      <c r="H49" s="2"/>
      <c r="I49" s="55"/>
      <c r="J49" s="55"/>
      <c r="K49" s="55"/>
      <c r="L49" s="55"/>
      <c r="M49" s="55"/>
      <c r="N49" s="2"/>
    </row>
    <row r="50" spans="1:14" ht="21" customHeight="1">
      <c r="A50" s="2"/>
      <c r="B50" s="55"/>
      <c r="C50" s="55"/>
      <c r="D50" s="55"/>
      <c r="E50" s="55"/>
      <c r="F50" s="55"/>
      <c r="G50" s="2"/>
      <c r="H50" s="2"/>
      <c r="I50" s="55"/>
      <c r="J50" s="55"/>
      <c r="K50" s="55"/>
      <c r="L50" s="55"/>
      <c r="M50" s="55"/>
      <c r="N50" s="2"/>
    </row>
    <row r="51" spans="1:14" ht="21" customHeight="1">
      <c r="A51" s="2"/>
      <c r="B51" s="55"/>
      <c r="C51" s="55"/>
      <c r="D51" s="55"/>
      <c r="E51" s="55"/>
      <c r="F51" s="55"/>
      <c r="G51" s="2"/>
      <c r="H51" s="2"/>
      <c r="I51" s="55"/>
      <c r="J51" s="55"/>
      <c r="K51" s="55"/>
      <c r="L51" s="55"/>
      <c r="M51" s="55"/>
      <c r="N51" s="2"/>
    </row>
    <row r="52" spans="1:14" ht="21" customHeight="1">
      <c r="A52" s="2"/>
      <c r="B52" s="56"/>
      <c r="C52" s="56"/>
      <c r="D52" s="56"/>
      <c r="E52" s="56"/>
      <c r="F52" s="56"/>
      <c r="G52" s="2"/>
      <c r="H52" s="2"/>
      <c r="I52" s="56"/>
      <c r="J52" s="56"/>
      <c r="K52" s="56"/>
      <c r="L52" s="56"/>
      <c r="M52" s="56"/>
      <c r="N52" s="2"/>
    </row>
  </sheetData>
  <sheetProtection selectLockedCells="1"/>
  <mergeCells count="9">
    <mergeCell ref="K4:L4"/>
    <mergeCell ref="M4:N4"/>
    <mergeCell ref="A16:B16"/>
    <mergeCell ref="K1:L1"/>
    <mergeCell ref="M1:N1"/>
    <mergeCell ref="C2:I2"/>
    <mergeCell ref="K2:N2"/>
    <mergeCell ref="K3:L3"/>
    <mergeCell ref="M3:N3"/>
  </mergeCells>
  <pageMargins left="0.75" right="0.75" top="1" bottom="1" header="0.5" footer="0.5"/>
  <pageSetup scale="4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2"/>
  <sheetViews>
    <sheetView zoomScaleNormal="100" workbookViewId="0">
      <selection activeCell="E13" sqref="E13"/>
    </sheetView>
  </sheetViews>
  <sheetFormatPr defaultColWidth="9.1796875" defaultRowHeight="12.5"/>
  <cols>
    <col min="1" max="1" width="19.81640625" customWidth="1"/>
    <col min="2" max="2" width="10.81640625" customWidth="1"/>
    <col min="3" max="14" width="17.81640625" customWidth="1"/>
  </cols>
  <sheetData>
    <row r="1" spans="1:14" ht="17.25" customHeight="1">
      <c r="A1" s="1"/>
      <c r="B1" s="1"/>
      <c r="C1" s="1"/>
      <c r="D1" s="1"/>
      <c r="E1" s="2"/>
      <c r="F1" s="1"/>
      <c r="G1" s="2"/>
      <c r="H1" s="1"/>
      <c r="I1" s="1"/>
      <c r="J1" s="1"/>
      <c r="K1" s="101" t="s">
        <v>81</v>
      </c>
      <c r="L1" s="101"/>
      <c r="M1" s="102" t="str">
        <f>IF('Comp Info'!B17&lt;&gt;"Original",'Comp Info'!H17,"")</f>
        <v/>
      </c>
      <c r="N1" s="103"/>
    </row>
    <row r="2" spans="1:14" ht="19.5" customHeight="1">
      <c r="A2" s="3" t="s">
        <v>0</v>
      </c>
      <c r="B2" s="1"/>
      <c r="C2" s="115" t="str">
        <f>+'Comp Info'!B9</f>
        <v>IAO Actuarial Consulting Services Inc.</v>
      </c>
      <c r="D2" s="115"/>
      <c r="E2" s="115"/>
      <c r="F2" s="115"/>
      <c r="G2" s="115"/>
      <c r="H2" s="115"/>
      <c r="I2" s="115"/>
      <c r="J2" s="1"/>
      <c r="K2" s="106" t="s">
        <v>1</v>
      </c>
      <c r="L2" s="107"/>
      <c r="M2" s="107"/>
      <c r="N2" s="108"/>
    </row>
    <row r="3" spans="1:14" ht="17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09" t="s">
        <v>2</v>
      </c>
      <c r="L3" s="110"/>
      <c r="M3" s="111" t="str">
        <f>+'Comp Info'!H12</f>
        <v>July 1, 2026</v>
      </c>
      <c r="N3" s="112"/>
    </row>
    <row r="4" spans="1:14" ht="19.5" customHeight="1">
      <c r="A4" s="59" t="s">
        <v>160</v>
      </c>
      <c r="B4" s="1"/>
      <c r="C4" s="1"/>
      <c r="D4" s="1"/>
      <c r="E4" s="1"/>
      <c r="F4" s="1"/>
      <c r="G4" s="1"/>
      <c r="H4" s="1"/>
      <c r="I4" s="1"/>
      <c r="J4" s="1"/>
      <c r="K4" s="113" t="s">
        <v>3</v>
      </c>
      <c r="L4" s="114"/>
      <c r="M4" s="111" t="str">
        <f>+'Comp Info'!H13</f>
        <v>July 1, 2026</v>
      </c>
      <c r="N4" s="112"/>
    </row>
    <row r="5" spans="1:14" ht="17.25" customHeight="1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</row>
    <row r="6" spans="1:14" ht="17.25" customHeight="1">
      <c r="A6" s="60" t="s">
        <v>161</v>
      </c>
      <c r="B6" s="58"/>
      <c r="C6" s="58"/>
      <c r="D6" s="58"/>
      <c r="E6" s="58"/>
      <c r="F6" s="60" t="s">
        <v>162</v>
      </c>
      <c r="G6" s="58"/>
      <c r="H6" s="57"/>
      <c r="I6" s="57"/>
      <c r="J6" s="57"/>
      <c r="K6" s="62" t="s">
        <v>5</v>
      </c>
      <c r="L6" s="63"/>
      <c r="M6" s="64"/>
      <c r="N6" s="65"/>
    </row>
    <row r="7" spans="1:14" ht="17.25" customHeight="1">
      <c r="A7" s="85" t="s">
        <v>20</v>
      </c>
      <c r="B7" s="7"/>
      <c r="C7" s="7"/>
      <c r="D7" s="18"/>
      <c r="E7" s="1"/>
      <c r="F7" s="85" t="s">
        <v>163</v>
      </c>
      <c r="G7" s="64"/>
      <c r="H7" s="65"/>
      <c r="I7" s="57"/>
      <c r="J7" s="57"/>
      <c r="K7" s="66" t="s">
        <v>38</v>
      </c>
      <c r="L7" s="58"/>
      <c r="M7" s="57"/>
      <c r="N7" s="67"/>
    </row>
    <row r="8" spans="1:14" ht="17.25" customHeight="1">
      <c r="A8" s="66" t="s">
        <v>23</v>
      </c>
      <c r="B8" s="1"/>
      <c r="C8" s="1"/>
      <c r="D8" s="31"/>
      <c r="E8" s="2"/>
      <c r="F8" s="66" t="s">
        <v>187</v>
      </c>
      <c r="G8" s="57"/>
      <c r="H8" s="67"/>
      <c r="I8" s="57"/>
      <c r="J8" s="58"/>
      <c r="K8" s="66" t="s">
        <v>8</v>
      </c>
      <c r="L8" s="58"/>
      <c r="M8" s="57"/>
      <c r="N8" s="67"/>
    </row>
    <row r="9" spans="1:14" ht="17.25" customHeight="1">
      <c r="A9" s="66" t="s">
        <v>183</v>
      </c>
      <c r="B9" s="1"/>
      <c r="C9" s="1"/>
      <c r="D9" s="31"/>
      <c r="E9" s="1"/>
      <c r="F9" s="66" t="s">
        <v>164</v>
      </c>
      <c r="G9" s="57"/>
      <c r="H9" s="67"/>
      <c r="I9" s="57"/>
      <c r="J9" s="58"/>
      <c r="K9" s="66" t="s">
        <v>6</v>
      </c>
      <c r="L9" s="58"/>
      <c r="M9" s="57"/>
      <c r="N9" s="67"/>
    </row>
    <row r="10" spans="1:14" ht="17.25" customHeight="1">
      <c r="A10" s="66" t="s">
        <v>192</v>
      </c>
      <c r="B10" s="2"/>
      <c r="C10" s="2"/>
      <c r="D10" s="75"/>
      <c r="E10" s="1"/>
      <c r="F10" s="68" t="s">
        <v>188</v>
      </c>
      <c r="G10" s="72"/>
      <c r="H10" s="73"/>
      <c r="I10" s="57"/>
      <c r="J10" s="58"/>
      <c r="K10" s="68" t="s">
        <v>159</v>
      </c>
      <c r="L10" s="69"/>
      <c r="M10" s="69"/>
      <c r="N10" s="70"/>
    </row>
    <row r="11" spans="1:14" ht="17.25" customHeight="1">
      <c r="A11" s="66" t="s">
        <v>191</v>
      </c>
      <c r="B11" s="2"/>
      <c r="C11" s="2"/>
      <c r="D11" s="31"/>
      <c r="E11" s="1"/>
      <c r="F11" s="58"/>
      <c r="G11" s="58"/>
      <c r="H11" s="58"/>
      <c r="I11" s="58"/>
      <c r="J11" s="58"/>
      <c r="K11" s="61"/>
      <c r="L11" s="61"/>
      <c r="M11" s="61"/>
      <c r="N11" s="61"/>
    </row>
    <row r="12" spans="1:14" ht="17.25" customHeight="1">
      <c r="A12" s="66" t="s">
        <v>179</v>
      </c>
      <c r="B12" s="1"/>
      <c r="C12" s="76"/>
      <c r="D12" s="90"/>
      <c r="E12" s="1"/>
      <c r="F12" s="58"/>
      <c r="G12" s="58"/>
      <c r="H12" s="58"/>
      <c r="I12" s="58"/>
      <c r="J12" s="58"/>
      <c r="K12" s="58"/>
      <c r="L12" s="58"/>
      <c r="M12" s="58"/>
      <c r="N12" s="58"/>
    </row>
    <row r="13" spans="1:14" ht="17.25" customHeight="1">
      <c r="A13" s="86" t="s">
        <v>184</v>
      </c>
      <c r="B13" s="79"/>
      <c r="C13" s="79"/>
      <c r="D13" s="81" t="s">
        <v>185</v>
      </c>
      <c r="E13" s="9"/>
      <c r="F13" s="60"/>
      <c r="G13" s="60"/>
      <c r="H13" s="71"/>
      <c r="I13" s="58"/>
      <c r="J13" s="58"/>
      <c r="K13" s="58"/>
      <c r="L13" s="58"/>
      <c r="M13" s="58"/>
      <c r="N13" s="58"/>
    </row>
    <row r="14" spans="1:14" ht="17.25" customHeight="1">
      <c r="A14" s="82" t="s">
        <v>186</v>
      </c>
      <c r="B14" s="89"/>
      <c r="C14" s="89"/>
      <c r="D14" s="84"/>
      <c r="E14" s="9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7.25" customHeight="1" thickBot="1">
      <c r="A15" s="58"/>
      <c r="B15" s="2"/>
      <c r="C15" s="2"/>
      <c r="D15" s="2"/>
      <c r="E15" s="2"/>
      <c r="F15" s="58"/>
      <c r="G15" s="58"/>
      <c r="H15" s="58"/>
      <c r="I15" s="58"/>
      <c r="J15" s="58"/>
      <c r="K15" s="58"/>
      <c r="L15" s="58"/>
      <c r="M15" s="58"/>
      <c r="N15" s="58"/>
    </row>
    <row r="16" spans="1:14" ht="57.75" customHeight="1" thickBot="1">
      <c r="A16" s="104" t="s">
        <v>22</v>
      </c>
      <c r="B16" s="105"/>
      <c r="C16" s="35" t="s">
        <v>25</v>
      </c>
      <c r="D16" s="35" t="s">
        <v>26</v>
      </c>
      <c r="E16" s="35" t="s">
        <v>27</v>
      </c>
      <c r="F16" s="35" t="s">
        <v>9</v>
      </c>
      <c r="G16" s="35" t="s">
        <v>10</v>
      </c>
      <c r="H16" s="36" t="s">
        <v>39</v>
      </c>
      <c r="I16" s="35" t="s">
        <v>11</v>
      </c>
      <c r="J16" s="35" t="s">
        <v>12</v>
      </c>
      <c r="K16" s="35" t="s">
        <v>13</v>
      </c>
      <c r="L16" s="37" t="s">
        <v>40</v>
      </c>
      <c r="M16" s="38" t="s">
        <v>41</v>
      </c>
      <c r="N16" s="2"/>
    </row>
    <row r="17" spans="1:14" ht="17.25" customHeight="1">
      <c r="A17" s="39" t="s">
        <v>147</v>
      </c>
      <c r="B17" s="40" t="s">
        <v>14</v>
      </c>
      <c r="C17" s="53"/>
      <c r="D17" s="53"/>
      <c r="E17" s="53"/>
      <c r="F17" s="53"/>
      <c r="G17" s="53"/>
      <c r="H17" s="41">
        <f t="shared" ref="H17:H42" si="0">SUM(C17:G17)</f>
        <v>0</v>
      </c>
      <c r="I17" s="53"/>
      <c r="J17" s="53"/>
      <c r="K17" s="53"/>
      <c r="L17" s="41">
        <f t="shared" ref="L17:L42" si="1">SUM(I17:K17)</f>
        <v>0</v>
      </c>
      <c r="M17" s="42">
        <f t="shared" ref="M17:M42" si="2">SUM(H17,L17)</f>
        <v>0</v>
      </c>
      <c r="N17" s="2"/>
    </row>
    <row r="18" spans="1:14" ht="17.25" customHeight="1">
      <c r="A18" s="43"/>
      <c r="B18" s="44" t="s">
        <v>15</v>
      </c>
      <c r="C18" s="21"/>
      <c r="D18" s="21"/>
      <c r="E18" s="21"/>
      <c r="F18" s="21"/>
      <c r="G18" s="21"/>
      <c r="H18" s="45">
        <f t="shared" si="0"/>
        <v>0</v>
      </c>
      <c r="I18" s="21"/>
      <c r="J18" s="21"/>
      <c r="K18" s="21"/>
      <c r="L18" s="45">
        <f t="shared" si="1"/>
        <v>0</v>
      </c>
      <c r="M18" s="46">
        <f t="shared" si="2"/>
        <v>0</v>
      </c>
      <c r="N18" s="2"/>
    </row>
    <row r="19" spans="1:14" ht="17.25" customHeight="1" thickBot="1">
      <c r="A19" s="47" t="s">
        <v>16</v>
      </c>
      <c r="B19" s="48"/>
      <c r="C19" s="49" t="str">
        <f>IF(C17&lt;&gt;0,C18/C17-1,"")</f>
        <v/>
      </c>
      <c r="D19" s="49" t="str">
        <f t="shared" ref="D19:K19" si="3">IF(D17&lt;&gt;0,D18/D17-1,"")</f>
        <v/>
      </c>
      <c r="E19" s="49" t="str">
        <f t="shared" si="3"/>
        <v/>
      </c>
      <c r="F19" s="49" t="str">
        <f t="shared" si="3"/>
        <v/>
      </c>
      <c r="G19" s="49" t="str">
        <f t="shared" si="3"/>
        <v/>
      </c>
      <c r="H19" s="50">
        <f>IF(H17&lt;&gt;0,H18/H17-1,0)</f>
        <v>0</v>
      </c>
      <c r="I19" s="49" t="str">
        <f t="shared" si="3"/>
        <v/>
      </c>
      <c r="J19" s="49" t="str">
        <f t="shared" si="3"/>
        <v/>
      </c>
      <c r="K19" s="49" t="str">
        <f t="shared" si="3"/>
        <v/>
      </c>
      <c r="L19" s="50">
        <f>IF(L17&lt;&gt;0,L18/L17-1,0)</f>
        <v>0</v>
      </c>
      <c r="M19" s="50">
        <f>IF(M17&lt;&gt;0,M18/M17-1,0)</f>
        <v>0</v>
      </c>
      <c r="N19" s="2"/>
    </row>
    <row r="20" spans="1:14" ht="17.25" customHeight="1">
      <c r="A20" s="39" t="s">
        <v>148</v>
      </c>
      <c r="B20" s="40" t="s">
        <v>14</v>
      </c>
      <c r="C20" s="53"/>
      <c r="D20" s="53"/>
      <c r="E20" s="53"/>
      <c r="F20" s="53"/>
      <c r="G20" s="53"/>
      <c r="H20" s="41">
        <f t="shared" si="0"/>
        <v>0</v>
      </c>
      <c r="I20" s="53"/>
      <c r="J20" s="53"/>
      <c r="K20" s="53"/>
      <c r="L20" s="41">
        <f t="shared" si="1"/>
        <v>0</v>
      </c>
      <c r="M20" s="42">
        <f t="shared" si="2"/>
        <v>0</v>
      </c>
      <c r="N20" s="2"/>
    </row>
    <row r="21" spans="1:14" ht="17.25" customHeight="1">
      <c r="A21" s="43"/>
      <c r="B21" s="44" t="s">
        <v>15</v>
      </c>
      <c r="C21" s="21"/>
      <c r="D21" s="21"/>
      <c r="E21" s="21"/>
      <c r="F21" s="21"/>
      <c r="G21" s="21"/>
      <c r="H21" s="45">
        <f t="shared" si="0"/>
        <v>0</v>
      </c>
      <c r="I21" s="21"/>
      <c r="J21" s="21"/>
      <c r="K21" s="21"/>
      <c r="L21" s="45">
        <f t="shared" si="1"/>
        <v>0</v>
      </c>
      <c r="M21" s="46">
        <f t="shared" si="2"/>
        <v>0</v>
      </c>
      <c r="N21" s="2"/>
    </row>
    <row r="22" spans="1:14" ht="17.25" customHeight="1" thickBot="1">
      <c r="A22" s="47" t="s">
        <v>16</v>
      </c>
      <c r="B22" s="48"/>
      <c r="C22" s="49" t="str">
        <f>IF(C20&lt;&gt;0,C21/C20-1,"")</f>
        <v/>
      </c>
      <c r="D22" s="49" t="str">
        <f t="shared" ref="D22:K22" si="4">IF(D20&lt;&gt;0,D21/D20-1,"")</f>
        <v/>
      </c>
      <c r="E22" s="49" t="str">
        <f t="shared" si="4"/>
        <v/>
      </c>
      <c r="F22" s="49" t="str">
        <f t="shared" si="4"/>
        <v/>
      </c>
      <c r="G22" s="49" t="str">
        <f t="shared" si="4"/>
        <v/>
      </c>
      <c r="H22" s="50">
        <f>IF(H20&lt;&gt;0,H21/H20-1,0)</f>
        <v>0</v>
      </c>
      <c r="I22" s="49" t="str">
        <f t="shared" si="4"/>
        <v/>
      </c>
      <c r="J22" s="49" t="str">
        <f t="shared" si="4"/>
        <v/>
      </c>
      <c r="K22" s="49" t="str">
        <f t="shared" si="4"/>
        <v/>
      </c>
      <c r="L22" s="50">
        <f>IF(L20&lt;&gt;0,L21/L20-1,0)</f>
        <v>0</v>
      </c>
      <c r="M22" s="50">
        <f>IF(M20&lt;&gt;0,M21/M20-1,0)</f>
        <v>0</v>
      </c>
      <c r="N22" s="2"/>
    </row>
    <row r="23" spans="1:14" ht="17.25" customHeight="1">
      <c r="A23" s="39" t="s">
        <v>149</v>
      </c>
      <c r="B23" s="40" t="s">
        <v>14</v>
      </c>
      <c r="C23" s="53"/>
      <c r="D23" s="53"/>
      <c r="E23" s="53"/>
      <c r="F23" s="53"/>
      <c r="G23" s="53"/>
      <c r="H23" s="41">
        <f t="shared" si="0"/>
        <v>0</v>
      </c>
      <c r="I23" s="53"/>
      <c r="J23" s="53"/>
      <c r="K23" s="53"/>
      <c r="L23" s="41">
        <f t="shared" si="1"/>
        <v>0</v>
      </c>
      <c r="M23" s="42">
        <f t="shared" si="2"/>
        <v>0</v>
      </c>
      <c r="N23" s="2"/>
    </row>
    <row r="24" spans="1:14" ht="17.25" customHeight="1">
      <c r="A24" s="43"/>
      <c r="B24" s="44" t="s">
        <v>15</v>
      </c>
      <c r="C24" s="21"/>
      <c r="D24" s="21"/>
      <c r="E24" s="21"/>
      <c r="F24" s="21"/>
      <c r="G24" s="21"/>
      <c r="H24" s="45">
        <f t="shared" si="0"/>
        <v>0</v>
      </c>
      <c r="I24" s="21"/>
      <c r="J24" s="21"/>
      <c r="K24" s="21"/>
      <c r="L24" s="45">
        <f t="shared" si="1"/>
        <v>0</v>
      </c>
      <c r="M24" s="46">
        <f t="shared" si="2"/>
        <v>0</v>
      </c>
      <c r="N24" s="2"/>
    </row>
    <row r="25" spans="1:14" ht="17.25" customHeight="1" thickBot="1">
      <c r="A25" s="47" t="s">
        <v>16</v>
      </c>
      <c r="B25" s="48"/>
      <c r="C25" s="49" t="str">
        <f>IF(C23&lt;&gt;0,C24/C23-1,"")</f>
        <v/>
      </c>
      <c r="D25" s="49" t="str">
        <f t="shared" ref="D25:K25" si="5">IF(D23&lt;&gt;0,D24/D23-1,"")</f>
        <v/>
      </c>
      <c r="E25" s="49" t="str">
        <f t="shared" si="5"/>
        <v/>
      </c>
      <c r="F25" s="49" t="str">
        <f t="shared" si="5"/>
        <v/>
      </c>
      <c r="G25" s="49" t="str">
        <f t="shared" si="5"/>
        <v/>
      </c>
      <c r="H25" s="50">
        <f>IF(H23&lt;&gt;0,H24/H23-1,0)</f>
        <v>0</v>
      </c>
      <c r="I25" s="49" t="str">
        <f t="shared" si="5"/>
        <v/>
      </c>
      <c r="J25" s="49" t="str">
        <f t="shared" si="5"/>
        <v/>
      </c>
      <c r="K25" s="49" t="str">
        <f t="shared" si="5"/>
        <v/>
      </c>
      <c r="L25" s="50">
        <f>IF(L23&lt;&gt;0,L24/L23-1,0)</f>
        <v>0</v>
      </c>
      <c r="M25" s="50">
        <f>IF(M23&lt;&gt;0,M24/M23-1,0)</f>
        <v>0</v>
      </c>
      <c r="N25" s="2"/>
    </row>
    <row r="26" spans="1:14" ht="17.25" customHeight="1">
      <c r="A26" s="39" t="s">
        <v>150</v>
      </c>
      <c r="B26" s="40" t="s">
        <v>14</v>
      </c>
      <c r="C26" s="53"/>
      <c r="D26" s="53"/>
      <c r="E26" s="53"/>
      <c r="F26" s="53"/>
      <c r="G26" s="53"/>
      <c r="H26" s="41">
        <f t="shared" si="0"/>
        <v>0</v>
      </c>
      <c r="I26" s="53"/>
      <c r="J26" s="53"/>
      <c r="K26" s="53"/>
      <c r="L26" s="41">
        <f t="shared" si="1"/>
        <v>0</v>
      </c>
      <c r="M26" s="42">
        <f t="shared" si="2"/>
        <v>0</v>
      </c>
      <c r="N26" s="2"/>
    </row>
    <row r="27" spans="1:14" ht="17.25" customHeight="1">
      <c r="A27" s="43"/>
      <c r="B27" s="44" t="s">
        <v>15</v>
      </c>
      <c r="C27" s="21"/>
      <c r="D27" s="21"/>
      <c r="E27" s="21"/>
      <c r="F27" s="21"/>
      <c r="G27" s="21"/>
      <c r="H27" s="45">
        <f t="shared" si="0"/>
        <v>0</v>
      </c>
      <c r="I27" s="21"/>
      <c r="J27" s="21"/>
      <c r="K27" s="21"/>
      <c r="L27" s="45">
        <f t="shared" si="1"/>
        <v>0</v>
      </c>
      <c r="M27" s="46">
        <f t="shared" si="2"/>
        <v>0</v>
      </c>
      <c r="N27" s="2"/>
    </row>
    <row r="28" spans="1:14" ht="17.25" customHeight="1" thickBot="1">
      <c r="A28" s="47" t="s">
        <v>16</v>
      </c>
      <c r="B28" s="48"/>
      <c r="C28" s="49" t="str">
        <f>IF(C26&lt;&gt;0,C27/C26-1,"")</f>
        <v/>
      </c>
      <c r="D28" s="49" t="str">
        <f t="shared" ref="D28:K28" si="6">IF(D26&lt;&gt;0,D27/D26-1,"")</f>
        <v/>
      </c>
      <c r="E28" s="49" t="str">
        <f t="shared" si="6"/>
        <v/>
      </c>
      <c r="F28" s="49" t="str">
        <f t="shared" si="6"/>
        <v/>
      </c>
      <c r="G28" s="49" t="str">
        <f t="shared" si="6"/>
        <v/>
      </c>
      <c r="H28" s="50">
        <f>IF(H26&lt;&gt;0,H27/H26-1,0)</f>
        <v>0</v>
      </c>
      <c r="I28" s="49" t="str">
        <f t="shared" si="6"/>
        <v/>
      </c>
      <c r="J28" s="49" t="str">
        <f t="shared" si="6"/>
        <v/>
      </c>
      <c r="K28" s="49" t="str">
        <f t="shared" si="6"/>
        <v/>
      </c>
      <c r="L28" s="50">
        <f>IF(L26&lt;&gt;0,L27/L26-1,0)</f>
        <v>0</v>
      </c>
      <c r="M28" s="50">
        <f>IF(M26&lt;&gt;0,M27/M26-1,0)</f>
        <v>0</v>
      </c>
      <c r="N28" s="2"/>
    </row>
    <row r="29" spans="1:14" ht="17.25" customHeight="1">
      <c r="A29" s="39" t="s">
        <v>151</v>
      </c>
      <c r="B29" s="40" t="s">
        <v>14</v>
      </c>
      <c r="C29" s="53"/>
      <c r="D29" s="53"/>
      <c r="E29" s="53"/>
      <c r="F29" s="53"/>
      <c r="G29" s="53"/>
      <c r="H29" s="41">
        <f t="shared" si="0"/>
        <v>0</v>
      </c>
      <c r="I29" s="53"/>
      <c r="J29" s="53"/>
      <c r="K29" s="53"/>
      <c r="L29" s="41">
        <f t="shared" si="1"/>
        <v>0</v>
      </c>
      <c r="M29" s="42">
        <f t="shared" si="2"/>
        <v>0</v>
      </c>
      <c r="N29" s="2"/>
    </row>
    <row r="30" spans="1:14" ht="17.25" customHeight="1">
      <c r="A30" s="43"/>
      <c r="B30" s="44" t="s">
        <v>15</v>
      </c>
      <c r="C30" s="21"/>
      <c r="D30" s="21"/>
      <c r="E30" s="21"/>
      <c r="F30" s="21"/>
      <c r="G30" s="21"/>
      <c r="H30" s="45">
        <f t="shared" si="0"/>
        <v>0</v>
      </c>
      <c r="I30" s="21"/>
      <c r="J30" s="21"/>
      <c r="K30" s="21"/>
      <c r="L30" s="45">
        <f t="shared" si="1"/>
        <v>0</v>
      </c>
      <c r="M30" s="46">
        <f t="shared" si="2"/>
        <v>0</v>
      </c>
      <c r="N30" s="2"/>
    </row>
    <row r="31" spans="1:14" ht="17.25" customHeight="1" thickBot="1">
      <c r="A31" s="47" t="s">
        <v>16</v>
      </c>
      <c r="B31" s="48"/>
      <c r="C31" s="49" t="str">
        <f>IF(C29&lt;&gt;0,C30/C29-1,"")</f>
        <v/>
      </c>
      <c r="D31" s="49" t="str">
        <f t="shared" ref="D31:K31" si="7">IF(D29&lt;&gt;0,D30/D29-1,"")</f>
        <v/>
      </c>
      <c r="E31" s="49" t="str">
        <f t="shared" si="7"/>
        <v/>
      </c>
      <c r="F31" s="49" t="str">
        <f t="shared" si="7"/>
        <v/>
      </c>
      <c r="G31" s="49" t="str">
        <f t="shared" si="7"/>
        <v/>
      </c>
      <c r="H31" s="50">
        <f>IF(H29&lt;&gt;0,H30/H29-1,0)</f>
        <v>0</v>
      </c>
      <c r="I31" s="49" t="str">
        <f t="shared" si="7"/>
        <v/>
      </c>
      <c r="J31" s="49" t="str">
        <f t="shared" si="7"/>
        <v/>
      </c>
      <c r="K31" s="49" t="str">
        <f t="shared" si="7"/>
        <v/>
      </c>
      <c r="L31" s="50">
        <f>IF(L29&lt;&gt;0,L30/L29-1,0)</f>
        <v>0</v>
      </c>
      <c r="M31" s="50">
        <f>IF(M29&lt;&gt;0,M30/M29-1,0)</f>
        <v>0</v>
      </c>
      <c r="N31" s="2"/>
    </row>
    <row r="32" spans="1:14" ht="17.25" customHeight="1">
      <c r="A32" s="39" t="s">
        <v>152</v>
      </c>
      <c r="B32" s="40" t="s">
        <v>14</v>
      </c>
      <c r="C32" s="53"/>
      <c r="D32" s="53"/>
      <c r="E32" s="53"/>
      <c r="F32" s="53"/>
      <c r="G32" s="53"/>
      <c r="H32" s="41">
        <f t="shared" si="0"/>
        <v>0</v>
      </c>
      <c r="I32" s="53"/>
      <c r="J32" s="53"/>
      <c r="K32" s="53"/>
      <c r="L32" s="41">
        <f t="shared" si="1"/>
        <v>0</v>
      </c>
      <c r="M32" s="42">
        <f t="shared" si="2"/>
        <v>0</v>
      </c>
      <c r="N32" s="2"/>
    </row>
    <row r="33" spans="1:14" ht="17.25" customHeight="1">
      <c r="A33" s="43"/>
      <c r="B33" s="44" t="s">
        <v>15</v>
      </c>
      <c r="C33" s="21"/>
      <c r="D33" s="21"/>
      <c r="E33" s="21"/>
      <c r="F33" s="21"/>
      <c r="G33" s="21"/>
      <c r="H33" s="45">
        <f t="shared" si="0"/>
        <v>0</v>
      </c>
      <c r="I33" s="21"/>
      <c r="J33" s="21"/>
      <c r="K33" s="21"/>
      <c r="L33" s="45">
        <f t="shared" si="1"/>
        <v>0</v>
      </c>
      <c r="M33" s="46">
        <f t="shared" si="2"/>
        <v>0</v>
      </c>
      <c r="N33" s="2"/>
    </row>
    <row r="34" spans="1:14" ht="17.25" customHeight="1" thickBot="1">
      <c r="A34" s="47" t="s">
        <v>16</v>
      </c>
      <c r="B34" s="48"/>
      <c r="C34" s="49" t="str">
        <f>IF(C32&lt;&gt;0,C33/C32-1,"")</f>
        <v/>
      </c>
      <c r="D34" s="49" t="str">
        <f t="shared" ref="D34:K34" si="8">IF(D32&lt;&gt;0,D33/D32-1,"")</f>
        <v/>
      </c>
      <c r="E34" s="49" t="str">
        <f t="shared" si="8"/>
        <v/>
      </c>
      <c r="F34" s="49" t="str">
        <f t="shared" si="8"/>
        <v/>
      </c>
      <c r="G34" s="49" t="str">
        <f t="shared" si="8"/>
        <v/>
      </c>
      <c r="H34" s="50">
        <f>IF(H32&lt;&gt;0,H33/H32-1,0)</f>
        <v>0</v>
      </c>
      <c r="I34" s="49" t="str">
        <f t="shared" si="8"/>
        <v/>
      </c>
      <c r="J34" s="49" t="str">
        <f t="shared" si="8"/>
        <v/>
      </c>
      <c r="K34" s="49" t="str">
        <f t="shared" si="8"/>
        <v/>
      </c>
      <c r="L34" s="50">
        <f>IF(L32&lt;&gt;0,L33/L32-1,0)</f>
        <v>0</v>
      </c>
      <c r="M34" s="50">
        <f>IF(M32&lt;&gt;0,M33/M32-1,0)</f>
        <v>0</v>
      </c>
      <c r="N34" s="2"/>
    </row>
    <row r="35" spans="1:14" ht="17.25" customHeight="1">
      <c r="A35" s="39" t="s">
        <v>153</v>
      </c>
      <c r="B35" s="40" t="s">
        <v>14</v>
      </c>
      <c r="C35" s="53"/>
      <c r="D35" s="53"/>
      <c r="E35" s="53"/>
      <c r="F35" s="53"/>
      <c r="G35" s="53"/>
      <c r="H35" s="41">
        <f t="shared" si="0"/>
        <v>0</v>
      </c>
      <c r="I35" s="53"/>
      <c r="J35" s="53"/>
      <c r="K35" s="53"/>
      <c r="L35" s="41">
        <f t="shared" si="1"/>
        <v>0</v>
      </c>
      <c r="M35" s="42">
        <f t="shared" si="2"/>
        <v>0</v>
      </c>
      <c r="N35" s="2"/>
    </row>
    <row r="36" spans="1:14" ht="17.25" customHeight="1">
      <c r="A36" s="43"/>
      <c r="B36" s="44" t="s">
        <v>15</v>
      </c>
      <c r="C36" s="21"/>
      <c r="D36" s="21"/>
      <c r="E36" s="21"/>
      <c r="F36" s="21"/>
      <c r="G36" s="21"/>
      <c r="H36" s="45">
        <f t="shared" si="0"/>
        <v>0</v>
      </c>
      <c r="I36" s="21"/>
      <c r="J36" s="21"/>
      <c r="K36" s="21"/>
      <c r="L36" s="45">
        <f t="shared" si="1"/>
        <v>0</v>
      </c>
      <c r="M36" s="46">
        <f t="shared" si="2"/>
        <v>0</v>
      </c>
      <c r="N36" s="2"/>
    </row>
    <row r="37" spans="1:14" ht="17.25" customHeight="1" thickBot="1">
      <c r="A37" s="47" t="s">
        <v>16</v>
      </c>
      <c r="B37" s="48"/>
      <c r="C37" s="49" t="str">
        <f>IF(C35&lt;&gt;0,C36/C35-1,"")</f>
        <v/>
      </c>
      <c r="D37" s="49" t="str">
        <f t="shared" ref="D37:K37" si="9">IF(D35&lt;&gt;0,D36/D35-1,"")</f>
        <v/>
      </c>
      <c r="E37" s="49" t="str">
        <f t="shared" si="9"/>
        <v/>
      </c>
      <c r="F37" s="49" t="str">
        <f t="shared" si="9"/>
        <v/>
      </c>
      <c r="G37" s="49" t="str">
        <f t="shared" si="9"/>
        <v/>
      </c>
      <c r="H37" s="50">
        <f>IF(H35&lt;&gt;0,H36/H35-1,0)</f>
        <v>0</v>
      </c>
      <c r="I37" s="49" t="str">
        <f t="shared" si="9"/>
        <v/>
      </c>
      <c r="J37" s="49" t="str">
        <f t="shared" si="9"/>
        <v/>
      </c>
      <c r="K37" s="49" t="str">
        <f t="shared" si="9"/>
        <v/>
      </c>
      <c r="L37" s="50">
        <f>IF(L35&lt;&gt;0,L36/L35-1,0)</f>
        <v>0</v>
      </c>
      <c r="M37" s="50">
        <f>IF(M35&lt;&gt;0,M36/M35-1,0)</f>
        <v>0</v>
      </c>
      <c r="N37" s="2"/>
    </row>
    <row r="38" spans="1:14" ht="17.25" customHeight="1">
      <c r="A38" s="39" t="s">
        <v>154</v>
      </c>
      <c r="B38" s="40" t="s">
        <v>14</v>
      </c>
      <c r="C38" s="53"/>
      <c r="D38" s="53"/>
      <c r="E38" s="53"/>
      <c r="F38" s="53"/>
      <c r="G38" s="53"/>
      <c r="H38" s="41">
        <f t="shared" si="0"/>
        <v>0</v>
      </c>
      <c r="I38" s="53"/>
      <c r="J38" s="53"/>
      <c r="K38" s="53"/>
      <c r="L38" s="41">
        <f t="shared" si="1"/>
        <v>0</v>
      </c>
      <c r="M38" s="42">
        <f t="shared" si="2"/>
        <v>0</v>
      </c>
      <c r="N38" s="2"/>
    </row>
    <row r="39" spans="1:14" ht="17.25" customHeight="1">
      <c r="A39" s="43"/>
      <c r="B39" s="44" t="s">
        <v>15</v>
      </c>
      <c r="C39" s="21"/>
      <c r="D39" s="21"/>
      <c r="E39" s="21"/>
      <c r="F39" s="21"/>
      <c r="G39" s="21"/>
      <c r="H39" s="45">
        <f t="shared" si="0"/>
        <v>0</v>
      </c>
      <c r="I39" s="21"/>
      <c r="J39" s="21"/>
      <c r="K39" s="21"/>
      <c r="L39" s="45">
        <f t="shared" si="1"/>
        <v>0</v>
      </c>
      <c r="M39" s="46">
        <f t="shared" si="2"/>
        <v>0</v>
      </c>
      <c r="N39" s="2"/>
    </row>
    <row r="40" spans="1:14" ht="17.25" customHeight="1" thickBot="1">
      <c r="A40" s="47" t="s">
        <v>16</v>
      </c>
      <c r="B40" s="48"/>
      <c r="C40" s="49" t="str">
        <f>IF(C38&lt;&gt;0,C39/C38-1,"")</f>
        <v/>
      </c>
      <c r="D40" s="49" t="str">
        <f t="shared" ref="D40:K40" si="10">IF(D38&lt;&gt;0,D39/D38-1,"")</f>
        <v/>
      </c>
      <c r="E40" s="49" t="str">
        <f t="shared" si="10"/>
        <v/>
      </c>
      <c r="F40" s="49" t="str">
        <f t="shared" si="10"/>
        <v/>
      </c>
      <c r="G40" s="49" t="str">
        <f t="shared" si="10"/>
        <v/>
      </c>
      <c r="H40" s="50">
        <f>IF(H38&lt;&gt;0,H39/H38-1,0)</f>
        <v>0</v>
      </c>
      <c r="I40" s="49" t="str">
        <f t="shared" si="10"/>
        <v/>
      </c>
      <c r="J40" s="49" t="str">
        <f t="shared" si="10"/>
        <v/>
      </c>
      <c r="K40" s="49" t="str">
        <f t="shared" si="10"/>
        <v/>
      </c>
      <c r="L40" s="50">
        <f>IF(L38&lt;&gt;0,L39/L38-1,0)</f>
        <v>0</v>
      </c>
      <c r="M40" s="50">
        <f>IF(M38&lt;&gt;0,M39/M38-1,0)</f>
        <v>0</v>
      </c>
      <c r="N40" s="2"/>
    </row>
    <row r="41" spans="1:14" ht="17.25" customHeight="1">
      <c r="A41" s="39" t="s">
        <v>155</v>
      </c>
      <c r="B41" s="40" t="s">
        <v>14</v>
      </c>
      <c r="C41" s="53"/>
      <c r="D41" s="53"/>
      <c r="E41" s="53"/>
      <c r="F41" s="53"/>
      <c r="G41" s="53"/>
      <c r="H41" s="41">
        <f t="shared" si="0"/>
        <v>0</v>
      </c>
      <c r="I41" s="53"/>
      <c r="J41" s="53"/>
      <c r="K41" s="53"/>
      <c r="L41" s="41">
        <f t="shared" si="1"/>
        <v>0</v>
      </c>
      <c r="M41" s="42">
        <f t="shared" si="2"/>
        <v>0</v>
      </c>
      <c r="N41" s="2"/>
    </row>
    <row r="42" spans="1:14" ht="17.25" customHeight="1">
      <c r="A42" s="43"/>
      <c r="B42" s="44" t="s">
        <v>15</v>
      </c>
      <c r="C42" s="21"/>
      <c r="D42" s="21"/>
      <c r="E42" s="21"/>
      <c r="F42" s="21"/>
      <c r="G42" s="21"/>
      <c r="H42" s="45">
        <f t="shared" si="0"/>
        <v>0</v>
      </c>
      <c r="I42" s="21"/>
      <c r="J42" s="21"/>
      <c r="K42" s="21"/>
      <c r="L42" s="45">
        <f t="shared" si="1"/>
        <v>0</v>
      </c>
      <c r="M42" s="46">
        <f t="shared" si="2"/>
        <v>0</v>
      </c>
      <c r="N42" s="2"/>
    </row>
    <row r="43" spans="1:14" ht="17.25" customHeight="1" thickBot="1">
      <c r="A43" s="47" t="s">
        <v>16</v>
      </c>
      <c r="B43" s="48"/>
      <c r="C43" s="49" t="str">
        <f>IF(C41&lt;&gt;0,C42/C41-1,"")</f>
        <v/>
      </c>
      <c r="D43" s="49" t="str">
        <f t="shared" ref="D43:K43" si="11">IF(D41&lt;&gt;0,D42/D41-1,"")</f>
        <v/>
      </c>
      <c r="E43" s="49" t="str">
        <f t="shared" si="11"/>
        <v/>
      </c>
      <c r="F43" s="49" t="str">
        <f t="shared" si="11"/>
        <v/>
      </c>
      <c r="G43" s="49" t="str">
        <f t="shared" si="11"/>
        <v/>
      </c>
      <c r="H43" s="51">
        <f>IF(H41&lt;&gt;0,H42/H41-1,0)</f>
        <v>0</v>
      </c>
      <c r="I43" s="49" t="str">
        <f t="shared" si="11"/>
        <v/>
      </c>
      <c r="J43" s="49" t="str">
        <f t="shared" si="11"/>
        <v/>
      </c>
      <c r="K43" s="49" t="str">
        <f t="shared" si="11"/>
        <v/>
      </c>
      <c r="L43" s="51">
        <f>IF(L41&lt;&gt;0,L42/L41-1,0)</f>
        <v>0</v>
      </c>
      <c r="M43" s="51">
        <f>IF(M41&lt;&gt;0,M42/M41-1,0)</f>
        <v>0</v>
      </c>
      <c r="N43" s="2"/>
    </row>
    <row r="44" spans="1:14" ht="17.25" customHeight="1">
      <c r="A44" s="52" t="s">
        <v>28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7.25" customHeight="1">
      <c r="A45" s="5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7.25" customHeight="1">
      <c r="A46" s="3" t="s">
        <v>17</v>
      </c>
      <c r="B46" s="3"/>
      <c r="C46" s="3"/>
      <c r="D46" s="3"/>
      <c r="E46" s="3"/>
      <c r="F46" s="3"/>
      <c r="G46" s="3"/>
      <c r="H46" s="3"/>
      <c r="I46" s="2"/>
      <c r="J46" s="2"/>
      <c r="K46" s="2"/>
      <c r="L46" s="2"/>
      <c r="M46" s="2"/>
      <c r="N46" s="2"/>
    </row>
    <row r="47" spans="1:1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1" customHeight="1">
      <c r="A48" s="1" t="s">
        <v>18</v>
      </c>
      <c r="B48" s="54"/>
      <c r="C48" s="54"/>
      <c r="D48" s="54"/>
      <c r="E48" s="54"/>
      <c r="F48" s="54"/>
      <c r="G48" s="2"/>
      <c r="H48" s="1" t="s">
        <v>19</v>
      </c>
      <c r="I48" s="54"/>
      <c r="J48" s="54"/>
      <c r="K48" s="54"/>
      <c r="L48" s="54"/>
      <c r="M48" s="54"/>
      <c r="N48" s="2"/>
    </row>
    <row r="49" spans="1:14" ht="21" customHeight="1">
      <c r="A49" s="2"/>
      <c r="B49" s="55"/>
      <c r="C49" s="55"/>
      <c r="D49" s="55"/>
      <c r="E49" s="55"/>
      <c r="F49" s="55"/>
      <c r="G49" s="2"/>
      <c r="H49" s="2"/>
      <c r="I49" s="55"/>
      <c r="J49" s="55"/>
      <c r="K49" s="55"/>
      <c r="L49" s="55"/>
      <c r="M49" s="55"/>
      <c r="N49" s="2"/>
    </row>
    <row r="50" spans="1:14" ht="21" customHeight="1">
      <c r="A50" s="2"/>
      <c r="B50" s="55"/>
      <c r="C50" s="55"/>
      <c r="D50" s="55"/>
      <c r="E50" s="55"/>
      <c r="F50" s="55"/>
      <c r="G50" s="2"/>
      <c r="H50" s="2"/>
      <c r="I50" s="55"/>
      <c r="J50" s="55"/>
      <c r="K50" s="55"/>
      <c r="L50" s="55"/>
      <c r="M50" s="55"/>
      <c r="N50" s="2"/>
    </row>
    <row r="51" spans="1:14" ht="21" customHeight="1">
      <c r="A51" s="2"/>
      <c r="B51" s="55"/>
      <c r="C51" s="55"/>
      <c r="D51" s="55"/>
      <c r="E51" s="55"/>
      <c r="F51" s="55"/>
      <c r="G51" s="2"/>
      <c r="H51" s="2"/>
      <c r="I51" s="55"/>
      <c r="J51" s="55"/>
      <c r="K51" s="55"/>
      <c r="L51" s="55"/>
      <c r="M51" s="55"/>
      <c r="N51" s="2"/>
    </row>
    <row r="52" spans="1:14" ht="21" customHeight="1">
      <c r="A52" s="2"/>
      <c r="B52" s="56"/>
      <c r="C52" s="56"/>
      <c r="D52" s="56"/>
      <c r="E52" s="56"/>
      <c r="F52" s="56"/>
      <c r="G52" s="2"/>
      <c r="H52" s="2"/>
      <c r="I52" s="56"/>
      <c r="J52" s="56"/>
      <c r="K52" s="56"/>
      <c r="L52" s="56"/>
      <c r="M52" s="56"/>
      <c r="N52" s="2"/>
    </row>
  </sheetData>
  <sheetProtection selectLockedCells="1"/>
  <mergeCells count="9">
    <mergeCell ref="K4:L4"/>
    <mergeCell ref="M4:N4"/>
    <mergeCell ref="A16:B16"/>
    <mergeCell ref="K1:L1"/>
    <mergeCell ref="M1:N1"/>
    <mergeCell ref="C2:I2"/>
    <mergeCell ref="K2:N2"/>
    <mergeCell ref="K3:L3"/>
    <mergeCell ref="M3:N3"/>
  </mergeCells>
  <pageMargins left="0.75" right="0.75" top="1" bottom="1" header="0.5" footer="0.5"/>
  <pageSetup scale="4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NBIB Filing General" ma:contentTypeID="0x010100F3AFCF3349ED40718C97123C52C83EDE007EEDBF2B7AAD9A4EB0228E2FC1A4D23D" ma:contentTypeVersion="0" ma:contentTypeDescription="" ma:contentTypeScope="" ma:versionID="6545d142e091fe1d906fe0d4e95c58e2">
  <xsd:schema xmlns:xsd="http://www.w3.org/2001/XMLSchema" xmlns:p="http://schemas.microsoft.com/office/2006/metadata/properties" xmlns:ns2="23E98875-1D92-4B87-80BD-506B179933D3" targetNamespace="http://schemas.microsoft.com/office/2006/metadata/properties" ma:root="true" ma:fieldsID="82c5971a24f8ac0398e13d5ed2bcfdfc" ns2:_="">
    <xsd:import namespace="23E98875-1D92-4B87-80BD-506B179933D3"/>
    <xsd:element name="properties">
      <xsd:complexType>
        <xsd:sequence>
          <xsd:element name="documentManagement">
            <xsd:complexType>
              <xsd:all>
                <xsd:element ref="ns2:Year"/>
                <xsd:element ref="ns2:Comments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23E98875-1D92-4B87-80BD-506B179933D3" elementFormDefault="qualified">
    <xsd:import namespace="http://schemas.microsoft.com/office/2006/documentManagement/types"/>
    <xsd:element name="Year" ma:index="8" ma:displayName="Year" ma:internalName="Year">
      <xsd:simpleType>
        <xsd:restriction base="dms:Unknown"/>
      </xsd:simpleType>
    </xsd:element>
    <xsd:element name="Comments" ma:index="9" ma:displayName="Comments" ma:internalName="Comment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Year xmlns="23E98875-1D92-4B87-80BD-506B179933D3">2010</Year>
    <Comments xmlns="23E98875-1D92-4B87-80BD-506B179933D3">Filings Guidelines Package</Comments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559F71C-7C43-48AD-B992-413AC76ED4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E6EF71-2733-41E9-84F8-99636BBB61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E98875-1D92-4B87-80BD-506B179933D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B3874AA-E10B-417D-BDE0-3DE007F38AAE}">
  <ds:schemaRefs>
    <ds:schemaRef ds:uri="23E98875-1D92-4B87-80BD-506B179933D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0F2803C0-396F-46FC-BC15-9730D1B9A87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Territory List</vt:lpstr>
      <vt:lpstr>Comp Info</vt:lpstr>
      <vt:lpstr>Commercial 1</vt:lpstr>
      <vt:lpstr>Commercial 2</vt:lpstr>
      <vt:lpstr>Commercial 3</vt:lpstr>
      <vt:lpstr>Commercial 4</vt:lpstr>
      <vt:lpstr>Commercial 5</vt:lpstr>
      <vt:lpstr>Taxi 1</vt:lpstr>
      <vt:lpstr>Taxi 2</vt:lpstr>
      <vt:lpstr>Interurban 1</vt:lpstr>
      <vt:lpstr>Interurban 2</vt:lpstr>
      <vt:lpstr>Interurban 3</vt:lpstr>
      <vt:lpstr>Interurban 4</vt:lpstr>
      <vt:lpstr>Codes</vt:lpstr>
      <vt:lpstr>DaysList</vt:lpstr>
      <vt:lpstr>MonthsList</vt:lpstr>
      <vt:lpstr>NSCompany</vt:lpstr>
      <vt:lpstr>StatusList</vt:lpstr>
      <vt:lpstr>YearsList</vt:lpstr>
    </vt:vector>
  </TitlesOfParts>
  <Company>IBC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J.Bundus</dc:creator>
  <cp:lastModifiedBy>Jakub Krupa</cp:lastModifiedBy>
  <cp:lastPrinted>2026-03-20T08:22:08Z</cp:lastPrinted>
  <dcterms:created xsi:type="dcterms:W3CDTF">2009-06-09T17:27:46Z</dcterms:created>
  <dcterms:modified xsi:type="dcterms:W3CDTF">2026-03-20T08:22:51Z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">
    <vt:lpwstr>NBIB Filing General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2026-03-19T09:39:02Z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3ca1fc00-eabe-4a35-aeb5-c5deb70c0c92</vt:lpwstr>
  </property>
  <property fmtid="{D5CDD505-2E9C-101B-9397-08002B2CF9AE}" pid="10" name="MSIP_Label_9043f10a-881e-4653-a55e-02ca2cc829dc_ContentBits">
    <vt:lpwstr>0</vt:lpwstr>
  </property>
  <property fmtid="{D5CDD505-2E9C-101B-9397-08002B2CF9AE}" pid="11" name="MSIP_Label_9043f10a-881e-4653-a55e-02ca2cc829dc_Tag">
    <vt:lpwstr>10, 3, 0, 1</vt:lpwstr>
  </property>
</Properties>
</file>