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66925"/>
  <xr:revisionPtr revIDLastSave="0" documentId="6_{9A112192-F3FB-469C-9F81-26492355E31D}" xr6:coauthVersionLast="47" xr6:coauthVersionMax="47" xr10:uidLastSave="{00000000-0000-0000-0000-000000000000}"/>
  <bookViews>
    <workbookView xWindow="-110" yWindow="-110" windowWidth="19420" windowHeight="11500" xr2:uid="{2D20DDC7-C2FB-4196-BFDA-D15E3F536B86}"/>
  </bookViews>
  <sheets>
    <sheet name="2020" sheetId="1" r:id="rId1"/>
    <sheet name="2021" sheetId="4" r:id="rId2"/>
    <sheet name="2022" sheetId="5" r:id="rId3"/>
    <sheet name="2023" sheetId="6" r:id="rId4"/>
    <sheet name="2024" sheetId="7" r:id="rId5"/>
  </sheets>
  <definedNames>
    <definedName name="_xlnm.Print_Area" localSheetId="0">'2020'!$A$1:$I$33</definedName>
    <definedName name="_xlnm.Print_Area" localSheetId="1">'2021'!$A$1:$I$33</definedName>
    <definedName name="_xlnm.Print_Area" localSheetId="2">'2022'!$A$1:$I$33</definedName>
    <definedName name="_xlnm.Print_Area" localSheetId="3">'2023'!$A$1:$I$33</definedName>
    <definedName name="_xlnm.Print_Area" localSheetId="4">'2024'!$A$1:$I$35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7" l="1"/>
  <c r="G33" i="1" l="1"/>
  <c r="G33" i="4"/>
  <c r="G33" i="5"/>
  <c r="G33" i="6"/>
  <c r="D31" i="7"/>
  <c r="C25" i="7"/>
  <c r="C18" i="7"/>
  <c r="C11" i="7"/>
  <c r="C25" i="6"/>
  <c r="C18" i="6"/>
  <c r="D11" i="6"/>
  <c r="D31" i="6" s="1"/>
  <c r="C11" i="6"/>
  <c r="C27" i="6" s="1"/>
  <c r="C25" i="5"/>
  <c r="C18" i="5"/>
  <c r="D11" i="5"/>
  <c r="C11" i="5"/>
  <c r="C25" i="4"/>
  <c r="C18" i="4"/>
  <c r="D11" i="4"/>
  <c r="C11" i="4"/>
  <c r="C27" i="4" s="1"/>
  <c r="C31" i="4" s="1"/>
  <c r="D33" i="4" s="1"/>
  <c r="C31" i="7" l="1"/>
  <c r="D33" i="7"/>
  <c r="C27" i="5"/>
  <c r="C31" i="5" s="1"/>
  <c r="D33" i="5" s="1"/>
  <c r="C27" i="7"/>
  <c r="C31" i="6"/>
  <c r="D33" i="6" s="1"/>
  <c r="D11" i="1"/>
  <c r="C25" i="1"/>
  <c r="C18" i="1"/>
  <c r="C11" i="1"/>
  <c r="C27" i="1" s="1"/>
  <c r="C31" i="1" l="1"/>
  <c r="D33" i="1" s="1"/>
</calcChain>
</file>

<file path=xl/sharedStrings.xml><?xml version="1.0" encoding="utf-8"?>
<sst xmlns="http://schemas.openxmlformats.org/spreadsheetml/2006/main" count="180" uniqueCount="46">
  <si>
    <t>Sales (GWh)</t>
  </si>
  <si>
    <t>Revenue ($ millions)</t>
  </si>
  <si>
    <t>Test Year Sales (GWh)</t>
  </si>
  <si>
    <t>Test Year Revenue ($ millions)</t>
  </si>
  <si>
    <t>Comments</t>
  </si>
  <si>
    <t>Electric Revenues</t>
  </si>
  <si>
    <t>Residential</t>
  </si>
  <si>
    <t>Warmer than average weather, higher fuel rates, COVID work from home increase, more customers</t>
  </si>
  <si>
    <t>Commercial</t>
  </si>
  <si>
    <t xml:space="preserve">     Small General</t>
  </si>
  <si>
    <t xml:space="preserve">     General</t>
  </si>
  <si>
    <t xml:space="preserve">     Large General</t>
  </si>
  <si>
    <t>Total Commercial</t>
  </si>
  <si>
    <t>Warmer than average weather, COVID impact, higher fuel rates</t>
  </si>
  <si>
    <t>Industrial</t>
  </si>
  <si>
    <t xml:space="preserve">     Small Industrial</t>
  </si>
  <si>
    <t>Higher fuel rates</t>
  </si>
  <si>
    <t xml:space="preserve">     Medium Industrial</t>
  </si>
  <si>
    <t xml:space="preserve">     Large Industrial</t>
  </si>
  <si>
    <t>Closure of several large industrial customers, higher fuel rates</t>
  </si>
  <si>
    <t xml:space="preserve">     ELIADC/Load Retention and Other Industrial</t>
  </si>
  <si>
    <t>Test year assumed no ELIADC</t>
  </si>
  <si>
    <t>Total Industrial</t>
  </si>
  <si>
    <t>Other</t>
  </si>
  <si>
    <t xml:space="preserve">     Municipal</t>
  </si>
  <si>
    <t>MEU taking third-party supply, forecast to take bundled load</t>
  </si>
  <si>
    <t xml:space="preserve">     Unmetered</t>
  </si>
  <si>
    <t>LED lights reduced consumption</t>
  </si>
  <si>
    <t xml:space="preserve">     Wholesale Market</t>
  </si>
  <si>
    <t xml:space="preserve">     LED Capital Costs</t>
  </si>
  <si>
    <t>Total Other</t>
  </si>
  <si>
    <t>Total In-Province Electric Revenues</t>
  </si>
  <si>
    <t>Export Revenues</t>
  </si>
  <si>
    <t>Total Electric Revenues</t>
  </si>
  <si>
    <t>Average Unit Revenue</t>
  </si>
  <si>
    <t>Test Year Sale (GWh)</t>
  </si>
  <si>
    <t>Warmer than average weather, COVID work from home increase, more customers than forecast</t>
  </si>
  <si>
    <t>More customers than anticipated</t>
  </si>
  <si>
    <t>Warmer than average weather</t>
  </si>
  <si>
    <t>Less growth than anticipated</t>
  </si>
  <si>
    <t>2 customers reduced operations at the end of 2023</t>
  </si>
  <si>
    <t>Fuel cost adjustment for 2022 total</t>
  </si>
  <si>
    <t>MEU taking bundled load, forecast to take third party supply</t>
  </si>
  <si>
    <t>One large customer moved to this class</t>
  </si>
  <si>
    <t>Less consumption than forecast</t>
  </si>
  <si>
    <t>2 large industrials significantly reduced consumption, less growth than anticipated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</si>
</sst>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_);_(* \(#,##0\);_(* &quot;-&quot;??_);_(@_)"/>
    <numFmt numFmtId="168" formatCode="_(&quot;$&quot;* #,##0.0_);_(&quot;$&quot;* \(#,##0.0\);_(&quot;$&quot;* &quot;-&quot;??_);_(@_)"/>
    <numFmt numFmtId="169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21"/>
      <name val="Arial"/>
      <family val="2"/>
    </font>
    <font>
      <sz val="10"/>
      <name val="Arial"/>
      <family val="2"/>
    </font>
    <font>
      <b/>
      <i/>
      <sz val="10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4" fillId="0" borderId="0" applyBorder="0">
      <alignment horizontal="centerContinuous"/>
    </xf>
    <xf numFmtId="0" fontId="6" fillId="2" borderId="0">
      <alignment horizontal="center"/>
    </xf>
    <xf numFmtId="0" fontId="10" fillId="3" borderId="2"/>
  </cellStyleXfs>
  <cellXfs count="62">
    <xf numFmtId="0" fontId="0" fillId="0" borderId="0" xfId="0"/>
    <xf numFmtId="3" fontId="0" fillId="0" borderId="0" xfId="0" applyNumberForma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6" fillId="0" borderId="0" xfId="4" applyFill="1" applyAlignment="1">
      <alignment horizontal="center" vertical="center"/>
    </xf>
    <xf numFmtId="0" fontId="7" fillId="0" borderId="0" xfId="4" applyFont="1" applyFill="1" applyAlignment="1">
      <alignment horizontal="right" vertical="center"/>
    </xf>
    <xf numFmtId="0" fontId="8" fillId="0" borderId="0" xfId="4" applyFont="1" applyFill="1" applyAlignment="1">
      <alignment horizontal="right" vertical="center"/>
    </xf>
    <xf numFmtId="0" fontId="6" fillId="0" borderId="1" xfId="4" applyFill="1" applyBorder="1" applyAlignment="1">
      <alignment horizontal="center" vertical="center"/>
    </xf>
    <xf numFmtId="0" fontId="7" fillId="0" borderId="1" xfId="4" applyFont="1" applyFill="1" applyBorder="1" applyAlignment="1">
      <alignment horizontal="right" vertical="center"/>
    </xf>
    <xf numFmtId="0" fontId="9" fillId="0" borderId="0" xfId="4" applyFont="1" applyFill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1" fillId="0" borderId="1" xfId="5" applyFont="1" applyFill="1" applyBorder="1" applyAlignment="1">
      <alignment vertical="center"/>
    </xf>
    <xf numFmtId="0" fontId="5" fillId="0" borderId="0" xfId="5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0" fontId="5" fillId="0" borderId="3" xfId="5" applyFont="1" applyFill="1" applyBorder="1" applyAlignment="1">
      <alignment vertical="center"/>
    </xf>
    <xf numFmtId="0" fontId="5" fillId="0" borderId="4" xfId="5" applyFont="1" applyFill="1" applyBorder="1" applyAlignment="1">
      <alignment vertical="center"/>
    </xf>
    <xf numFmtId="0" fontId="5" fillId="0" borderId="5" xfId="5" applyFont="1" applyFill="1" applyBorder="1" applyAlignment="1">
      <alignment vertical="center"/>
    </xf>
    <xf numFmtId="0" fontId="11" fillId="0" borderId="6" xfId="5" applyFont="1" applyFill="1" applyBorder="1" applyAlignment="1">
      <alignment vertical="center"/>
    </xf>
    <xf numFmtId="167" fontId="5" fillId="0" borderId="1" xfId="1" applyNumberFormat="1" applyFont="1" applyBorder="1" applyAlignment="1">
      <alignment vertical="center"/>
    </xf>
    <xf numFmtId="0" fontId="11" fillId="0" borderId="7" xfId="5" applyFont="1" applyFill="1" applyBorder="1" applyAlignment="1">
      <alignment vertical="center"/>
    </xf>
    <xf numFmtId="167" fontId="5" fillId="0" borderId="7" xfId="1" applyNumberFormat="1" applyFont="1" applyBorder="1" applyAlignment="1">
      <alignment vertical="center"/>
    </xf>
    <xf numFmtId="168" fontId="9" fillId="0" borderId="0" xfId="2" applyNumberFormat="1" applyFont="1" applyAlignment="1">
      <alignment horizontal="right" vertical="center"/>
    </xf>
    <xf numFmtId="168" fontId="13" fillId="0" borderId="0" xfId="2" applyNumberFormat="1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2" fillId="0" borderId="0" xfId="0" applyFont="1"/>
    <xf numFmtId="166" fontId="11" fillId="0" borderId="0" xfId="1" applyFont="1" applyFill="1" applyBorder="1" applyAlignment="1">
      <alignment vertical="center"/>
    </xf>
    <xf numFmtId="167" fontId="5" fillId="0" borderId="0" xfId="1" applyNumberFormat="1" applyFont="1" applyFill="1" applyBorder="1" applyAlignment="1">
      <alignment vertical="center"/>
    </xf>
    <xf numFmtId="167" fontId="13" fillId="0" borderId="0" xfId="1" applyNumberFormat="1" applyFont="1" applyAlignment="1">
      <alignment horizontal="right" vertical="center"/>
    </xf>
    <xf numFmtId="167" fontId="11" fillId="0" borderId="0" xfId="1" applyNumberFormat="1" applyFont="1" applyFill="1" applyBorder="1" applyAlignment="1">
      <alignment vertical="center"/>
    </xf>
    <xf numFmtId="167" fontId="5" fillId="0" borderId="3" xfId="1" applyNumberFormat="1" applyFont="1" applyFill="1" applyBorder="1" applyAlignment="1">
      <alignment vertical="center"/>
    </xf>
    <xf numFmtId="167" fontId="13" fillId="0" borderId="3" xfId="1" applyNumberFormat="1" applyFont="1" applyBorder="1" applyAlignment="1">
      <alignment horizontal="right" vertical="center"/>
    </xf>
    <xf numFmtId="167" fontId="13" fillId="0" borderId="6" xfId="1" applyNumberFormat="1" applyFont="1" applyBorder="1" applyAlignment="1">
      <alignment horizontal="right" vertical="center"/>
    </xf>
    <xf numFmtId="167" fontId="5" fillId="0" borderId="4" xfId="1" applyNumberFormat="1" applyFont="1" applyFill="1" applyBorder="1" applyAlignment="1">
      <alignment vertical="center"/>
    </xf>
    <xf numFmtId="167" fontId="13" fillId="0" borderId="1" xfId="1" applyNumberFormat="1" applyFont="1" applyBorder="1" applyAlignment="1">
      <alignment horizontal="right" vertical="center"/>
    </xf>
    <xf numFmtId="167" fontId="5" fillId="0" borderId="6" xfId="1" applyNumberFormat="1" applyFont="1" applyFill="1" applyBorder="1" applyAlignment="1">
      <alignment vertical="center"/>
    </xf>
    <xf numFmtId="167" fontId="5" fillId="0" borderId="1" xfId="1" applyNumberFormat="1" applyFont="1" applyFill="1" applyBorder="1" applyAlignment="1">
      <alignment vertical="center"/>
    </xf>
    <xf numFmtId="167" fontId="13" fillId="0" borderId="4" xfId="1" applyNumberFormat="1" applyFont="1" applyBorder="1" applyAlignment="1">
      <alignment horizontal="right" vertical="center"/>
    </xf>
    <xf numFmtId="167" fontId="5" fillId="0" borderId="7" xfId="1" applyNumberFormat="1" applyFont="1" applyFill="1" applyBorder="1" applyAlignment="1">
      <alignment vertical="center"/>
    </xf>
    <xf numFmtId="2" fontId="11" fillId="0" borderId="0" xfId="5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67" fontId="1" fillId="0" borderId="1" xfId="1" applyNumberFormat="1" applyFont="1" applyBorder="1" applyAlignment="1">
      <alignment vertical="center"/>
    </xf>
    <xf numFmtId="166" fontId="5" fillId="0" borderId="0" xfId="1" applyFont="1" applyFill="1" applyBorder="1" applyAlignment="1">
      <alignment vertical="center"/>
    </xf>
    <xf numFmtId="0" fontId="7" fillId="0" borderId="0" xfId="4" applyFont="1" applyFill="1" applyAlignment="1">
      <alignment horizontal="center" vertical="center" wrapText="1"/>
    </xf>
    <xf numFmtId="0" fontId="6" fillId="0" borderId="0" xfId="4" applyFill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5" fillId="0" borderId="3" xfId="1" applyNumberFormat="1" applyFont="1" applyFill="1" applyBorder="1" applyAlignment="1">
      <alignment horizontal="center" vertical="center"/>
    </xf>
    <xf numFmtId="167" fontId="5" fillId="0" borderId="6" xfId="1" applyNumberFormat="1" applyFont="1" applyFill="1" applyBorder="1" applyAlignment="1">
      <alignment horizontal="center" vertical="center"/>
    </xf>
    <xf numFmtId="167" fontId="5" fillId="0" borderId="4" xfId="1" applyNumberFormat="1" applyFont="1" applyFill="1" applyBorder="1" applyAlignment="1">
      <alignment horizontal="center" vertical="center"/>
    </xf>
    <xf numFmtId="167" fontId="5" fillId="0" borderId="7" xfId="1" applyNumberFormat="1" applyFont="1" applyFill="1" applyBorder="1" applyAlignment="1">
      <alignment horizontal="center" vertical="center"/>
    </xf>
    <xf numFmtId="166" fontId="5" fillId="0" borderId="0" xfId="1" applyFont="1" applyFill="1" applyBorder="1" applyAlignment="1">
      <alignment horizontal="center" vertical="center"/>
    </xf>
    <xf numFmtId="167" fontId="5" fillId="0" borderId="8" xfId="1" applyNumberFormat="1" applyFont="1" applyFill="1" applyBorder="1" applyAlignment="1">
      <alignment horizontal="center" vertical="center"/>
    </xf>
    <xf numFmtId="0" fontId="7" fillId="0" borderId="0" xfId="4" applyFont="1" applyFill="1" applyAlignment="1">
      <alignment horizontal="right" vertical="center" wrapText="1"/>
    </xf>
    <xf numFmtId="0" fontId="14" fillId="0" borderId="0" xfId="4" applyFont="1" applyFill="1" applyAlignment="1">
      <alignment horizontal="center" vertical="center"/>
    </xf>
    <xf numFmtId="0" fontId="13" fillId="0" borderId="0" xfId="4" applyFont="1" applyFill="1" applyAlignment="1">
      <alignment horizontal="left" vertical="center"/>
    </xf>
    <xf numFmtId="169" fontId="0" fillId="0" borderId="0" xfId="0" applyNumberFormat="1"/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6">
    <cellStyle name="Comma" xfId="1" builtinId="3"/>
    <cellStyle name="Currency" xfId="2" builtinId="4"/>
    <cellStyle name="Normal" xfId="0" builtinId="0"/>
    <cellStyle name="Output Column Headings" xfId="4" xr:uid="{BD5A2BB6-77B4-41CC-AC3D-02BBDF5AD1B9}"/>
    <cellStyle name="Output Line Items" xfId="5" xr:uid="{A33B60E5-91A3-4360-878C-C5C60C1DDE40}"/>
    <cellStyle name="Output Report Heading" xfId="3" xr:uid="{691522B5-0DDD-461B-8027-56E9DA822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EC66-335C-44E3-B208-A34357F7EC94}">
  <sheetPr codeName="Sheet1">
    <tabColor rgb="FFE7E7FF"/>
    <pageSetUpPr fitToPage="1"/>
  </sheetPr>
  <dimension ref="A1:I35"/>
  <sheetViews>
    <sheetView showGridLines="0" tabSelected="1" view="pageBreakPreview" zoomScale="80" zoomScaleNormal="80" zoomScaleSheetLayoutView="80" workbookViewId="0">
      <selection activeCell="I1" sqref="I1"/>
    </sheetView>
  </sheetViews>
  <sheetFormatPr defaultRowHeight="14.5" x14ac:dyDescent="0.35"/>
  <cols>
    <col min="1" max="1" width="42.54296875" customWidth="1"/>
    <col min="2" max="2" width="5.81640625" customWidth="1"/>
    <col min="3" max="3" width="10.54296875" customWidth="1"/>
    <col min="4" max="4" width="9.54296875" customWidth="1"/>
    <col min="5" max="5" width="3.54296875" customWidth="1"/>
    <col min="6" max="6" width="10.26953125" customWidth="1"/>
    <col min="7" max="7" width="11.7265625" customWidth="1"/>
    <col min="9" max="9" width="70.1796875" style="1" customWidth="1"/>
  </cols>
  <sheetData>
    <row r="1" spans="1:9" s="3" customFormat="1" ht="43.15" customHeight="1" x14ac:dyDescent="0.35">
      <c r="A1" s="5"/>
      <c r="B1" s="5"/>
      <c r="C1" s="6" t="s">
        <v>0</v>
      </c>
      <c r="D1" s="56" t="s">
        <v>1</v>
      </c>
      <c r="E1" s="5"/>
      <c r="F1" s="46" t="s">
        <v>2</v>
      </c>
      <c r="G1" s="46" t="s">
        <v>3</v>
      </c>
      <c r="I1" s="60" t="s">
        <v>4</v>
      </c>
    </row>
    <row r="2" spans="1:9" s="3" customFormat="1" ht="13.9" customHeight="1" x14ac:dyDescent="0.35">
      <c r="A2" s="8"/>
      <c r="B2" s="8"/>
      <c r="C2" s="9">
        <v>2020</v>
      </c>
      <c r="D2" s="9">
        <v>2020</v>
      </c>
      <c r="E2" s="8"/>
      <c r="F2" s="9">
        <v>2014</v>
      </c>
      <c r="G2" s="9">
        <v>2014</v>
      </c>
      <c r="I2" s="40"/>
    </row>
    <row r="3" spans="1:9" s="3" customFormat="1" ht="13.9" customHeight="1" x14ac:dyDescent="0.35">
      <c r="A3" s="10" t="s">
        <v>5</v>
      </c>
      <c r="B3" s="10"/>
      <c r="C3" s="10"/>
      <c r="D3" s="10"/>
      <c r="E3" s="10"/>
      <c r="F3" s="10"/>
      <c r="G3" s="10"/>
      <c r="I3" s="4"/>
    </row>
    <row r="4" spans="1:9" s="3" customFormat="1" ht="13.9" customHeight="1" x14ac:dyDescent="0.35">
      <c r="A4" s="5"/>
      <c r="B4" s="5"/>
      <c r="C4" s="5"/>
      <c r="D4" s="5"/>
      <c r="E4" s="5"/>
      <c r="F4" s="5"/>
      <c r="G4" s="5"/>
    </row>
    <row r="5" spans="1:9" s="3" customFormat="1" ht="63" customHeight="1" x14ac:dyDescent="0.35">
      <c r="A5" s="12" t="s">
        <v>6</v>
      </c>
      <c r="B5" s="12"/>
      <c r="C5" s="47">
        <v>4652.1066580384431</v>
      </c>
      <c r="D5" s="47">
        <v>806</v>
      </c>
      <c r="E5" s="47"/>
      <c r="F5" s="47">
        <v>4216.5375113497976</v>
      </c>
      <c r="G5" s="47">
        <v>649</v>
      </c>
      <c r="I5" s="41" t="s">
        <v>7</v>
      </c>
    </row>
    <row r="6" spans="1:9" s="3" customFormat="1" ht="13.9" customHeight="1" x14ac:dyDescent="0.35">
      <c r="A6" s="13"/>
      <c r="B6" s="13"/>
      <c r="C6" s="48"/>
      <c r="D6" s="48"/>
      <c r="E6" s="48"/>
      <c r="F6" s="49"/>
      <c r="G6" s="49"/>
      <c r="I6" s="41"/>
    </row>
    <row r="7" spans="1:9" s="3" customFormat="1" ht="13.9" customHeight="1" x14ac:dyDescent="0.35">
      <c r="A7" s="14" t="s">
        <v>8</v>
      </c>
      <c r="B7" s="14"/>
      <c r="C7" s="48"/>
      <c r="D7" s="48"/>
      <c r="E7" s="48"/>
      <c r="F7" s="49"/>
      <c r="G7" s="49"/>
      <c r="I7" s="41"/>
    </row>
    <row r="8" spans="1:9" s="3" customFormat="1" ht="13.9" customHeight="1" x14ac:dyDescent="0.35">
      <c r="A8" s="15" t="s">
        <v>9</v>
      </c>
      <c r="B8" s="15"/>
      <c r="C8" s="50">
        <v>278.15633472125461</v>
      </c>
      <c r="D8" s="50">
        <v>46</v>
      </c>
      <c r="E8" s="50"/>
      <c r="F8" s="50">
        <v>236.65662501080857</v>
      </c>
      <c r="G8" s="50">
        <v>36</v>
      </c>
      <c r="I8" s="41"/>
    </row>
    <row r="9" spans="1:9" s="3" customFormat="1" ht="13.9" customHeight="1" x14ac:dyDescent="0.35">
      <c r="A9" s="16" t="s">
        <v>10</v>
      </c>
      <c r="B9" s="15"/>
      <c r="C9" s="50">
        <v>2210.089759033513</v>
      </c>
      <c r="D9" s="50">
        <v>313</v>
      </c>
      <c r="E9" s="50"/>
      <c r="F9" s="50">
        <v>2448.6850370983216</v>
      </c>
      <c r="G9" s="50">
        <v>311</v>
      </c>
      <c r="I9" s="41"/>
    </row>
    <row r="10" spans="1:9" s="3" customFormat="1" ht="13.9" customHeight="1" x14ac:dyDescent="0.35">
      <c r="A10" s="17" t="s">
        <v>11</v>
      </c>
      <c r="B10" s="13"/>
      <c r="C10" s="48">
        <v>361.70616000000001</v>
      </c>
      <c r="D10" s="48">
        <v>46</v>
      </c>
      <c r="E10" s="48"/>
      <c r="F10" s="55">
        <v>379.64916982883091</v>
      </c>
      <c r="G10" s="55">
        <v>42</v>
      </c>
      <c r="I10" s="41"/>
    </row>
    <row r="11" spans="1:9" s="3" customFormat="1" ht="50.5" customHeight="1" x14ac:dyDescent="0.35">
      <c r="A11" s="18" t="s">
        <v>12</v>
      </c>
      <c r="B11" s="18"/>
      <c r="C11" s="51">
        <f>SUM(C8:C10)</f>
        <v>2849.9522537547678</v>
      </c>
      <c r="D11" s="51">
        <f>SUM(D8:D10)</f>
        <v>405</v>
      </c>
      <c r="E11" s="51"/>
      <c r="F11" s="47">
        <v>3064.9908319379601</v>
      </c>
      <c r="G11" s="47">
        <v>389</v>
      </c>
      <c r="I11" s="41" t="s">
        <v>13</v>
      </c>
    </row>
    <row r="12" spans="1:9" s="3" customFormat="1" ht="13.9" customHeight="1" x14ac:dyDescent="0.35">
      <c r="A12" s="14"/>
      <c r="B12" s="14"/>
      <c r="C12" s="48"/>
      <c r="D12" s="48"/>
      <c r="E12" s="48"/>
      <c r="G12" s="49"/>
      <c r="I12" s="41"/>
    </row>
    <row r="13" spans="1:9" s="3" customFormat="1" ht="13.9" customHeight="1" x14ac:dyDescent="0.35">
      <c r="A13" s="14" t="s">
        <v>14</v>
      </c>
      <c r="B13" s="14"/>
      <c r="C13" s="48"/>
      <c r="D13" s="48"/>
      <c r="E13" s="48"/>
      <c r="G13" s="49"/>
      <c r="I13" s="41"/>
    </row>
    <row r="14" spans="1:9" s="3" customFormat="1" ht="13.9" customHeight="1" x14ac:dyDescent="0.35">
      <c r="A14" s="15" t="s">
        <v>15</v>
      </c>
      <c r="B14" s="15"/>
      <c r="C14" s="50">
        <v>254.24846044425485</v>
      </c>
      <c r="D14" s="50">
        <v>35</v>
      </c>
      <c r="E14" s="50"/>
      <c r="F14" s="50">
        <v>255.89261853293496</v>
      </c>
      <c r="G14" s="50">
        <v>31</v>
      </c>
      <c r="I14" s="41" t="s">
        <v>16</v>
      </c>
    </row>
    <row r="15" spans="1:9" s="3" customFormat="1" ht="13.9" customHeight="1" x14ac:dyDescent="0.35">
      <c r="A15" s="16" t="s">
        <v>17</v>
      </c>
      <c r="B15" s="16"/>
      <c r="C15" s="52">
        <v>469.03968403083491</v>
      </c>
      <c r="D15" s="52">
        <v>56</v>
      </c>
      <c r="E15" s="52"/>
      <c r="F15" s="52">
        <v>495.41209116413688</v>
      </c>
      <c r="G15" s="52">
        <v>54</v>
      </c>
      <c r="I15" s="41" t="s">
        <v>16</v>
      </c>
    </row>
    <row r="16" spans="1:9" s="3" customFormat="1" ht="47.5" customHeight="1" x14ac:dyDescent="0.35">
      <c r="A16" s="16" t="s">
        <v>18</v>
      </c>
      <c r="B16" s="16"/>
      <c r="C16" s="52">
        <v>726.07588992249998</v>
      </c>
      <c r="D16" s="52">
        <v>77</v>
      </c>
      <c r="E16" s="52"/>
      <c r="F16" s="52">
        <v>792.84448511196581</v>
      </c>
      <c r="G16" s="52">
        <v>75</v>
      </c>
      <c r="I16" s="41" t="s">
        <v>19</v>
      </c>
    </row>
    <row r="17" spans="1:9" s="3" customFormat="1" ht="13.9" customHeight="1" x14ac:dyDescent="0.35">
      <c r="A17" s="16" t="s">
        <v>20</v>
      </c>
      <c r="B17" s="16"/>
      <c r="C17" s="52">
        <v>892.07633597999995</v>
      </c>
      <c r="D17" s="52">
        <v>56</v>
      </c>
      <c r="E17" s="52"/>
      <c r="F17" s="52">
        <v>18.81468306</v>
      </c>
      <c r="G17" s="52">
        <v>1</v>
      </c>
      <c r="I17" s="41" t="s">
        <v>21</v>
      </c>
    </row>
    <row r="18" spans="1:9" s="3" customFormat="1" ht="13.9" customHeight="1" x14ac:dyDescent="0.35">
      <c r="A18" s="18" t="s">
        <v>22</v>
      </c>
      <c r="B18" s="18"/>
      <c r="C18" s="51">
        <f>SUM(C14:C17)</f>
        <v>2341.4403703775897</v>
      </c>
      <c r="D18" s="51">
        <v>224</v>
      </c>
      <c r="E18" s="51"/>
      <c r="F18" s="51">
        <v>1562.9638778690376</v>
      </c>
      <c r="G18" s="51">
        <v>161</v>
      </c>
      <c r="I18" s="41"/>
    </row>
    <row r="19" spans="1:9" s="3" customFormat="1" ht="13.9" customHeight="1" x14ac:dyDescent="0.35">
      <c r="A19" s="13"/>
      <c r="B19" s="13"/>
      <c r="C19" s="48"/>
      <c r="D19" s="48"/>
      <c r="E19" s="48"/>
      <c r="F19" s="48"/>
      <c r="G19" s="48"/>
      <c r="I19" s="41"/>
    </row>
    <row r="20" spans="1:9" s="3" customFormat="1" ht="13.9" customHeight="1" x14ac:dyDescent="0.35">
      <c r="A20" s="14" t="s">
        <v>23</v>
      </c>
      <c r="B20" s="14"/>
      <c r="C20" s="48"/>
      <c r="D20" s="48"/>
      <c r="E20" s="48"/>
      <c r="F20" s="48"/>
      <c r="G20" s="48"/>
      <c r="I20" s="41"/>
    </row>
    <row r="21" spans="1:9" s="3" customFormat="1" ht="13.9" customHeight="1" x14ac:dyDescent="0.35">
      <c r="A21" s="15" t="s">
        <v>24</v>
      </c>
      <c r="B21" s="15"/>
      <c r="C21" s="50">
        <v>42.714157530000001</v>
      </c>
      <c r="D21" s="50">
        <v>5</v>
      </c>
      <c r="E21" s="50"/>
      <c r="F21" s="50">
        <v>192.31276295026782</v>
      </c>
      <c r="G21" s="50">
        <v>21</v>
      </c>
      <c r="I21" s="41" t="s">
        <v>25</v>
      </c>
    </row>
    <row r="22" spans="1:9" s="3" customFormat="1" ht="13.9" customHeight="1" x14ac:dyDescent="0.35">
      <c r="A22" s="15" t="s">
        <v>26</v>
      </c>
      <c r="B22" s="15"/>
      <c r="C22" s="50">
        <v>80.02667625675592</v>
      </c>
      <c r="D22" s="50">
        <v>20</v>
      </c>
      <c r="E22" s="50"/>
      <c r="F22" s="50">
        <v>98.246042989180253</v>
      </c>
      <c r="G22" s="50">
        <v>23</v>
      </c>
      <c r="I22" s="41" t="s">
        <v>27</v>
      </c>
    </row>
    <row r="23" spans="1:9" s="3" customFormat="1" ht="15" customHeight="1" x14ac:dyDescent="0.35">
      <c r="A23" s="15" t="s">
        <v>28</v>
      </c>
      <c r="B23" s="15"/>
      <c r="C23" s="50">
        <v>25.181266627326892</v>
      </c>
      <c r="D23" s="50">
        <v>2</v>
      </c>
      <c r="E23" s="50"/>
      <c r="F23" s="50">
        <v>0</v>
      </c>
      <c r="G23" s="50">
        <v>0</v>
      </c>
      <c r="I23" s="41"/>
    </row>
    <row r="24" spans="1:9" s="3" customFormat="1" ht="14.5" customHeight="1" x14ac:dyDescent="0.35">
      <c r="A24" s="15" t="s">
        <v>29</v>
      </c>
      <c r="B24" s="15"/>
      <c r="C24" s="50"/>
      <c r="D24" s="50">
        <v>0</v>
      </c>
      <c r="E24" s="50"/>
      <c r="F24" s="50">
        <v>0</v>
      </c>
      <c r="G24" s="50">
        <v>3</v>
      </c>
      <c r="I24" s="41"/>
    </row>
    <row r="25" spans="1:9" s="3" customFormat="1" ht="13.15" customHeight="1" x14ac:dyDescent="0.35">
      <c r="A25" s="18" t="s">
        <v>30</v>
      </c>
      <c r="B25" s="18"/>
      <c r="C25" s="51">
        <f>SUM(C21:C24)</f>
        <v>147.92210041408282</v>
      </c>
      <c r="D25" s="51">
        <v>27</v>
      </c>
      <c r="E25" s="51"/>
      <c r="F25" s="51">
        <v>290.55880593944806</v>
      </c>
      <c r="G25" s="51">
        <v>47</v>
      </c>
      <c r="I25" s="41"/>
    </row>
    <row r="26" spans="1:9" s="3" customFormat="1" ht="13.9" customHeight="1" x14ac:dyDescent="0.35">
      <c r="A26" s="13"/>
      <c r="B26" s="13"/>
      <c r="C26" s="48"/>
      <c r="D26" s="48"/>
      <c r="E26" s="48"/>
      <c r="F26" s="48"/>
      <c r="G26" s="48"/>
      <c r="I26" s="41"/>
    </row>
    <row r="27" spans="1:9" s="3" customFormat="1" x14ac:dyDescent="0.35">
      <c r="A27" s="12" t="s">
        <v>31</v>
      </c>
      <c r="B27" s="12"/>
      <c r="C27" s="47">
        <f>SUM(C5,C11,C18,C25)</f>
        <v>9991.4213825848838</v>
      </c>
      <c r="D27" s="47">
        <v>1462</v>
      </c>
      <c r="E27" s="47"/>
      <c r="F27" s="47">
        <v>9135.0510270962423</v>
      </c>
      <c r="G27" s="47">
        <v>1246</v>
      </c>
      <c r="I27" s="41"/>
    </row>
    <row r="28" spans="1:9" s="3" customFormat="1" x14ac:dyDescent="0.35">
      <c r="A28" s="13"/>
      <c r="B28" s="13"/>
      <c r="C28" s="48"/>
      <c r="D28" s="54"/>
      <c r="E28" s="48"/>
      <c r="F28" s="54"/>
      <c r="G28" s="48"/>
      <c r="I28" s="41"/>
    </row>
    <row r="29" spans="1:9" s="3" customFormat="1" x14ac:dyDescent="0.35">
      <c r="A29" s="12" t="s">
        <v>32</v>
      </c>
      <c r="B29" s="12"/>
      <c r="C29" s="47">
        <v>36.697000000000003</v>
      </c>
      <c r="D29" s="47">
        <v>4</v>
      </c>
      <c r="E29" s="47"/>
      <c r="F29" s="47">
        <v>15.52</v>
      </c>
      <c r="G29" s="47">
        <v>2</v>
      </c>
      <c r="I29" s="41"/>
    </row>
    <row r="30" spans="1:9" s="3" customFormat="1" ht="13.9" customHeight="1" x14ac:dyDescent="0.35">
      <c r="A30" s="13"/>
      <c r="B30" s="13"/>
      <c r="C30" s="48"/>
      <c r="D30" s="48"/>
      <c r="E30" s="48"/>
      <c r="F30" s="48"/>
      <c r="G30" s="48"/>
      <c r="I30" s="41"/>
    </row>
    <row r="31" spans="1:9" s="3" customFormat="1" ht="13.9" customHeight="1" thickBot="1" x14ac:dyDescent="0.4">
      <c r="A31" s="20" t="s">
        <v>33</v>
      </c>
      <c r="B31" s="20"/>
      <c r="C31" s="53">
        <f>C27+C29</f>
        <v>10028.118382584884</v>
      </c>
      <c r="D31" s="53">
        <v>1466</v>
      </c>
      <c r="E31" s="53"/>
      <c r="F31" s="53">
        <v>9150.5710270962427</v>
      </c>
      <c r="G31" s="53">
        <v>1248</v>
      </c>
      <c r="I31" s="41"/>
    </row>
    <row r="32" spans="1:9" s="3" customFormat="1" ht="12.75" customHeight="1" x14ac:dyDescent="0.35">
      <c r="I32" s="4"/>
    </row>
    <row r="33" spans="1:7" ht="12.75" customHeight="1" x14ac:dyDescent="0.35">
      <c r="A33" t="s">
        <v>34</v>
      </c>
      <c r="D33" s="59">
        <f>D31/C31</f>
        <v>0.14618894034457125</v>
      </c>
      <c r="G33" s="59">
        <f>G31/F31</f>
        <v>0.13638493120314357</v>
      </c>
    </row>
    <row r="35" spans="1:7" x14ac:dyDescent="0.35">
      <c r="A35" s="25"/>
      <c r="B35" s="25"/>
      <c r="C35" s="25"/>
      <c r="D35" s="25"/>
      <c r="E35" s="25"/>
      <c r="F35" s="25"/>
      <c r="G35" s="25"/>
    </row>
  </sheetData>
  <pageMargins left="0.7" right="0.7" top="0.75" bottom="0.75" header="0.3" footer="0.3"/>
  <pageSetup paperSize="9" scale="75" orientation="landscape" r:id="rId1"/>
  <headerFooter>
    <oddHeader>&amp;R&amp;"-,Bold"&amp;12CONFIDENTIAL</oddHeader>
    <oddFooter>&amp;R&amp;12PAGE 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9322-2F5C-49D4-A6F6-F86ECF2BC544}">
  <sheetPr codeName="Sheet2">
    <tabColor rgb="FFE7E7FF"/>
    <pageSetUpPr fitToPage="1"/>
  </sheetPr>
  <dimension ref="A1:I33"/>
  <sheetViews>
    <sheetView showGridLines="0" view="pageBreakPreview" zoomScale="110" zoomScaleNormal="80" zoomScaleSheetLayoutView="110" workbookViewId="0">
      <selection activeCell="A24" sqref="A24"/>
    </sheetView>
  </sheetViews>
  <sheetFormatPr defaultRowHeight="14.5" x14ac:dyDescent="0.35"/>
  <cols>
    <col min="1" max="1" width="42.54296875" customWidth="1"/>
    <col min="2" max="2" width="5.81640625" customWidth="1"/>
    <col min="3" max="4" width="9.54296875" customWidth="1"/>
    <col min="5" max="5" width="3.1796875" customWidth="1"/>
    <col min="6" max="6" width="9.54296875" customWidth="1"/>
    <col min="7" max="7" width="13" customWidth="1"/>
    <col min="8" max="8" width="5.81640625" customWidth="1"/>
    <col min="9" max="9" width="62.26953125" customWidth="1"/>
  </cols>
  <sheetData>
    <row r="1" spans="1:9" s="3" customFormat="1" ht="41.5" customHeight="1" x14ac:dyDescent="0.35">
      <c r="A1" s="5"/>
      <c r="B1" s="5"/>
      <c r="C1" s="6" t="s">
        <v>0</v>
      </c>
      <c r="D1" s="56" t="s">
        <v>1</v>
      </c>
      <c r="E1" s="5"/>
      <c r="F1" s="46" t="s">
        <v>2</v>
      </c>
      <c r="G1" s="46" t="s">
        <v>3</v>
      </c>
      <c r="H1" s="46"/>
      <c r="I1" s="61" t="s">
        <v>4</v>
      </c>
    </row>
    <row r="2" spans="1:9" s="3" customFormat="1" ht="13.9" customHeight="1" x14ac:dyDescent="0.35">
      <c r="A2" s="8"/>
      <c r="B2" s="8"/>
      <c r="C2" s="9">
        <v>2021</v>
      </c>
      <c r="D2" s="9">
        <v>2021</v>
      </c>
      <c r="E2" s="8"/>
      <c r="F2" s="9">
        <v>2014</v>
      </c>
      <c r="G2" s="9">
        <v>2014</v>
      </c>
      <c r="H2" s="5"/>
    </row>
    <row r="3" spans="1:9" s="3" customFormat="1" ht="13.9" customHeight="1" x14ac:dyDescent="0.35">
      <c r="A3" s="10" t="s">
        <v>5</v>
      </c>
      <c r="B3" s="10"/>
      <c r="C3" s="10"/>
      <c r="D3" s="58"/>
      <c r="E3" s="58"/>
      <c r="F3" s="58"/>
      <c r="G3" s="58"/>
      <c r="H3" s="10"/>
    </row>
    <row r="4" spans="1:9" s="3" customFormat="1" ht="13.9" customHeight="1" x14ac:dyDescent="0.35">
      <c r="A4" s="5"/>
      <c r="B4" s="5"/>
      <c r="C4" s="5"/>
      <c r="D4" s="57"/>
      <c r="E4" s="57"/>
      <c r="F4" s="57"/>
      <c r="G4" s="57"/>
      <c r="H4" s="5"/>
    </row>
    <row r="5" spans="1:9" s="3" customFormat="1" ht="63" customHeight="1" x14ac:dyDescent="0.35">
      <c r="A5" s="12" t="s">
        <v>6</v>
      </c>
      <c r="B5" s="12"/>
      <c r="C5" s="36">
        <v>4660.6991336008414</v>
      </c>
      <c r="D5" s="36">
        <v>797</v>
      </c>
      <c r="E5" s="36"/>
      <c r="F5" s="36">
        <v>4216.5375113497976</v>
      </c>
      <c r="G5" s="36">
        <v>649</v>
      </c>
      <c r="H5" s="48"/>
      <c r="I5" s="41" t="s">
        <v>7</v>
      </c>
    </row>
    <row r="6" spans="1:9" s="3" customFormat="1" ht="13.9" customHeight="1" x14ac:dyDescent="0.35">
      <c r="A6" s="13"/>
      <c r="B6" s="13"/>
      <c r="C6" s="27"/>
      <c r="D6" s="27"/>
      <c r="E6" s="27"/>
      <c r="F6" s="27"/>
      <c r="G6" s="27"/>
      <c r="H6" s="49"/>
      <c r="I6" s="41"/>
    </row>
    <row r="7" spans="1:9" s="3" customFormat="1" ht="13.9" customHeight="1" x14ac:dyDescent="0.35">
      <c r="A7" s="14" t="s">
        <v>8</v>
      </c>
      <c r="B7" s="14"/>
      <c r="C7" s="27"/>
      <c r="D7" s="27"/>
      <c r="E7" s="27"/>
      <c r="F7" s="27"/>
      <c r="G7" s="27"/>
      <c r="H7" s="49"/>
      <c r="I7" s="41"/>
    </row>
    <row r="8" spans="1:9" s="3" customFormat="1" ht="13.9" customHeight="1" x14ac:dyDescent="0.35">
      <c r="A8" s="15" t="s">
        <v>9</v>
      </c>
      <c r="B8" s="15"/>
      <c r="C8" s="30">
        <v>290.51579086014891</v>
      </c>
      <c r="D8" s="30">
        <v>47</v>
      </c>
      <c r="E8" s="30"/>
      <c r="F8" s="30">
        <v>236.65662501080857</v>
      </c>
      <c r="G8" s="30">
        <v>36</v>
      </c>
      <c r="H8" s="48"/>
      <c r="I8" s="41"/>
    </row>
    <row r="9" spans="1:9" s="3" customFormat="1" ht="13.9" customHeight="1" x14ac:dyDescent="0.35">
      <c r="A9" s="16" t="s">
        <v>10</v>
      </c>
      <c r="B9" s="15"/>
      <c r="C9" s="30">
        <v>2244.308533595633</v>
      </c>
      <c r="D9" s="30">
        <v>315</v>
      </c>
      <c r="E9" s="30"/>
      <c r="F9" s="30">
        <v>2448.6850370983216</v>
      </c>
      <c r="G9" s="30">
        <v>311</v>
      </c>
      <c r="H9" s="48"/>
      <c r="I9" s="41"/>
    </row>
    <row r="10" spans="1:9" s="3" customFormat="1" ht="13.9" customHeight="1" x14ac:dyDescent="0.35">
      <c r="A10" s="17" t="s">
        <v>11</v>
      </c>
      <c r="B10" s="13"/>
      <c r="C10" s="27">
        <v>367.11350299999998</v>
      </c>
      <c r="D10" s="27">
        <v>45</v>
      </c>
      <c r="E10" s="27"/>
      <c r="F10" s="27">
        <v>379.64916982883091</v>
      </c>
      <c r="G10" s="27">
        <v>42</v>
      </c>
      <c r="H10" s="48"/>
      <c r="I10" s="41"/>
    </row>
    <row r="11" spans="1:9" s="3" customFormat="1" ht="50.5" customHeight="1" x14ac:dyDescent="0.35">
      <c r="A11" s="18" t="s">
        <v>12</v>
      </c>
      <c r="B11" s="18"/>
      <c r="C11" s="35">
        <f>SUM(C8:C10)</f>
        <v>2901.9378274557821</v>
      </c>
      <c r="D11" s="35">
        <f>SUM(D8:D10)</f>
        <v>407</v>
      </c>
      <c r="E11" s="35"/>
      <c r="F11" s="35">
        <v>3064.9908319379601</v>
      </c>
      <c r="G11" s="35">
        <v>389</v>
      </c>
      <c r="H11" s="48"/>
      <c r="I11" s="41" t="s">
        <v>13</v>
      </c>
    </row>
    <row r="12" spans="1:9" s="3" customFormat="1" ht="13.9" customHeight="1" x14ac:dyDescent="0.35">
      <c r="A12" s="14"/>
      <c r="B12" s="14"/>
      <c r="C12" s="27"/>
      <c r="D12" s="27"/>
      <c r="E12" s="27"/>
      <c r="F12" s="27"/>
      <c r="G12" s="27"/>
      <c r="H12" s="49"/>
      <c r="I12" s="41"/>
    </row>
    <row r="13" spans="1:9" s="3" customFormat="1" ht="13.9" customHeight="1" x14ac:dyDescent="0.35">
      <c r="A13" s="14" t="s">
        <v>14</v>
      </c>
      <c r="B13" s="14"/>
      <c r="C13" s="27"/>
      <c r="D13" s="27"/>
      <c r="E13" s="27"/>
      <c r="F13" s="27"/>
      <c r="G13" s="27"/>
      <c r="H13" s="49"/>
      <c r="I13" s="41"/>
    </row>
    <row r="14" spans="1:9" s="3" customFormat="1" ht="13.9" customHeight="1" x14ac:dyDescent="0.35">
      <c r="A14" s="15" t="s">
        <v>15</v>
      </c>
      <c r="B14" s="15"/>
      <c r="C14" s="30">
        <v>256.71341691450323</v>
      </c>
      <c r="D14" s="30">
        <v>35</v>
      </c>
      <c r="E14" s="30"/>
      <c r="F14" s="30">
        <v>255.89261853293496</v>
      </c>
      <c r="G14" s="30">
        <v>31</v>
      </c>
      <c r="H14" s="48"/>
      <c r="I14" s="41" t="s">
        <v>16</v>
      </c>
    </row>
    <row r="15" spans="1:9" s="3" customFormat="1" ht="13.9" customHeight="1" x14ac:dyDescent="0.35">
      <c r="A15" s="16" t="s">
        <v>17</v>
      </c>
      <c r="B15" s="16"/>
      <c r="C15" s="33">
        <v>475.97769148668101</v>
      </c>
      <c r="D15" s="33">
        <v>58</v>
      </c>
      <c r="E15" s="33"/>
      <c r="F15" s="33">
        <v>495.41209116413688</v>
      </c>
      <c r="G15" s="33">
        <v>54</v>
      </c>
      <c r="H15" s="48"/>
      <c r="I15" s="41" t="s">
        <v>16</v>
      </c>
    </row>
    <row r="16" spans="1:9" s="3" customFormat="1" ht="47.5" customHeight="1" x14ac:dyDescent="0.35">
      <c r="A16" s="16" t="s">
        <v>18</v>
      </c>
      <c r="B16" s="16"/>
      <c r="C16" s="33">
        <v>759.34090541999979</v>
      </c>
      <c r="D16" s="33">
        <v>80</v>
      </c>
      <c r="E16" s="33"/>
      <c r="F16" s="33">
        <v>792.84448511196581</v>
      </c>
      <c r="G16" s="33">
        <v>75</v>
      </c>
      <c r="H16" s="48"/>
      <c r="I16" s="41" t="s">
        <v>19</v>
      </c>
    </row>
    <row r="17" spans="1:9" s="3" customFormat="1" ht="13.9" customHeight="1" x14ac:dyDescent="0.35">
      <c r="A17" s="16" t="s">
        <v>20</v>
      </c>
      <c r="B17" s="16"/>
      <c r="C17" s="33">
        <v>988.22416754000005</v>
      </c>
      <c r="D17" s="33">
        <v>64</v>
      </c>
      <c r="E17" s="33"/>
      <c r="F17" s="33">
        <v>18.81468306</v>
      </c>
      <c r="G17" s="33">
        <v>1</v>
      </c>
      <c r="H17" s="48"/>
      <c r="I17" s="41" t="s">
        <v>21</v>
      </c>
    </row>
    <row r="18" spans="1:9" s="3" customFormat="1" ht="13.9" customHeight="1" x14ac:dyDescent="0.35">
      <c r="A18" s="18" t="s">
        <v>22</v>
      </c>
      <c r="B18" s="18"/>
      <c r="C18" s="35">
        <f>SUM(C14:C17)</f>
        <v>2480.2561813611842</v>
      </c>
      <c r="D18" s="35">
        <v>237</v>
      </c>
      <c r="E18" s="35"/>
      <c r="F18" s="35">
        <v>1562.9638778690376</v>
      </c>
      <c r="G18" s="35">
        <v>161</v>
      </c>
      <c r="H18" s="48"/>
      <c r="I18" s="41"/>
    </row>
    <row r="19" spans="1:9" s="3" customFormat="1" ht="13.9" customHeight="1" x14ac:dyDescent="0.35">
      <c r="A19" s="13"/>
      <c r="B19" s="13"/>
      <c r="C19" s="27"/>
      <c r="D19" s="27"/>
      <c r="E19" s="27"/>
      <c r="F19" s="27"/>
      <c r="G19" s="27"/>
      <c r="H19" s="49"/>
      <c r="I19" s="41"/>
    </row>
    <row r="20" spans="1:9" s="3" customFormat="1" ht="13.9" customHeight="1" x14ac:dyDescent="0.35">
      <c r="A20" s="14" t="s">
        <v>23</v>
      </c>
      <c r="B20" s="14"/>
      <c r="C20" s="27"/>
      <c r="D20" s="27"/>
      <c r="E20" s="27"/>
      <c r="F20" s="27"/>
      <c r="G20" s="27"/>
      <c r="H20" s="49"/>
      <c r="I20" s="41"/>
    </row>
    <row r="21" spans="1:9" s="3" customFormat="1" ht="13.9" customHeight="1" x14ac:dyDescent="0.35">
      <c r="A21" s="15" t="s">
        <v>24</v>
      </c>
      <c r="B21" s="15"/>
      <c r="C21" s="30">
        <v>42.244011</v>
      </c>
      <c r="D21" s="30">
        <v>4</v>
      </c>
      <c r="E21" s="30"/>
      <c r="F21" s="30">
        <v>192.31276295026782</v>
      </c>
      <c r="G21" s="30">
        <v>21</v>
      </c>
      <c r="H21" s="48"/>
      <c r="I21" s="41" t="s">
        <v>25</v>
      </c>
    </row>
    <row r="22" spans="1:9" s="3" customFormat="1" ht="13.9" customHeight="1" x14ac:dyDescent="0.35">
      <c r="A22" s="15" t="s">
        <v>26</v>
      </c>
      <c r="B22" s="15"/>
      <c r="C22" s="30">
        <v>78.89619476167924</v>
      </c>
      <c r="D22" s="30">
        <v>20</v>
      </c>
      <c r="E22" s="30"/>
      <c r="F22" s="30">
        <v>98.246042989180253</v>
      </c>
      <c r="G22" s="30">
        <v>23</v>
      </c>
      <c r="H22" s="48"/>
      <c r="I22" s="41" t="s">
        <v>27</v>
      </c>
    </row>
    <row r="23" spans="1:9" s="3" customFormat="1" ht="15" customHeight="1" x14ac:dyDescent="0.35">
      <c r="A23" s="15" t="s">
        <v>28</v>
      </c>
      <c r="B23" s="15"/>
      <c r="C23" s="30">
        <v>29.448660949229506</v>
      </c>
      <c r="D23" s="30">
        <v>2</v>
      </c>
      <c r="E23" s="30"/>
      <c r="F23" s="30">
        <v>0</v>
      </c>
      <c r="G23" s="30">
        <v>0</v>
      </c>
      <c r="H23" s="48"/>
      <c r="I23" s="42"/>
    </row>
    <row r="24" spans="1:9" s="3" customFormat="1" ht="17.5" customHeight="1" x14ac:dyDescent="0.35">
      <c r="A24" s="15" t="s">
        <v>29</v>
      </c>
      <c r="B24" s="15"/>
      <c r="C24" s="30"/>
      <c r="D24" s="30">
        <v>0</v>
      </c>
      <c r="E24" s="30"/>
      <c r="F24" s="30">
        <v>0</v>
      </c>
      <c r="G24" s="30">
        <v>3</v>
      </c>
      <c r="H24" s="48"/>
      <c r="I24" s="42"/>
    </row>
    <row r="25" spans="1:9" s="3" customFormat="1" ht="13.15" customHeight="1" x14ac:dyDescent="0.35">
      <c r="A25" s="18" t="s">
        <v>30</v>
      </c>
      <c r="B25" s="18"/>
      <c r="C25" s="35">
        <f>SUM(C21:C24)</f>
        <v>150.58886671090875</v>
      </c>
      <c r="D25" s="35">
        <v>26</v>
      </c>
      <c r="E25" s="35"/>
      <c r="F25" s="35">
        <v>290.55880593944806</v>
      </c>
      <c r="G25" s="35">
        <v>47</v>
      </c>
      <c r="H25" s="48"/>
      <c r="I25" s="42"/>
    </row>
    <row r="26" spans="1:9" s="3" customFormat="1" ht="13.9" customHeight="1" x14ac:dyDescent="0.35">
      <c r="A26" s="13"/>
      <c r="B26" s="13"/>
      <c r="C26" s="27"/>
      <c r="D26" s="27"/>
      <c r="E26" s="27"/>
      <c r="F26" s="27"/>
      <c r="G26" s="27"/>
      <c r="H26" s="49"/>
      <c r="I26" s="42"/>
    </row>
    <row r="27" spans="1:9" s="3" customFormat="1" x14ac:dyDescent="0.35">
      <c r="A27" s="12" t="s">
        <v>31</v>
      </c>
      <c r="B27" s="12"/>
      <c r="C27" s="36">
        <f>SUM(C5,C11,C18,C25)</f>
        <v>10193.482009128717</v>
      </c>
      <c r="D27" s="36">
        <v>1467</v>
      </c>
      <c r="E27" s="36"/>
      <c r="F27" s="36">
        <v>9135.0510270962423</v>
      </c>
      <c r="G27" s="36">
        <v>1246</v>
      </c>
      <c r="H27" s="48"/>
      <c r="I27" s="42"/>
    </row>
    <row r="28" spans="1:9" s="3" customFormat="1" x14ac:dyDescent="0.35">
      <c r="A28" s="13"/>
      <c r="B28" s="13"/>
      <c r="C28" s="27"/>
      <c r="D28" s="44"/>
      <c r="E28" s="27"/>
      <c r="F28" s="27"/>
      <c r="G28" s="44"/>
      <c r="H28" s="49"/>
      <c r="I28" s="42"/>
    </row>
    <row r="29" spans="1:9" s="3" customFormat="1" x14ac:dyDescent="0.35">
      <c r="A29" s="12" t="s">
        <v>32</v>
      </c>
      <c r="B29" s="12"/>
      <c r="C29" s="36">
        <v>2.6949999999999998</v>
      </c>
      <c r="D29" s="36">
        <v>1</v>
      </c>
      <c r="E29" s="36"/>
      <c r="F29" s="36">
        <v>15.52</v>
      </c>
      <c r="G29" s="36">
        <v>2</v>
      </c>
      <c r="H29" s="48"/>
      <c r="I29" s="42"/>
    </row>
    <row r="30" spans="1:9" s="3" customFormat="1" ht="13.9" customHeight="1" x14ac:dyDescent="0.35">
      <c r="A30" s="13"/>
      <c r="B30" s="13"/>
      <c r="C30" s="27"/>
      <c r="D30" s="27"/>
      <c r="E30" s="27"/>
      <c r="F30" s="27"/>
      <c r="G30" s="27"/>
      <c r="H30" s="49"/>
      <c r="I30" s="42"/>
    </row>
    <row r="31" spans="1:9" s="3" customFormat="1" ht="13.9" customHeight="1" thickBot="1" x14ac:dyDescent="0.4">
      <c r="A31" s="20" t="s">
        <v>33</v>
      </c>
      <c r="B31" s="20"/>
      <c r="C31" s="38">
        <f>C27+C29</f>
        <v>10196.177009128716</v>
      </c>
      <c r="D31" s="38">
        <v>1468</v>
      </c>
      <c r="E31" s="38"/>
      <c r="F31" s="38">
        <v>9150.5710270962427</v>
      </c>
      <c r="G31" s="38">
        <v>1248</v>
      </c>
      <c r="H31" s="48"/>
      <c r="I31" s="42"/>
    </row>
    <row r="33" spans="1:7" x14ac:dyDescent="0.35">
      <c r="A33" t="s">
        <v>34</v>
      </c>
      <c r="D33" s="59">
        <f>D31/C31</f>
        <v>0.14397553109226019</v>
      </c>
      <c r="G33" s="59">
        <f>G31/F31</f>
        <v>0.13638493120314357</v>
      </c>
    </row>
  </sheetData>
  <pageMargins left="0.7" right="0.7" top="0.75" bottom="0.75" header="0.3" footer="0.3"/>
  <pageSetup scale="75" orientation="landscape" r:id="rId1"/>
  <headerFooter>
    <oddHeader>&amp;R&amp;"-,Bold"&amp;12CONFIDENTIAL</oddHeader>
    <oddFooter>&amp;R&amp;12PAGE 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89934-BC18-4DFB-8562-556641E657CA}">
  <sheetPr codeName="Sheet3">
    <tabColor rgb="FFE7E7FF"/>
    <pageSetUpPr fitToPage="1"/>
  </sheetPr>
  <dimension ref="A1:I33"/>
  <sheetViews>
    <sheetView showGridLines="0" view="pageBreakPreview" zoomScale="115" zoomScaleNormal="80" zoomScaleSheetLayoutView="115" workbookViewId="0">
      <selection activeCell="I1" sqref="I1"/>
    </sheetView>
  </sheetViews>
  <sheetFormatPr defaultRowHeight="14.5" x14ac:dyDescent="0.35"/>
  <cols>
    <col min="1" max="1" width="42.54296875" customWidth="1"/>
    <col min="2" max="2" width="5.81640625" customWidth="1"/>
    <col min="3" max="4" width="9.54296875" customWidth="1"/>
    <col min="5" max="5" width="2.26953125" customWidth="1"/>
    <col min="6" max="6" width="9.453125" customWidth="1"/>
    <col min="7" max="7" width="10.54296875" customWidth="1"/>
    <col min="8" max="8" width="4" customWidth="1"/>
    <col min="9" max="9" width="68.26953125" customWidth="1"/>
  </cols>
  <sheetData>
    <row r="1" spans="1:9" s="3" customFormat="1" ht="46.15" customHeight="1" x14ac:dyDescent="0.35">
      <c r="A1" s="5"/>
      <c r="B1" s="5"/>
      <c r="C1" s="6" t="s">
        <v>0</v>
      </c>
      <c r="D1" s="56" t="s">
        <v>1</v>
      </c>
      <c r="E1" s="5"/>
      <c r="F1" s="46" t="s">
        <v>2</v>
      </c>
      <c r="G1" s="46" t="s">
        <v>3</v>
      </c>
      <c r="H1" s="56"/>
      <c r="I1" s="61" t="s">
        <v>4</v>
      </c>
    </row>
    <row r="2" spans="1:9" s="3" customFormat="1" ht="13.9" customHeight="1" x14ac:dyDescent="0.35">
      <c r="A2" s="8"/>
      <c r="B2" s="8"/>
      <c r="C2" s="9">
        <v>2022</v>
      </c>
      <c r="D2" s="9">
        <v>2022</v>
      </c>
      <c r="E2" s="8"/>
      <c r="F2" s="9">
        <v>2014</v>
      </c>
      <c r="G2" s="9">
        <v>2014</v>
      </c>
      <c r="H2" s="6"/>
    </row>
    <row r="3" spans="1:9" s="3" customFormat="1" ht="13.9" customHeight="1" x14ac:dyDescent="0.35">
      <c r="A3" s="10" t="s">
        <v>5</v>
      </c>
      <c r="B3" s="10"/>
      <c r="C3" s="6"/>
      <c r="D3" s="6"/>
      <c r="E3" s="10"/>
      <c r="F3" s="10"/>
      <c r="G3" s="10"/>
      <c r="H3" s="10"/>
    </row>
    <row r="4" spans="1:9" s="3" customFormat="1" ht="13.9" customHeight="1" x14ac:dyDescent="0.35">
      <c r="A4" s="5"/>
      <c r="B4" s="5"/>
      <c r="C4" s="2"/>
      <c r="D4" s="2"/>
      <c r="E4" s="5"/>
      <c r="F4" s="5"/>
      <c r="G4" s="5"/>
      <c r="H4" s="5"/>
    </row>
    <row r="5" spans="1:9" s="3" customFormat="1" ht="63" customHeight="1" x14ac:dyDescent="0.35">
      <c r="A5" s="12" t="s">
        <v>6</v>
      </c>
      <c r="B5" s="12"/>
      <c r="C5" s="43">
        <v>4821.5303272801784</v>
      </c>
      <c r="D5" s="43">
        <v>834</v>
      </c>
      <c r="E5" s="36"/>
      <c r="F5" s="36">
        <v>4216.5375113497976</v>
      </c>
      <c r="G5" s="36">
        <v>649</v>
      </c>
      <c r="H5" s="29"/>
      <c r="I5" s="41" t="s">
        <v>7</v>
      </c>
    </row>
    <row r="6" spans="1:9" s="3" customFormat="1" ht="13.9" customHeight="1" x14ac:dyDescent="0.35">
      <c r="A6" s="13"/>
      <c r="B6" s="13"/>
      <c r="C6" s="28"/>
      <c r="D6" s="28"/>
      <c r="E6" s="27"/>
      <c r="F6" s="27"/>
      <c r="G6" s="27"/>
      <c r="H6" s="29"/>
      <c r="I6" s="41"/>
    </row>
    <row r="7" spans="1:9" s="3" customFormat="1" ht="13.9" customHeight="1" x14ac:dyDescent="0.35">
      <c r="A7" s="14" t="s">
        <v>8</v>
      </c>
      <c r="B7" s="14"/>
      <c r="C7" s="28"/>
      <c r="D7" s="28"/>
      <c r="E7" s="27"/>
      <c r="F7" s="27"/>
      <c r="G7" s="27"/>
      <c r="H7" s="29"/>
      <c r="I7" s="41"/>
    </row>
    <row r="8" spans="1:9" s="3" customFormat="1" ht="13.9" customHeight="1" x14ac:dyDescent="0.35">
      <c r="A8" s="15" t="s">
        <v>9</v>
      </c>
      <c r="B8" s="15"/>
      <c r="C8" s="31">
        <v>324.10591987389478</v>
      </c>
      <c r="D8" s="31">
        <v>53</v>
      </c>
      <c r="E8" s="30"/>
      <c r="F8" s="30">
        <v>236.65662501080857</v>
      </c>
      <c r="G8" s="30">
        <v>36</v>
      </c>
      <c r="H8" s="29"/>
      <c r="I8" s="41"/>
    </row>
    <row r="9" spans="1:9" s="3" customFormat="1" ht="13.9" customHeight="1" x14ac:dyDescent="0.35">
      <c r="A9" s="16" t="s">
        <v>10</v>
      </c>
      <c r="B9" s="15"/>
      <c r="C9" s="31">
        <v>2316.2167104959353</v>
      </c>
      <c r="D9" s="31">
        <v>329</v>
      </c>
      <c r="E9" s="30"/>
      <c r="F9" s="30">
        <v>2448.6850370983216</v>
      </c>
      <c r="G9" s="30">
        <v>311</v>
      </c>
      <c r="H9" s="29"/>
      <c r="I9" s="41"/>
    </row>
    <row r="10" spans="1:9" s="3" customFormat="1" ht="13.9" customHeight="1" x14ac:dyDescent="0.35">
      <c r="A10" s="17" t="s">
        <v>11</v>
      </c>
      <c r="B10" s="13"/>
      <c r="C10" s="31">
        <v>365.8486547</v>
      </c>
      <c r="D10" s="31">
        <v>45</v>
      </c>
      <c r="E10" s="27"/>
      <c r="F10" s="27">
        <v>379.64916982883091</v>
      </c>
      <c r="G10" s="27">
        <v>42</v>
      </c>
      <c r="H10" s="29"/>
      <c r="I10" s="41"/>
    </row>
    <row r="11" spans="1:9" s="3" customFormat="1" ht="50.5" customHeight="1" x14ac:dyDescent="0.35">
      <c r="A11" s="18" t="s">
        <v>12</v>
      </c>
      <c r="B11" s="18"/>
      <c r="C11" s="35">
        <f>SUM(C8:C10)</f>
        <v>3006.1712850698304</v>
      </c>
      <c r="D11" s="35">
        <f>SUM(D8:D10)</f>
        <v>427</v>
      </c>
      <c r="E11" s="35"/>
      <c r="F11" s="35">
        <v>3064.9908319379601</v>
      </c>
      <c r="G11" s="35">
        <v>389</v>
      </c>
      <c r="H11" s="29"/>
      <c r="I11" s="41" t="s">
        <v>13</v>
      </c>
    </row>
    <row r="12" spans="1:9" s="3" customFormat="1" ht="13.9" customHeight="1" x14ac:dyDescent="0.35">
      <c r="A12" s="14"/>
      <c r="B12" s="14"/>
      <c r="C12" s="28"/>
      <c r="D12" s="28"/>
      <c r="E12" s="27"/>
      <c r="F12" s="27"/>
      <c r="G12" s="27"/>
      <c r="H12" s="29"/>
      <c r="I12" s="41"/>
    </row>
    <row r="13" spans="1:9" s="3" customFormat="1" ht="13.9" customHeight="1" x14ac:dyDescent="0.35">
      <c r="A13" s="14" t="s">
        <v>14</v>
      </c>
      <c r="B13" s="14"/>
      <c r="C13" s="28"/>
      <c r="D13" s="28"/>
      <c r="E13" s="27"/>
      <c r="F13" s="27"/>
      <c r="G13" s="27"/>
      <c r="H13" s="29"/>
      <c r="I13" s="41"/>
    </row>
    <row r="14" spans="1:9" s="3" customFormat="1" ht="13.9" customHeight="1" x14ac:dyDescent="0.35">
      <c r="A14" s="15" t="s">
        <v>15</v>
      </c>
      <c r="B14" s="15"/>
      <c r="C14" s="31">
        <v>263.86341583213243</v>
      </c>
      <c r="D14" s="31">
        <v>36</v>
      </c>
      <c r="E14" s="30">
        <v>257</v>
      </c>
      <c r="F14" s="30">
        <v>255.89261853293496</v>
      </c>
      <c r="G14" s="30">
        <v>31</v>
      </c>
      <c r="H14" s="29"/>
      <c r="I14" s="41" t="s">
        <v>16</v>
      </c>
    </row>
    <row r="15" spans="1:9" s="3" customFormat="1" ht="13.9" customHeight="1" x14ac:dyDescent="0.35">
      <c r="A15" s="16" t="s">
        <v>17</v>
      </c>
      <c r="B15" s="16"/>
      <c r="C15" s="37">
        <v>482.12682459435405</v>
      </c>
      <c r="D15" s="37">
        <v>61</v>
      </c>
      <c r="E15" s="33"/>
      <c r="F15" s="33">
        <v>495.41209116413688</v>
      </c>
      <c r="G15" s="33">
        <v>54</v>
      </c>
      <c r="H15" s="29"/>
      <c r="I15" s="41" t="s">
        <v>16</v>
      </c>
    </row>
    <row r="16" spans="1:9" s="3" customFormat="1" ht="47.5" customHeight="1" x14ac:dyDescent="0.35">
      <c r="A16" s="16" t="s">
        <v>18</v>
      </c>
      <c r="B16" s="16"/>
      <c r="C16" s="37">
        <v>753.4733801525</v>
      </c>
      <c r="D16" s="37">
        <v>83</v>
      </c>
      <c r="E16" s="33"/>
      <c r="F16" s="33">
        <v>792.84448511196581</v>
      </c>
      <c r="G16" s="33">
        <v>75</v>
      </c>
      <c r="H16" s="29"/>
      <c r="I16" s="41" t="s">
        <v>19</v>
      </c>
    </row>
    <row r="17" spans="1:9" s="3" customFormat="1" ht="13.9" customHeight="1" x14ac:dyDescent="0.35">
      <c r="A17" s="16" t="s">
        <v>20</v>
      </c>
      <c r="B17" s="16"/>
      <c r="C17" s="37">
        <v>980.20910401749995</v>
      </c>
      <c r="D17" s="37">
        <v>173</v>
      </c>
      <c r="E17" s="33"/>
      <c r="F17" s="33">
        <v>18.81468306</v>
      </c>
      <c r="G17" s="33">
        <v>1</v>
      </c>
      <c r="H17" s="29"/>
      <c r="I17" s="41" t="s">
        <v>21</v>
      </c>
    </row>
    <row r="18" spans="1:9" s="3" customFormat="1" ht="13.9" customHeight="1" x14ac:dyDescent="0.35">
      <c r="A18" s="18" t="s">
        <v>22</v>
      </c>
      <c r="B18" s="18"/>
      <c r="C18" s="35">
        <f>SUM(C14:C17)</f>
        <v>2479.6727245964867</v>
      </c>
      <c r="D18" s="32">
        <v>353</v>
      </c>
      <c r="E18" s="35"/>
      <c r="F18" s="35">
        <v>1562.9638778690376</v>
      </c>
      <c r="G18" s="35">
        <v>161</v>
      </c>
      <c r="H18" s="29"/>
      <c r="I18" s="41"/>
    </row>
    <row r="19" spans="1:9" s="3" customFormat="1" ht="13.9" customHeight="1" x14ac:dyDescent="0.35">
      <c r="A19" s="13"/>
      <c r="B19" s="13"/>
      <c r="C19" s="28"/>
      <c r="D19" s="28"/>
      <c r="E19" s="27"/>
      <c r="F19" s="27"/>
      <c r="G19" s="27"/>
      <c r="H19" s="29"/>
      <c r="I19" s="41"/>
    </row>
    <row r="20" spans="1:9" s="3" customFormat="1" ht="13.9" customHeight="1" x14ac:dyDescent="0.35">
      <c r="A20" s="14" t="s">
        <v>23</v>
      </c>
      <c r="B20" s="14"/>
      <c r="C20" s="28"/>
      <c r="D20" s="28"/>
      <c r="E20" s="27"/>
      <c r="F20" s="27"/>
      <c r="G20" s="27"/>
      <c r="H20" s="29"/>
      <c r="I20" s="41"/>
    </row>
    <row r="21" spans="1:9" s="3" customFormat="1" ht="13.9" customHeight="1" x14ac:dyDescent="0.35">
      <c r="A21" s="15" t="s">
        <v>24</v>
      </c>
      <c r="B21" s="15"/>
      <c r="C21" s="31">
        <v>41.09093</v>
      </c>
      <c r="D21" s="31">
        <v>5</v>
      </c>
      <c r="E21" s="30"/>
      <c r="F21" s="30">
        <v>192.31276295026782</v>
      </c>
      <c r="G21" s="30">
        <v>21</v>
      </c>
      <c r="H21" s="29"/>
      <c r="I21" s="41" t="s">
        <v>25</v>
      </c>
    </row>
    <row r="22" spans="1:9" s="3" customFormat="1" ht="13.9" customHeight="1" x14ac:dyDescent="0.35">
      <c r="A22" s="15" t="s">
        <v>26</v>
      </c>
      <c r="B22" s="15"/>
      <c r="C22" s="31">
        <v>79.162447910181001</v>
      </c>
      <c r="D22" s="31">
        <v>20</v>
      </c>
      <c r="E22" s="30"/>
      <c r="F22" s="30">
        <v>98.246042989180253</v>
      </c>
      <c r="G22" s="30">
        <v>23</v>
      </c>
      <c r="H22" s="29"/>
      <c r="I22" s="41" t="s">
        <v>27</v>
      </c>
    </row>
    <row r="23" spans="1:9" s="3" customFormat="1" ht="15" customHeight="1" x14ac:dyDescent="0.35">
      <c r="A23" s="15" t="s">
        <v>28</v>
      </c>
      <c r="B23" s="15"/>
      <c r="C23" s="31">
        <v>28.092147198048398</v>
      </c>
      <c r="D23" s="31">
        <v>3</v>
      </c>
      <c r="E23" s="30"/>
      <c r="F23" s="30">
        <v>0</v>
      </c>
      <c r="G23" s="30">
        <v>0</v>
      </c>
      <c r="H23" s="29"/>
      <c r="I23" s="42"/>
    </row>
    <row r="24" spans="1:9" s="3" customFormat="1" ht="22.9" customHeight="1" x14ac:dyDescent="0.35">
      <c r="A24" s="15" t="s">
        <v>29</v>
      </c>
      <c r="B24" s="15"/>
      <c r="C24" s="31"/>
      <c r="D24" s="31">
        <v>0</v>
      </c>
      <c r="E24" s="30"/>
      <c r="F24" s="30">
        <v>0</v>
      </c>
      <c r="G24" s="30">
        <v>3</v>
      </c>
      <c r="H24" s="29"/>
      <c r="I24" s="42"/>
    </row>
    <row r="25" spans="1:9" s="3" customFormat="1" ht="13.15" customHeight="1" x14ac:dyDescent="0.35">
      <c r="A25" s="18" t="s">
        <v>30</v>
      </c>
      <c r="B25" s="18"/>
      <c r="C25" s="35">
        <f>SUM(C21:C24)</f>
        <v>148.3455251082294</v>
      </c>
      <c r="D25" s="32">
        <v>28</v>
      </c>
      <c r="E25" s="35"/>
      <c r="F25" s="35">
        <v>290.55880593944806</v>
      </c>
      <c r="G25" s="35">
        <v>47</v>
      </c>
      <c r="H25" s="29"/>
      <c r="I25" s="42"/>
    </row>
    <row r="26" spans="1:9" s="3" customFormat="1" ht="13.9" customHeight="1" x14ac:dyDescent="0.35">
      <c r="A26" s="13"/>
      <c r="B26" s="13"/>
      <c r="C26" s="28"/>
      <c r="D26" s="28"/>
      <c r="E26" s="27"/>
      <c r="F26" s="27"/>
      <c r="G26" s="27"/>
      <c r="H26" s="29"/>
      <c r="I26" s="42"/>
    </row>
    <row r="27" spans="1:9" s="3" customFormat="1" x14ac:dyDescent="0.35">
      <c r="A27" s="12" t="s">
        <v>31</v>
      </c>
      <c r="B27" s="12"/>
      <c r="C27" s="36">
        <f>SUM(C5,C11,C18,C25)</f>
        <v>10455.719862054724</v>
      </c>
      <c r="D27" s="19">
        <v>1642</v>
      </c>
      <c r="E27" s="36"/>
      <c r="F27" s="36">
        <v>9135.0510270962423</v>
      </c>
      <c r="G27" s="36">
        <v>1246</v>
      </c>
      <c r="H27" s="29"/>
      <c r="I27" s="42"/>
    </row>
    <row r="28" spans="1:9" s="3" customFormat="1" x14ac:dyDescent="0.35">
      <c r="A28" s="13"/>
      <c r="B28" s="13"/>
      <c r="C28" s="28"/>
      <c r="D28" s="44"/>
      <c r="E28" s="27"/>
      <c r="F28" s="27"/>
      <c r="G28" s="44"/>
      <c r="H28" s="26"/>
      <c r="I28" s="42"/>
    </row>
    <row r="29" spans="1:9" s="3" customFormat="1" x14ac:dyDescent="0.35">
      <c r="A29" s="12" t="s">
        <v>32</v>
      </c>
      <c r="B29" s="12"/>
      <c r="C29" s="34">
        <v>0</v>
      </c>
      <c r="D29" s="34">
        <v>0</v>
      </c>
      <c r="E29" s="36"/>
      <c r="F29" s="36">
        <v>15.52</v>
      </c>
      <c r="G29" s="36">
        <v>2</v>
      </c>
      <c r="H29" s="29"/>
      <c r="I29" s="42"/>
    </row>
    <row r="30" spans="1:9" s="3" customFormat="1" ht="13.9" customHeight="1" x14ac:dyDescent="0.35">
      <c r="A30" s="13"/>
      <c r="B30" s="13"/>
      <c r="C30" s="28"/>
      <c r="D30" s="28"/>
      <c r="E30" s="27"/>
      <c r="F30" s="27"/>
      <c r="G30" s="27"/>
      <c r="H30" s="29"/>
      <c r="I30" s="42"/>
    </row>
    <row r="31" spans="1:9" s="3" customFormat="1" ht="13.9" customHeight="1" thickBot="1" x14ac:dyDescent="0.4">
      <c r="A31" s="20" t="s">
        <v>33</v>
      </c>
      <c r="B31" s="20"/>
      <c r="C31" s="38">
        <f>C27+C29</f>
        <v>10455.719862054724</v>
      </c>
      <c r="D31" s="21">
        <v>1642</v>
      </c>
      <c r="E31" s="38"/>
      <c r="F31" s="38">
        <v>9150.5710270962427</v>
      </c>
      <c r="G31" s="38">
        <v>1248</v>
      </c>
      <c r="H31" s="29"/>
      <c r="I31" s="42"/>
    </row>
    <row r="33" spans="1:7" x14ac:dyDescent="0.35">
      <c r="A33" t="s">
        <v>34</v>
      </c>
      <c r="D33" s="59">
        <f>D31/C31</f>
        <v>0.15704322817207916</v>
      </c>
      <c r="G33" s="59">
        <f>G31/F31</f>
        <v>0.13638493120314357</v>
      </c>
    </row>
  </sheetData>
  <pageMargins left="0.7" right="0.7" top="0.75" bottom="0.75" header="0.3" footer="0.3"/>
  <pageSetup scale="75" orientation="landscape" r:id="rId1"/>
  <headerFooter>
    <oddHeader>&amp;R&amp;"-,Bold"&amp;12CONFIDENTIAL</oddHeader>
    <oddFooter>&amp;R&amp;12PAGE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B97DD-AEFD-4FF8-A970-CFD67B7CAA64}">
  <sheetPr codeName="Sheet4">
    <tabColor rgb="FFE7E7FF"/>
    <pageSetUpPr fitToPage="1"/>
  </sheetPr>
  <dimension ref="A1:I33"/>
  <sheetViews>
    <sheetView showGridLines="0" view="pageBreakPreview" topLeftCell="A16" zoomScale="115" zoomScaleNormal="80" zoomScaleSheetLayoutView="115" workbookViewId="0">
      <selection activeCell="I1" sqref="I1"/>
    </sheetView>
  </sheetViews>
  <sheetFormatPr defaultRowHeight="14.5" x14ac:dyDescent="0.35"/>
  <cols>
    <col min="1" max="1" width="42.54296875" customWidth="1"/>
    <col min="2" max="2" width="5.81640625" customWidth="1"/>
    <col min="3" max="4" width="9.54296875" customWidth="1"/>
    <col min="5" max="5" width="1.81640625" customWidth="1"/>
    <col min="6" max="6" width="9.54296875" customWidth="1"/>
    <col min="7" max="7" width="9.81640625" customWidth="1"/>
    <col min="9" max="9" width="59.1796875" customWidth="1"/>
  </cols>
  <sheetData>
    <row r="1" spans="1:9" s="3" customFormat="1" ht="40.9" customHeight="1" x14ac:dyDescent="0.35">
      <c r="A1" s="5"/>
      <c r="B1" s="5"/>
      <c r="C1" s="6" t="s">
        <v>0</v>
      </c>
      <c r="D1" s="56" t="s">
        <v>1</v>
      </c>
      <c r="E1" s="5"/>
      <c r="F1" s="45" t="s">
        <v>35</v>
      </c>
      <c r="G1" s="45" t="s">
        <v>3</v>
      </c>
      <c r="I1" s="61" t="s">
        <v>4</v>
      </c>
    </row>
    <row r="2" spans="1:9" s="3" customFormat="1" ht="13.9" customHeight="1" x14ac:dyDescent="0.35">
      <c r="A2" s="8"/>
      <c r="B2" s="8"/>
      <c r="C2" s="9">
        <v>2023</v>
      </c>
      <c r="D2" s="9">
        <v>2023</v>
      </c>
      <c r="E2" s="8"/>
      <c r="F2" s="9">
        <v>2023</v>
      </c>
      <c r="G2" s="9">
        <v>2023</v>
      </c>
    </row>
    <row r="3" spans="1:9" s="3" customFormat="1" ht="13.9" customHeight="1" x14ac:dyDescent="0.35">
      <c r="A3" s="10" t="s">
        <v>5</v>
      </c>
      <c r="B3" s="10"/>
      <c r="C3" s="6"/>
      <c r="D3" s="6"/>
      <c r="E3" s="10"/>
      <c r="F3" s="6"/>
      <c r="G3" s="7"/>
    </row>
    <row r="4" spans="1:9" s="3" customFormat="1" ht="13.9" customHeight="1" x14ac:dyDescent="0.35">
      <c r="A4" s="5"/>
      <c r="B4" s="5"/>
      <c r="C4" s="2"/>
      <c r="D4" s="2"/>
      <c r="E4" s="5"/>
      <c r="F4" s="2"/>
      <c r="G4" s="11"/>
    </row>
    <row r="5" spans="1:9" s="3" customFormat="1" ht="63" customHeight="1" x14ac:dyDescent="0.35">
      <c r="A5" s="12" t="s">
        <v>6</v>
      </c>
      <c r="B5" s="12"/>
      <c r="C5" s="43">
        <v>4986.1277544849854</v>
      </c>
      <c r="D5" s="19">
        <v>910</v>
      </c>
      <c r="E5" s="36"/>
      <c r="F5" s="43">
        <v>4683.6074030928075</v>
      </c>
      <c r="G5" s="19">
        <v>866</v>
      </c>
      <c r="I5" s="41" t="s">
        <v>36</v>
      </c>
    </row>
    <row r="6" spans="1:9" s="3" customFormat="1" ht="13.9" customHeight="1" x14ac:dyDescent="0.35">
      <c r="A6" s="13"/>
      <c r="B6" s="13"/>
      <c r="C6" s="28"/>
      <c r="D6" s="28"/>
      <c r="E6" s="27"/>
      <c r="F6" s="28"/>
      <c r="G6" s="28"/>
      <c r="I6" s="42"/>
    </row>
    <row r="7" spans="1:9" s="3" customFormat="1" ht="13.9" customHeight="1" x14ac:dyDescent="0.35">
      <c r="A7" s="14" t="s">
        <v>8</v>
      </c>
      <c r="B7" s="14"/>
      <c r="C7" s="28"/>
      <c r="D7" s="28"/>
      <c r="E7" s="27"/>
      <c r="F7" s="28"/>
      <c r="G7" s="28"/>
      <c r="I7" s="42"/>
    </row>
    <row r="8" spans="1:9" s="3" customFormat="1" ht="13.9" customHeight="1" x14ac:dyDescent="0.35">
      <c r="A8" s="15" t="s">
        <v>9</v>
      </c>
      <c r="B8" s="15"/>
      <c r="C8" s="31">
        <v>340.97954589262491</v>
      </c>
      <c r="D8" s="31">
        <v>59</v>
      </c>
      <c r="E8" s="30"/>
      <c r="F8" s="31">
        <v>318.10181188635636</v>
      </c>
      <c r="G8" s="31">
        <v>56</v>
      </c>
      <c r="I8" s="42" t="s">
        <v>37</v>
      </c>
    </row>
    <row r="9" spans="1:9" s="3" customFormat="1" ht="13.9" customHeight="1" x14ac:dyDescent="0.35">
      <c r="A9" s="16" t="s">
        <v>10</v>
      </c>
      <c r="B9" s="15"/>
      <c r="C9" s="31">
        <v>2344.6897296993393</v>
      </c>
      <c r="D9" s="31">
        <v>355</v>
      </c>
      <c r="E9" s="30"/>
      <c r="F9" s="31">
        <v>2352.5087592812265</v>
      </c>
      <c r="G9" s="31">
        <v>359</v>
      </c>
      <c r="I9" s="41" t="s">
        <v>38</v>
      </c>
    </row>
    <row r="10" spans="1:9" s="3" customFormat="1" ht="13.9" customHeight="1" x14ac:dyDescent="0.35">
      <c r="A10" s="17" t="s">
        <v>11</v>
      </c>
      <c r="B10" s="13"/>
      <c r="C10" s="31">
        <v>367.13866272000001</v>
      </c>
      <c r="D10" s="31">
        <v>49</v>
      </c>
      <c r="E10" s="27"/>
      <c r="F10" s="31">
        <v>392.70727791432824</v>
      </c>
      <c r="G10" s="31">
        <v>52</v>
      </c>
      <c r="I10" s="42" t="s">
        <v>39</v>
      </c>
    </row>
    <row r="11" spans="1:9" s="3" customFormat="1" ht="50.5" customHeight="1" x14ac:dyDescent="0.35">
      <c r="A11" s="18" t="s">
        <v>12</v>
      </c>
      <c r="B11" s="18"/>
      <c r="C11" s="35">
        <f>SUM(C8:C10)</f>
        <v>3052.8079383119643</v>
      </c>
      <c r="D11" s="35">
        <f>SUM(D8:D10)</f>
        <v>463</v>
      </c>
      <c r="E11" s="35"/>
      <c r="F11" s="32">
        <v>3063.3178490819105</v>
      </c>
      <c r="G11" s="32">
        <v>467</v>
      </c>
      <c r="I11" s="41"/>
    </row>
    <row r="12" spans="1:9" s="3" customFormat="1" ht="13.9" customHeight="1" x14ac:dyDescent="0.35">
      <c r="A12" s="14"/>
      <c r="B12" s="14"/>
      <c r="C12" s="28"/>
      <c r="D12" s="28"/>
      <c r="E12" s="27"/>
      <c r="F12" s="28"/>
      <c r="G12" s="28"/>
      <c r="I12" s="42"/>
    </row>
    <row r="13" spans="1:9" s="3" customFormat="1" ht="13.9" customHeight="1" x14ac:dyDescent="0.35">
      <c r="A13" s="14" t="s">
        <v>14</v>
      </c>
      <c r="B13" s="14"/>
      <c r="C13" s="28"/>
      <c r="D13" s="28"/>
      <c r="E13" s="27"/>
      <c r="F13" s="28"/>
      <c r="G13" s="28"/>
      <c r="I13" s="42"/>
    </row>
    <row r="14" spans="1:9" s="3" customFormat="1" ht="13.9" customHeight="1" x14ac:dyDescent="0.35">
      <c r="A14" s="15" t="s">
        <v>15</v>
      </c>
      <c r="B14" s="15"/>
      <c r="C14" s="31">
        <v>257</v>
      </c>
      <c r="D14" s="31">
        <v>39</v>
      </c>
      <c r="E14" s="30"/>
      <c r="F14" s="31">
        <v>266.85871119389083</v>
      </c>
      <c r="G14" s="31">
        <v>39</v>
      </c>
      <c r="I14" s="42"/>
    </row>
    <row r="15" spans="1:9" s="3" customFormat="1" ht="13.9" customHeight="1" x14ac:dyDescent="0.35">
      <c r="A15" s="16" t="s">
        <v>17</v>
      </c>
      <c r="B15" s="16"/>
      <c r="C15" s="37">
        <v>474.91357853353583</v>
      </c>
      <c r="D15" s="31">
        <v>64</v>
      </c>
      <c r="E15" s="33"/>
      <c r="F15" s="31">
        <v>478.38611907984989</v>
      </c>
      <c r="G15" s="31">
        <v>65</v>
      </c>
      <c r="I15" s="42"/>
    </row>
    <row r="16" spans="1:9" s="3" customFormat="1" ht="47.5" customHeight="1" x14ac:dyDescent="0.35">
      <c r="A16" s="16" t="s">
        <v>18</v>
      </c>
      <c r="B16" s="16"/>
      <c r="C16" s="37">
        <v>730</v>
      </c>
      <c r="D16" s="31">
        <v>85</v>
      </c>
      <c r="E16" s="33"/>
      <c r="F16" s="31">
        <v>760.39638301748778</v>
      </c>
      <c r="G16" s="31">
        <v>87</v>
      </c>
      <c r="I16" s="42" t="s">
        <v>40</v>
      </c>
    </row>
    <row r="17" spans="1:9" s="3" customFormat="1" ht="13.9" customHeight="1" x14ac:dyDescent="0.35">
      <c r="A17" s="16" t="s">
        <v>20</v>
      </c>
      <c r="B17" s="16"/>
      <c r="C17" s="37">
        <v>702</v>
      </c>
      <c r="D17" s="31">
        <v>31</v>
      </c>
      <c r="E17" s="33"/>
      <c r="F17" s="31">
        <v>1047.421646795</v>
      </c>
      <c r="G17" s="31">
        <v>117</v>
      </c>
      <c r="I17" s="42" t="s">
        <v>41</v>
      </c>
    </row>
    <row r="18" spans="1:9" s="3" customFormat="1" ht="13.9" customHeight="1" x14ac:dyDescent="0.35">
      <c r="A18" s="18" t="s">
        <v>22</v>
      </c>
      <c r="B18" s="18"/>
      <c r="C18" s="35">
        <f>SUM(C14:C17)</f>
        <v>2163.9135785335357</v>
      </c>
      <c r="D18" s="32">
        <v>219</v>
      </c>
      <c r="E18" s="35"/>
      <c r="F18" s="32">
        <v>2553.0628600862283</v>
      </c>
      <c r="G18" s="32">
        <v>308</v>
      </c>
      <c r="I18" s="42"/>
    </row>
    <row r="19" spans="1:9" s="3" customFormat="1" ht="13.9" customHeight="1" x14ac:dyDescent="0.35">
      <c r="A19" s="13"/>
      <c r="B19" s="13"/>
      <c r="C19" s="28"/>
      <c r="D19" s="28"/>
      <c r="E19" s="27"/>
      <c r="F19" s="28"/>
      <c r="G19" s="28"/>
      <c r="I19" s="42"/>
    </row>
    <row r="20" spans="1:9" s="3" customFormat="1" ht="13.9" customHeight="1" x14ac:dyDescent="0.35">
      <c r="A20" s="14" t="s">
        <v>23</v>
      </c>
      <c r="B20" s="14"/>
      <c r="C20" s="28"/>
      <c r="D20" s="28"/>
      <c r="E20" s="27"/>
      <c r="F20" s="28"/>
      <c r="G20" s="28"/>
      <c r="I20" s="42"/>
    </row>
    <row r="21" spans="1:9" s="3" customFormat="1" ht="13.9" customHeight="1" x14ac:dyDescent="0.35">
      <c r="A21" s="15" t="s">
        <v>24</v>
      </c>
      <c r="B21" s="15"/>
      <c r="C21" s="31">
        <v>124</v>
      </c>
      <c r="D21" s="31">
        <v>18</v>
      </c>
      <c r="E21" s="30"/>
      <c r="F21" s="31">
        <v>43</v>
      </c>
      <c r="G21" s="31">
        <v>6</v>
      </c>
      <c r="I21" s="42" t="s">
        <v>42</v>
      </c>
    </row>
    <row r="22" spans="1:9" s="3" customFormat="1" ht="13.9" customHeight="1" x14ac:dyDescent="0.35">
      <c r="A22" s="15" t="s">
        <v>26</v>
      </c>
      <c r="B22" s="15"/>
      <c r="C22" s="31">
        <v>78</v>
      </c>
      <c r="D22" s="31">
        <v>19</v>
      </c>
      <c r="E22" s="30"/>
      <c r="F22" s="31">
        <v>79</v>
      </c>
      <c r="G22" s="31">
        <v>20</v>
      </c>
      <c r="I22" s="42"/>
    </row>
    <row r="23" spans="1:9" s="3" customFormat="1" ht="15" customHeight="1" x14ac:dyDescent="0.35">
      <c r="A23" s="15" t="s">
        <v>28</v>
      </c>
      <c r="B23" s="15"/>
      <c r="C23" s="31">
        <v>30</v>
      </c>
      <c r="D23" s="31">
        <v>3</v>
      </c>
      <c r="E23" s="30"/>
      <c r="F23" s="31">
        <v>27</v>
      </c>
      <c r="G23" s="31">
        <v>4</v>
      </c>
      <c r="I23" s="42"/>
    </row>
    <row r="24" spans="1:9" s="3" customFormat="1" ht="17.5" customHeight="1" x14ac:dyDescent="0.35">
      <c r="A24" s="15" t="s">
        <v>29</v>
      </c>
      <c r="B24" s="15"/>
      <c r="C24" s="31"/>
      <c r="D24" s="31">
        <v>0</v>
      </c>
      <c r="E24" s="30"/>
      <c r="F24" s="31"/>
      <c r="G24" s="31">
        <v>0</v>
      </c>
      <c r="I24" s="42"/>
    </row>
    <row r="25" spans="1:9" s="3" customFormat="1" ht="13.15" customHeight="1" x14ac:dyDescent="0.35">
      <c r="A25" s="18" t="s">
        <v>30</v>
      </c>
      <c r="B25" s="18"/>
      <c r="C25" s="35">
        <f>SUM(C21:C24)</f>
        <v>232</v>
      </c>
      <c r="D25" s="32">
        <v>40</v>
      </c>
      <c r="E25" s="35"/>
      <c r="F25" s="32">
        <v>149</v>
      </c>
      <c r="G25" s="32">
        <v>30</v>
      </c>
      <c r="I25" s="42"/>
    </row>
    <row r="26" spans="1:9" s="3" customFormat="1" ht="13.9" customHeight="1" x14ac:dyDescent="0.35">
      <c r="A26" s="13"/>
      <c r="B26" s="13"/>
      <c r="C26" s="28"/>
      <c r="D26" s="28"/>
      <c r="E26" s="27"/>
      <c r="F26" s="28"/>
      <c r="G26" s="28"/>
      <c r="I26" s="42"/>
    </row>
    <row r="27" spans="1:9" s="3" customFormat="1" x14ac:dyDescent="0.35">
      <c r="A27" s="12" t="s">
        <v>31</v>
      </c>
      <c r="B27" s="12"/>
      <c r="C27" s="36">
        <f>SUM(C5,C11,C18,C25)</f>
        <v>10434.849271330484</v>
      </c>
      <c r="D27" s="19">
        <v>1632</v>
      </c>
      <c r="E27" s="36"/>
      <c r="F27" s="19">
        <v>10449.363529701914</v>
      </c>
      <c r="G27" s="19">
        <v>1671</v>
      </c>
      <c r="I27" s="42"/>
    </row>
    <row r="28" spans="1:9" s="3" customFormat="1" x14ac:dyDescent="0.35">
      <c r="A28" s="13"/>
      <c r="B28" s="13"/>
      <c r="C28" s="28"/>
      <c r="D28" s="44"/>
      <c r="E28" s="27"/>
      <c r="F28" s="44"/>
      <c r="G28" s="44"/>
      <c r="I28" s="42"/>
    </row>
    <row r="29" spans="1:9" s="3" customFormat="1" x14ac:dyDescent="0.35">
      <c r="A29" s="12" t="s">
        <v>32</v>
      </c>
      <c r="B29" s="12"/>
      <c r="C29" s="34">
        <v>7.6559999999999997</v>
      </c>
      <c r="D29" s="34">
        <v>1</v>
      </c>
      <c r="E29" s="36"/>
      <c r="F29" s="34"/>
      <c r="G29" s="34">
        <v>0</v>
      </c>
      <c r="I29" s="42"/>
    </row>
    <row r="30" spans="1:9" s="3" customFormat="1" ht="13.9" customHeight="1" x14ac:dyDescent="0.35">
      <c r="A30" s="13"/>
      <c r="B30" s="13"/>
      <c r="C30" s="28"/>
      <c r="D30" s="28"/>
      <c r="E30" s="27"/>
      <c r="F30" s="28"/>
      <c r="G30" s="28"/>
      <c r="I30" s="42"/>
    </row>
    <row r="31" spans="1:9" s="3" customFormat="1" ht="13.9" customHeight="1" thickBot="1" x14ac:dyDescent="0.4">
      <c r="A31" s="20" t="s">
        <v>33</v>
      </c>
      <c r="B31" s="20"/>
      <c r="C31" s="38">
        <f>C27+C29</f>
        <v>10442.505271330485</v>
      </c>
      <c r="D31" s="21">
        <f>SUM(D5,D11,D18,D25,D29)</f>
        <v>1633</v>
      </c>
      <c r="E31" s="21"/>
      <c r="F31" s="21">
        <v>10449.363529701914</v>
      </c>
      <c r="G31" s="21">
        <v>1671</v>
      </c>
      <c r="I31" s="42"/>
    </row>
    <row r="33" spans="1:7" x14ac:dyDescent="0.35">
      <c r="A33" t="s">
        <v>34</v>
      </c>
      <c r="D33" s="59">
        <f>D31/C31</f>
        <v>0.15638009822061968</v>
      </c>
      <c r="G33" s="59">
        <f>G31/F31</f>
        <v>0.15991404598473838</v>
      </c>
    </row>
  </sheetData>
  <pageMargins left="0.7" right="0.7" top="0.75" bottom="0.75" header="0.3" footer="0.3"/>
  <pageSetup scale="78" orientation="landscape" r:id="rId1"/>
  <headerFooter>
    <oddHeader>&amp;R&amp;"-,Bold"&amp;12CONFIDENTIAL</oddHeader>
    <oddFooter>&amp;R&amp;12PAGE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8C545-C8F8-4B94-BA02-125BF2A62F5D}">
  <sheetPr codeName="Sheet5">
    <tabColor rgb="FFE7E7FF"/>
    <pageSetUpPr fitToPage="1"/>
  </sheetPr>
  <dimension ref="A1:I37"/>
  <sheetViews>
    <sheetView showGridLines="0" view="pageBreakPreview" zoomScale="115" zoomScaleNormal="80" zoomScaleSheetLayoutView="115" workbookViewId="0">
      <selection activeCell="I16" sqref="I16"/>
    </sheetView>
  </sheetViews>
  <sheetFormatPr defaultRowHeight="14.5" x14ac:dyDescent="0.35"/>
  <cols>
    <col min="1" max="1" width="42.54296875" customWidth="1"/>
    <col min="2" max="2" width="5.81640625" customWidth="1"/>
    <col min="3" max="3" width="8.26953125" customWidth="1"/>
    <col min="4" max="4" width="9.81640625" customWidth="1"/>
    <col min="5" max="5" width="3.26953125" customWidth="1"/>
    <col min="6" max="6" width="10.7265625" customWidth="1"/>
    <col min="7" max="7" width="9.7265625" customWidth="1"/>
    <col min="8" max="8" width="6.1796875" customWidth="1"/>
    <col min="9" max="9" width="50" customWidth="1"/>
  </cols>
  <sheetData>
    <row r="1" spans="1:9" s="3" customFormat="1" ht="42" customHeight="1" x14ac:dyDescent="0.35">
      <c r="A1" s="5"/>
      <c r="B1" s="5"/>
      <c r="C1" s="6" t="s">
        <v>0</v>
      </c>
      <c r="D1" s="56" t="s">
        <v>1</v>
      </c>
      <c r="E1" s="6"/>
      <c r="F1" s="45" t="s">
        <v>35</v>
      </c>
      <c r="G1" s="45" t="s">
        <v>3</v>
      </c>
      <c r="I1" s="61" t="s">
        <v>4</v>
      </c>
    </row>
    <row r="2" spans="1:9" s="3" customFormat="1" ht="13.9" customHeight="1" x14ac:dyDescent="0.35">
      <c r="A2" s="8"/>
      <c r="B2" s="8"/>
      <c r="C2" s="9">
        <v>2024</v>
      </c>
      <c r="D2" s="9">
        <v>2024</v>
      </c>
      <c r="E2" s="9"/>
      <c r="F2" s="9">
        <v>2024</v>
      </c>
      <c r="G2" s="9">
        <v>2024</v>
      </c>
    </row>
    <row r="3" spans="1:9" s="3" customFormat="1" ht="13.9" customHeight="1" x14ac:dyDescent="0.35">
      <c r="A3" s="10" t="s">
        <v>5</v>
      </c>
      <c r="B3" s="10"/>
      <c r="C3" s="6"/>
      <c r="D3" s="6"/>
      <c r="E3" s="6"/>
      <c r="F3" s="6"/>
      <c r="G3" s="7"/>
    </row>
    <row r="4" spans="1:9" s="3" customFormat="1" ht="13.9" customHeight="1" x14ac:dyDescent="0.35">
      <c r="A4" s="5"/>
      <c r="B4" s="5"/>
      <c r="C4" s="2"/>
      <c r="D4" s="2"/>
      <c r="E4" s="2"/>
      <c r="F4" s="2"/>
      <c r="G4" s="11"/>
    </row>
    <row r="5" spans="1:9" s="3" customFormat="1" ht="63" customHeight="1" x14ac:dyDescent="0.35">
      <c r="A5" s="12" t="s">
        <v>6</v>
      </c>
      <c r="B5" s="12"/>
      <c r="C5" s="43">
        <v>5095.5728642053728</v>
      </c>
      <c r="D5" s="43">
        <v>997</v>
      </c>
      <c r="E5" s="43"/>
      <c r="F5" s="43">
        <v>4711</v>
      </c>
      <c r="G5" s="19">
        <v>928</v>
      </c>
      <c r="I5" s="41" t="s">
        <v>36</v>
      </c>
    </row>
    <row r="6" spans="1:9" s="3" customFormat="1" ht="13.9" customHeight="1" x14ac:dyDescent="0.35">
      <c r="A6" s="13"/>
      <c r="B6" s="13"/>
      <c r="C6" s="28"/>
      <c r="D6" s="28"/>
      <c r="E6" s="28"/>
      <c r="F6" s="28"/>
      <c r="G6" s="28"/>
      <c r="I6" s="42"/>
    </row>
    <row r="7" spans="1:9" s="3" customFormat="1" ht="13.9" customHeight="1" x14ac:dyDescent="0.35">
      <c r="A7" s="14" t="s">
        <v>8</v>
      </c>
      <c r="B7" s="14"/>
      <c r="C7" s="28"/>
      <c r="D7" s="28"/>
      <c r="E7" s="28"/>
      <c r="F7" s="28"/>
      <c r="G7" s="28"/>
      <c r="I7" s="42"/>
    </row>
    <row r="8" spans="1:9" s="3" customFormat="1" ht="13.9" customHeight="1" x14ac:dyDescent="0.35">
      <c r="A8" s="15" t="s">
        <v>9</v>
      </c>
      <c r="B8" s="15"/>
      <c r="C8" s="31">
        <v>371.18967406750204</v>
      </c>
      <c r="D8" s="31">
        <v>68</v>
      </c>
      <c r="E8" s="31"/>
      <c r="F8" s="31">
        <v>321</v>
      </c>
      <c r="G8" s="31">
        <v>61</v>
      </c>
      <c r="I8" s="42" t="s">
        <v>37</v>
      </c>
    </row>
    <row r="9" spans="1:9" s="3" customFormat="1" ht="13.9" customHeight="1" x14ac:dyDescent="0.35">
      <c r="A9" s="16" t="s">
        <v>10</v>
      </c>
      <c r="B9" s="15"/>
      <c r="C9" s="31">
        <v>2314.7574585225761</v>
      </c>
      <c r="D9" s="31">
        <v>379</v>
      </c>
      <c r="E9" s="31"/>
      <c r="F9" s="31">
        <v>2333</v>
      </c>
      <c r="G9" s="31">
        <v>381</v>
      </c>
      <c r="I9" s="41" t="s">
        <v>38</v>
      </c>
    </row>
    <row r="10" spans="1:9" s="3" customFormat="1" ht="13.9" customHeight="1" x14ac:dyDescent="0.35">
      <c r="A10" s="17" t="s">
        <v>11</v>
      </c>
      <c r="B10" s="13"/>
      <c r="C10" s="31">
        <v>360.42454257999998</v>
      </c>
      <c r="D10" s="31">
        <v>52</v>
      </c>
      <c r="E10" s="31"/>
      <c r="F10" s="31">
        <v>410</v>
      </c>
      <c r="G10" s="31">
        <v>58</v>
      </c>
      <c r="I10" s="42" t="s">
        <v>39</v>
      </c>
    </row>
    <row r="11" spans="1:9" s="3" customFormat="1" ht="50.5" customHeight="1" x14ac:dyDescent="0.35">
      <c r="A11" s="18" t="s">
        <v>12</v>
      </c>
      <c r="B11" s="18"/>
      <c r="C11" s="35">
        <f>SUM(C8:C10)</f>
        <v>3046.3716751700781</v>
      </c>
      <c r="D11" s="32">
        <v>499</v>
      </c>
      <c r="E11" s="32"/>
      <c r="F11" s="32">
        <v>3064</v>
      </c>
      <c r="G11" s="32">
        <v>500</v>
      </c>
      <c r="I11" s="41"/>
    </row>
    <row r="12" spans="1:9" s="3" customFormat="1" ht="13.9" customHeight="1" x14ac:dyDescent="0.35">
      <c r="A12" s="14"/>
      <c r="B12" s="14"/>
      <c r="C12" s="28"/>
      <c r="D12" s="28"/>
      <c r="E12" s="28"/>
      <c r="F12" s="28"/>
      <c r="G12" s="28"/>
      <c r="I12" s="42"/>
    </row>
    <row r="13" spans="1:9" s="3" customFormat="1" ht="13.9" customHeight="1" x14ac:dyDescent="0.35">
      <c r="A13" s="14" t="s">
        <v>14</v>
      </c>
      <c r="B13" s="14"/>
      <c r="C13" s="28"/>
      <c r="D13" s="28"/>
      <c r="E13" s="28"/>
      <c r="F13" s="28"/>
      <c r="G13" s="28"/>
      <c r="I13" s="42"/>
    </row>
    <row r="14" spans="1:9" s="3" customFormat="1" ht="13.9" customHeight="1" x14ac:dyDescent="0.35">
      <c r="A14" s="15" t="s">
        <v>15</v>
      </c>
      <c r="B14" s="15"/>
      <c r="C14" s="31">
        <v>256.10258447966083</v>
      </c>
      <c r="D14" s="31">
        <v>41</v>
      </c>
      <c r="E14" s="31"/>
      <c r="F14" s="31">
        <v>272</v>
      </c>
      <c r="G14" s="31">
        <v>43</v>
      </c>
      <c r="I14" s="42" t="s">
        <v>39</v>
      </c>
    </row>
    <row r="15" spans="1:9" s="3" customFormat="1" ht="13.9" customHeight="1" x14ac:dyDescent="0.35">
      <c r="A15" s="16" t="s">
        <v>17</v>
      </c>
      <c r="B15" s="16"/>
      <c r="C15" s="37">
        <v>491.53980834168038</v>
      </c>
      <c r="D15" s="37">
        <v>72</v>
      </c>
      <c r="E15" s="31"/>
      <c r="F15" s="31">
        <v>472</v>
      </c>
      <c r="G15" s="31">
        <v>69</v>
      </c>
      <c r="I15" s="42" t="s">
        <v>43</v>
      </c>
    </row>
    <row r="16" spans="1:9" s="3" customFormat="1" ht="47.5" customHeight="1" x14ac:dyDescent="0.35">
      <c r="A16" s="16" t="s">
        <v>18</v>
      </c>
      <c r="B16" s="16"/>
      <c r="C16" s="37">
        <v>675.38401798399991</v>
      </c>
      <c r="D16" s="37">
        <v>83</v>
      </c>
      <c r="E16" s="31"/>
      <c r="F16" s="31">
        <v>788</v>
      </c>
      <c r="G16" s="31">
        <v>94</v>
      </c>
      <c r="I16" s="42" t="s">
        <v>45</v>
      </c>
    </row>
    <row r="17" spans="1:9" s="3" customFormat="1" ht="13.9" customHeight="1" x14ac:dyDescent="0.35">
      <c r="A17" s="16" t="s">
        <v>20</v>
      </c>
      <c r="B17" s="16"/>
      <c r="C17" s="37">
        <v>793.90782206049994</v>
      </c>
      <c r="D17" s="37">
        <v>80</v>
      </c>
      <c r="E17" s="31"/>
      <c r="F17" s="31">
        <v>1051</v>
      </c>
      <c r="G17" s="31">
        <v>97</v>
      </c>
      <c r="I17" s="42" t="s">
        <v>44</v>
      </c>
    </row>
    <row r="18" spans="1:9" s="3" customFormat="1" ht="13.9" customHeight="1" x14ac:dyDescent="0.35">
      <c r="A18" s="18" t="s">
        <v>22</v>
      </c>
      <c r="B18" s="18"/>
      <c r="C18" s="35">
        <f>SUM(C14:C17)</f>
        <v>2216.9342328658413</v>
      </c>
      <c r="D18" s="32">
        <v>276</v>
      </c>
      <c r="E18" s="32"/>
      <c r="F18" s="32">
        <v>2583</v>
      </c>
      <c r="G18" s="32">
        <v>303</v>
      </c>
      <c r="I18" s="42"/>
    </row>
    <row r="19" spans="1:9" s="3" customFormat="1" ht="13.9" customHeight="1" x14ac:dyDescent="0.35">
      <c r="A19" s="13"/>
      <c r="B19" s="13"/>
      <c r="C19" s="28"/>
      <c r="D19" s="28"/>
      <c r="E19" s="28"/>
      <c r="F19" s="28"/>
      <c r="G19" s="28"/>
      <c r="I19" s="42"/>
    </row>
    <row r="20" spans="1:9" s="3" customFormat="1" ht="13.9" customHeight="1" x14ac:dyDescent="0.35">
      <c r="A20" s="14" t="s">
        <v>23</v>
      </c>
      <c r="B20" s="14"/>
      <c r="C20" s="28"/>
      <c r="D20" s="28"/>
      <c r="E20" s="28"/>
      <c r="F20" s="28"/>
      <c r="G20" s="28"/>
      <c r="I20" s="42"/>
    </row>
    <row r="21" spans="1:9" s="3" customFormat="1" ht="13.9" customHeight="1" x14ac:dyDescent="0.35">
      <c r="A21" s="15" t="s">
        <v>24</v>
      </c>
      <c r="B21" s="15"/>
      <c r="C21" s="31">
        <v>117.42991445703886</v>
      </c>
      <c r="D21" s="31">
        <v>18</v>
      </c>
      <c r="E21" s="31"/>
      <c r="F21" s="31">
        <v>43</v>
      </c>
      <c r="G21" s="31">
        <v>6</v>
      </c>
      <c r="I21" s="42" t="s">
        <v>42</v>
      </c>
    </row>
    <row r="22" spans="1:9" s="3" customFormat="1" ht="13.9" customHeight="1" x14ac:dyDescent="0.35">
      <c r="A22" s="15" t="s">
        <v>26</v>
      </c>
      <c r="B22" s="15"/>
      <c r="C22" s="31">
        <v>77.300802935566949</v>
      </c>
      <c r="D22" s="31">
        <v>20</v>
      </c>
      <c r="E22" s="31"/>
      <c r="F22" s="31">
        <v>79</v>
      </c>
      <c r="G22" s="31">
        <v>20</v>
      </c>
      <c r="I22" s="42"/>
    </row>
    <row r="23" spans="1:9" s="3" customFormat="1" ht="15" customHeight="1" x14ac:dyDescent="0.35">
      <c r="A23" s="15" t="s">
        <v>28</v>
      </c>
      <c r="B23" s="15"/>
      <c r="C23" s="31">
        <v>26.973459013601339</v>
      </c>
      <c r="D23" s="31">
        <v>3</v>
      </c>
      <c r="E23" s="31"/>
      <c r="F23" s="31">
        <v>27</v>
      </c>
      <c r="G23" s="31">
        <v>5</v>
      </c>
      <c r="I23" s="42"/>
    </row>
    <row r="24" spans="1:9" s="3" customFormat="1" ht="14.5" hidden="1" customHeight="1" x14ac:dyDescent="0.35">
      <c r="A24" s="15" t="s">
        <v>29</v>
      </c>
      <c r="B24" s="15"/>
      <c r="C24" s="31"/>
      <c r="D24" s="31">
        <v>0</v>
      </c>
      <c r="E24" s="31"/>
      <c r="F24" s="31"/>
      <c r="G24" s="31">
        <v>0</v>
      </c>
      <c r="I24" s="42"/>
    </row>
    <row r="25" spans="1:9" s="3" customFormat="1" ht="13.15" customHeight="1" x14ac:dyDescent="0.35">
      <c r="A25" s="18" t="s">
        <v>30</v>
      </c>
      <c r="B25" s="18"/>
      <c r="C25" s="35">
        <f>SUM(C21:C24)</f>
        <v>221.70417640620715</v>
      </c>
      <c r="D25" s="32">
        <v>41</v>
      </c>
      <c r="E25" s="32"/>
      <c r="F25" s="32">
        <v>149</v>
      </c>
      <c r="G25" s="32">
        <v>31</v>
      </c>
      <c r="I25" s="42"/>
    </row>
    <row r="26" spans="1:9" s="3" customFormat="1" ht="13.9" customHeight="1" x14ac:dyDescent="0.35">
      <c r="A26" s="13"/>
      <c r="B26" s="13"/>
      <c r="C26" s="28"/>
      <c r="D26" s="28"/>
      <c r="E26" s="28"/>
      <c r="F26" s="28"/>
      <c r="G26" s="28"/>
      <c r="I26" s="42"/>
    </row>
    <row r="27" spans="1:9" s="3" customFormat="1" x14ac:dyDescent="0.35">
      <c r="A27" s="12" t="s">
        <v>31</v>
      </c>
      <c r="B27" s="12"/>
      <c r="C27" s="36">
        <f>SUM(C5,C11,C18,C25)</f>
        <v>10580.5829486475</v>
      </c>
      <c r="D27" s="19">
        <v>1813</v>
      </c>
      <c r="E27" s="19"/>
      <c r="F27" s="19">
        <v>10508</v>
      </c>
      <c r="G27" s="19">
        <v>1762</v>
      </c>
      <c r="I27" s="42"/>
    </row>
    <row r="28" spans="1:9" s="3" customFormat="1" x14ac:dyDescent="0.35">
      <c r="A28" s="13"/>
      <c r="B28" s="13"/>
      <c r="C28" s="28"/>
      <c r="D28" s="44"/>
      <c r="E28" s="44"/>
      <c r="F28" s="44"/>
      <c r="G28" s="44"/>
      <c r="I28" s="42"/>
    </row>
    <row r="29" spans="1:9" s="3" customFormat="1" x14ac:dyDescent="0.35">
      <c r="A29" s="12" t="s">
        <v>32</v>
      </c>
      <c r="B29" s="12"/>
      <c r="C29" s="34">
        <v>0</v>
      </c>
      <c r="D29" s="34">
        <v>0</v>
      </c>
      <c r="E29" s="34"/>
      <c r="F29" s="34"/>
      <c r="G29" s="34">
        <v>0</v>
      </c>
      <c r="I29" s="42"/>
    </row>
    <row r="30" spans="1:9" s="3" customFormat="1" ht="13.9" customHeight="1" x14ac:dyDescent="0.35">
      <c r="A30" s="13"/>
      <c r="B30" s="13"/>
      <c r="C30" s="28"/>
      <c r="D30" s="28"/>
      <c r="E30" s="28"/>
      <c r="F30" s="28"/>
      <c r="G30" s="28"/>
      <c r="I30" s="42"/>
    </row>
    <row r="31" spans="1:9" s="3" customFormat="1" ht="13.9" customHeight="1" thickBot="1" x14ac:dyDescent="0.4">
      <c r="A31" s="20" t="s">
        <v>33</v>
      </c>
      <c r="B31" s="20"/>
      <c r="C31" s="21">
        <f>SUM(C5,C11,C18,C25,C29)</f>
        <v>10580.5829486475</v>
      </c>
      <c r="D31" s="21">
        <f>SUM(D5,D11,D18,D25,D29)</f>
        <v>1813</v>
      </c>
      <c r="E31" s="21"/>
      <c r="F31" s="21">
        <v>10508</v>
      </c>
      <c r="G31" s="21">
        <v>1762</v>
      </c>
      <c r="I31" s="42"/>
    </row>
    <row r="32" spans="1:9" s="3" customFormat="1" ht="13.9" customHeight="1" x14ac:dyDescent="0.35">
      <c r="A32" s="14"/>
      <c r="B32" s="14"/>
      <c r="C32" s="39"/>
      <c r="D32" s="22"/>
      <c r="E32" s="22"/>
      <c r="F32" s="22"/>
      <c r="G32" s="23"/>
    </row>
    <row r="33" spans="1:8" s="3" customFormat="1" ht="13.9" customHeight="1" x14ac:dyDescent="0.35">
      <c r="A33" t="s">
        <v>34</v>
      </c>
      <c r="B33"/>
      <c r="C33"/>
      <c r="D33" s="59">
        <f>D31/C31</f>
        <v>0.17135161727849343</v>
      </c>
      <c r="E33" s="59"/>
      <c r="F33"/>
      <c r="G33" s="59">
        <f>G31/F31</f>
        <v>0.16768176627331557</v>
      </c>
      <c r="H33" s="59"/>
    </row>
    <row r="34" spans="1:8" s="3" customFormat="1" ht="15" customHeight="1" x14ac:dyDescent="0.35">
      <c r="A34" s="24"/>
      <c r="B34" s="24"/>
      <c r="C34" s="24"/>
      <c r="D34" s="24"/>
      <c r="E34" s="24"/>
      <c r="F34" s="24"/>
      <c r="G34" s="24"/>
    </row>
    <row r="35" spans="1:8" s="3" customFormat="1" ht="13.9" customHeight="1" x14ac:dyDescent="0.35">
      <c r="A35" s="24"/>
      <c r="B35" s="24"/>
      <c r="C35" s="24"/>
      <c r="D35" s="24"/>
      <c r="E35" s="24"/>
      <c r="F35" s="24"/>
      <c r="G35" s="24"/>
    </row>
    <row r="36" spans="1:8" s="3" customFormat="1" ht="12.75" customHeight="1" x14ac:dyDescent="0.35"/>
    <row r="37" spans="1:8" ht="12.75" customHeight="1" x14ac:dyDescent="0.35"/>
  </sheetData>
  <pageMargins left="0.7" right="0.7" top="0.75" bottom="0.75" header="0.3" footer="0.3"/>
  <pageSetup scale="81" orientation="landscape" r:id="rId1"/>
  <headerFooter>
    <oddHeader>&amp;R&amp;"-,Bold"&amp;12CONFIDENTIAL</oddHeader>
    <oddFooter>&amp;R&amp;12PAGE 3</oddFooter>
  </headerFooter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2020</vt:lpstr>
      <vt:lpstr>2021</vt:lpstr>
      <vt:lpstr>2022</vt:lpstr>
      <vt:lpstr>2023</vt:lpstr>
      <vt:lpstr>2024</vt:lpstr>
      <vt:lpstr>'2020'!Print_Area</vt:lpstr>
      <vt:lpstr>'2021'!Print_Area</vt:lpstr>
      <vt:lpstr>'2022'!Print_Area</vt:lpstr>
      <vt:lpstr>'2023'!Print_Area</vt:lpstr>
      <vt:lpstr>'2024'!Print_Area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2026-05-08T13:42:09Z</dcterms:created>
  <dcterms:modified xsi:type="dcterms:W3CDTF">2026-05-08T13:42:30Z</dcterms:modified>
  <cp:category/>
  <cp:contentStatus/>
</cp:coreProperties>
</file>