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. Pricing - Nova Scotia\Automobile\1 - Private Passenger Vehicles\2026\2026-07-15 Mandatory Filing\2. Filing\2a. Submissions\Initial Submission\"/>
    </mc:Choice>
  </mc:AlternateContent>
  <xr:revisionPtr revIDLastSave="0" documentId="13_ncr:1_{680BEF88-42D8-4FE0-A8EC-6FF235A34A11}" xr6:coauthVersionLast="47" xr6:coauthVersionMax="47" xr10:uidLastSave="{00000000-0000-0000-0000-000000000000}"/>
  <bookViews>
    <workbookView xWindow="25080" yWindow="-120" windowWidth="25440" windowHeight="15540" tabRatio="766" firstSheet="1" activeTab="1" xr2:uid="{00000000-000D-0000-FFFF-FFFF00000000}"/>
  </bookViews>
  <sheets>
    <sheet name="Territory List by Province" sheetId="43" state="hidden" r:id="rId1"/>
    <sheet name="Comp Info" sheetId="55" r:id="rId2"/>
    <sheet name="Codes" sheetId="54" state="hidden" r:id="rId3"/>
    <sheet name="Profile 1" sheetId="40" r:id="rId4"/>
    <sheet name="Profile 2" sheetId="73" r:id="rId5"/>
    <sheet name="Profile 3" sheetId="74" r:id="rId6"/>
    <sheet name="Profile 4" sheetId="77" r:id="rId7"/>
    <sheet name="Profile 5" sheetId="76" r:id="rId8"/>
    <sheet name="Profile 6" sheetId="75" r:id="rId9"/>
    <sheet name="Profile 7" sheetId="78" r:id="rId10"/>
    <sheet name="Profile 8" sheetId="13" r:id="rId11"/>
    <sheet name="8-PO" sheetId="42" r:id="rId12"/>
    <sheet name="8-OO" sheetId="41" r:id="rId13"/>
    <sheet name="Profile 9" sheetId="79" r:id="rId14"/>
    <sheet name="9-PO" sheetId="80" r:id="rId15"/>
    <sheet name="9-OO" sheetId="81" r:id="rId16"/>
    <sheet name="Profile 10" sheetId="82" r:id="rId17"/>
    <sheet name="10-PO" sheetId="83" r:id="rId18"/>
    <sheet name="10-OO" sheetId="84" r:id="rId19"/>
    <sheet name="Profile 11" sheetId="86" r:id="rId20"/>
    <sheet name="Profile 12" sheetId="88" r:id="rId21"/>
    <sheet name="Profile 13" sheetId="89" r:id="rId22"/>
    <sheet name="Profile 14" sheetId="90" r:id="rId23"/>
    <sheet name="Profile 15" sheetId="91" r:id="rId24"/>
    <sheet name="Profile RGs - 2026 (21 year)" sheetId="92" r:id="rId25"/>
    <sheet name="Profile RGs - 2025 (21 year)" sheetId="69" r:id="rId26"/>
    <sheet name="Profile RGs - 2024 (21 year)" sheetId="67" r:id="rId27"/>
    <sheet name="Profile RGs - 2023 (21 year)" sheetId="68" state="hidden" r:id="rId28"/>
  </sheets>
  <externalReferences>
    <externalReference r:id="rId29"/>
  </externalReferences>
  <definedNames>
    <definedName name="Company" localSheetId="27">[1]Codes!$A$1:$A$52</definedName>
    <definedName name="Company" localSheetId="26">[1]Codes!$A$1:$A$52</definedName>
    <definedName name="Company" localSheetId="25">[1]Codes!$A$1:$A$52</definedName>
    <definedName name="Company" localSheetId="24">[1]Codes!$A$1:$A$52</definedName>
    <definedName name="Company">Codes!$A$1:$A$54</definedName>
    <definedName name="DaysList">Codes!$G$1:$G$32</definedName>
    <definedName name="MonthsList">Codes!$H$1:$H$13</definedName>
    <definedName name="NSCompany">Codes!$A$1:$A$54</definedName>
    <definedName name="_xlnm.Print_Area" localSheetId="1">'Comp Info'!$A$1:$I$20</definedName>
    <definedName name="StatusList">Codes!$D$1:$D$3</definedName>
    <definedName name="YearsList">Codes!$I$1:$I$32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0" l="1"/>
  <c r="J4" i="92"/>
  <c r="R17" i="92"/>
  <c r="O17" i="92"/>
  <c r="L17" i="92"/>
  <c r="K17" i="92"/>
  <c r="R16" i="92"/>
  <c r="O16" i="92"/>
  <c r="L16" i="92"/>
  <c r="K16" i="92"/>
  <c r="R15" i="92"/>
  <c r="O15" i="92"/>
  <c r="L15" i="92"/>
  <c r="K15" i="92"/>
  <c r="R14" i="92"/>
  <c r="O14" i="92"/>
  <c r="L14" i="92"/>
  <c r="K14" i="92"/>
  <c r="R13" i="92"/>
  <c r="Q13" i="92"/>
  <c r="O13" i="92"/>
  <c r="N13" i="92"/>
  <c r="J13" i="92"/>
  <c r="H13" i="92"/>
  <c r="G13" i="92"/>
  <c r="F13" i="92"/>
  <c r="E13" i="92"/>
  <c r="R12" i="92"/>
  <c r="O12" i="92"/>
  <c r="L12" i="92"/>
  <c r="K12" i="92"/>
  <c r="R11" i="92"/>
  <c r="O11" i="92"/>
  <c r="L11" i="92"/>
  <c r="K11" i="92"/>
  <c r="R10" i="92"/>
  <c r="O10" i="92"/>
  <c r="L10" i="92"/>
  <c r="K10" i="92"/>
  <c r="R9" i="92"/>
  <c r="O9" i="92"/>
  <c r="L9" i="92"/>
  <c r="K9" i="92"/>
  <c r="H6" i="92"/>
  <c r="H7" i="92" s="1"/>
  <c r="H8" i="92" s="1"/>
  <c r="H5" i="92"/>
  <c r="G5" i="92"/>
  <c r="G6" i="92" s="1"/>
  <c r="G7" i="92" s="1"/>
  <c r="G8" i="92" s="1"/>
  <c r="Q4" i="92"/>
  <c r="Q5" i="92" s="1"/>
  <c r="Q6" i="92" s="1"/>
  <c r="Q7" i="92" s="1"/>
  <c r="Q8" i="92" s="1"/>
  <c r="O4" i="92"/>
  <c r="O5" i="92" s="1"/>
  <c r="O6" i="92" s="1"/>
  <c r="O7" i="92" s="1"/>
  <c r="O8" i="92" s="1"/>
  <c r="N4" i="92"/>
  <c r="N5" i="92" s="1"/>
  <c r="N6" i="92" s="1"/>
  <c r="N7" i="92" s="1"/>
  <c r="N8" i="92" s="1"/>
  <c r="J5" i="92"/>
  <c r="J6" i="92" s="1"/>
  <c r="J7" i="92" s="1"/>
  <c r="J8" i="92" s="1"/>
  <c r="H4" i="92"/>
  <c r="G4" i="92"/>
  <c r="F4" i="92"/>
  <c r="F5" i="92" s="1"/>
  <c r="F6" i="92" s="1"/>
  <c r="F7" i="92" s="1"/>
  <c r="F8" i="92" s="1"/>
  <c r="E4" i="92"/>
  <c r="E5" i="92" s="1"/>
  <c r="E6" i="92" s="1"/>
  <c r="E7" i="92" s="1"/>
  <c r="E8" i="92" s="1"/>
  <c r="R3" i="92"/>
  <c r="R4" i="92" s="1"/>
  <c r="R5" i="92" s="1"/>
  <c r="R6" i="92" s="1"/>
  <c r="R7" i="92" s="1"/>
  <c r="R8" i="92" s="1"/>
  <c r="O3" i="92"/>
  <c r="L3" i="92"/>
  <c r="L4" i="92" s="1"/>
  <c r="L5" i="92" s="1"/>
  <c r="L6" i="92" s="1"/>
  <c r="L7" i="92" s="1"/>
  <c r="L8" i="92" s="1"/>
  <c r="K3" i="92"/>
  <c r="K4" i="92" s="1"/>
  <c r="K5" i="92" s="1"/>
  <c r="K6" i="92" s="1"/>
  <c r="K7" i="92" s="1"/>
  <c r="K8" i="92" s="1"/>
  <c r="R17" i="67"/>
  <c r="O17" i="67"/>
  <c r="L17" i="67"/>
  <c r="K17" i="67"/>
  <c r="R16" i="67"/>
  <c r="O16" i="67"/>
  <c r="L16" i="67"/>
  <c r="K16" i="67"/>
  <c r="R15" i="67"/>
  <c r="O15" i="67"/>
  <c r="L15" i="67"/>
  <c r="K15" i="67"/>
  <c r="R14" i="67"/>
  <c r="O14" i="67"/>
  <c r="L14" i="67"/>
  <c r="K14" i="67"/>
  <c r="Q13" i="67"/>
  <c r="O13" i="67"/>
  <c r="N13" i="67"/>
  <c r="L13" i="67"/>
  <c r="J13" i="67"/>
  <c r="H13" i="67"/>
  <c r="G13" i="67"/>
  <c r="F13" i="67"/>
  <c r="E13" i="67"/>
  <c r="R12" i="67"/>
  <c r="O12" i="67"/>
  <c r="L12" i="67"/>
  <c r="K12" i="67"/>
  <c r="R11" i="67"/>
  <c r="O11" i="67"/>
  <c r="L11" i="67"/>
  <c r="K11" i="67"/>
  <c r="R10" i="67"/>
  <c r="O10" i="67"/>
  <c r="L10" i="67"/>
  <c r="K10" i="67"/>
  <c r="R9" i="67"/>
  <c r="O9" i="67"/>
  <c r="L9" i="67"/>
  <c r="K9" i="67"/>
  <c r="O7" i="67"/>
  <c r="O8" i="67" s="1"/>
  <c r="O6" i="67"/>
  <c r="O5" i="67"/>
  <c r="L5" i="67"/>
  <c r="L6" i="67" s="1"/>
  <c r="L7" i="67" s="1"/>
  <c r="L8" i="67" s="1"/>
  <c r="G5" i="67"/>
  <c r="G6" i="67" s="1"/>
  <c r="G7" i="67" s="1"/>
  <c r="G8" i="67" s="1"/>
  <c r="F5" i="67"/>
  <c r="F6" i="67" s="1"/>
  <c r="F7" i="67" s="1"/>
  <c r="F8" i="67" s="1"/>
  <c r="E5" i="67"/>
  <c r="E6" i="67" s="1"/>
  <c r="E7" i="67" s="1"/>
  <c r="E8" i="67" s="1"/>
  <c r="Q4" i="67"/>
  <c r="Q5" i="67" s="1"/>
  <c r="Q6" i="67" s="1"/>
  <c r="Q7" i="67" s="1"/>
  <c r="Q8" i="67" s="1"/>
  <c r="O4" i="67"/>
  <c r="N4" i="67"/>
  <c r="N5" i="67" s="1"/>
  <c r="N6" i="67" s="1"/>
  <c r="N7" i="67" s="1"/>
  <c r="N8" i="67" s="1"/>
  <c r="L4" i="67"/>
  <c r="J4" i="67"/>
  <c r="J5" i="67" s="1"/>
  <c r="J6" i="67" s="1"/>
  <c r="J7" i="67" s="1"/>
  <c r="J8" i="67" s="1"/>
  <c r="H4" i="67"/>
  <c r="H5" i="67" s="1"/>
  <c r="H6" i="67" s="1"/>
  <c r="H7" i="67" s="1"/>
  <c r="H8" i="67" s="1"/>
  <c r="G4" i="67"/>
  <c r="F4" i="67"/>
  <c r="E4" i="67"/>
  <c r="R3" i="67"/>
  <c r="R4" i="67" s="1"/>
  <c r="R5" i="67" s="1"/>
  <c r="R6" i="67" s="1"/>
  <c r="R7" i="67" s="1"/>
  <c r="R8" i="67" s="1"/>
  <c r="O3" i="67"/>
  <c r="L3" i="67"/>
  <c r="K3" i="67"/>
  <c r="K13" i="67" s="1"/>
  <c r="L15" i="69"/>
  <c r="R13" i="69"/>
  <c r="Q13" i="69"/>
  <c r="O13" i="69"/>
  <c r="N13" i="69"/>
  <c r="L13" i="69"/>
  <c r="K13" i="69"/>
  <c r="J13" i="69"/>
  <c r="H13" i="69"/>
  <c r="G13" i="69"/>
  <c r="F13" i="69"/>
  <c r="E13" i="69"/>
  <c r="R17" i="69"/>
  <c r="O17" i="69"/>
  <c r="L17" i="69"/>
  <c r="K17" i="69"/>
  <c r="R16" i="69"/>
  <c r="O16" i="69"/>
  <c r="L16" i="69"/>
  <c r="K16" i="69"/>
  <c r="R15" i="69"/>
  <c r="O15" i="69"/>
  <c r="K15" i="69"/>
  <c r="R14" i="69"/>
  <c r="O14" i="69"/>
  <c r="L14" i="69"/>
  <c r="K14" i="69"/>
  <c r="R12" i="69"/>
  <c r="O12" i="69"/>
  <c r="L12" i="69"/>
  <c r="K12" i="69"/>
  <c r="R11" i="69"/>
  <c r="O11" i="69"/>
  <c r="L11" i="69"/>
  <c r="K11" i="69"/>
  <c r="R10" i="69"/>
  <c r="O10" i="69"/>
  <c r="L10" i="69"/>
  <c r="K10" i="69"/>
  <c r="R9" i="69"/>
  <c r="O9" i="69"/>
  <c r="L9" i="69"/>
  <c r="K9" i="69"/>
  <c r="L8" i="69"/>
  <c r="L7" i="69"/>
  <c r="L6" i="69"/>
  <c r="H6" i="69"/>
  <c r="H7" i="69" s="1"/>
  <c r="H8" i="69" s="1"/>
  <c r="R5" i="69"/>
  <c r="R6" i="69" s="1"/>
  <c r="R7" i="69" s="1"/>
  <c r="R8" i="69" s="1"/>
  <c r="L5" i="69"/>
  <c r="J5" i="69"/>
  <c r="J6" i="69" s="1"/>
  <c r="J7" i="69" s="1"/>
  <c r="J8" i="69" s="1"/>
  <c r="H5" i="69"/>
  <c r="G5" i="69"/>
  <c r="G6" i="69" s="1"/>
  <c r="G7" i="69" s="1"/>
  <c r="G8" i="69" s="1"/>
  <c r="R4" i="69"/>
  <c r="Q4" i="69"/>
  <c r="Q5" i="69" s="1"/>
  <c r="Q6" i="69" s="1"/>
  <c r="Q7" i="69" s="1"/>
  <c r="Q8" i="69" s="1"/>
  <c r="N4" i="69"/>
  <c r="N5" i="69" s="1"/>
  <c r="N6" i="69" s="1"/>
  <c r="N7" i="69" s="1"/>
  <c r="N8" i="69" s="1"/>
  <c r="L4" i="69"/>
  <c r="J4" i="69"/>
  <c r="H4" i="69"/>
  <c r="G4" i="69"/>
  <c r="F4" i="69"/>
  <c r="F5" i="69" s="1"/>
  <c r="F6" i="69" s="1"/>
  <c r="F7" i="69" s="1"/>
  <c r="F8" i="69" s="1"/>
  <c r="E4" i="69"/>
  <c r="E5" i="69" s="1"/>
  <c r="E6" i="69" s="1"/>
  <c r="E7" i="69" s="1"/>
  <c r="E8" i="69" s="1"/>
  <c r="R3" i="69"/>
  <c r="O3" i="69"/>
  <c r="O4" i="69" s="1"/>
  <c r="O5" i="69" s="1"/>
  <c r="O6" i="69" s="1"/>
  <c r="O7" i="69" s="1"/>
  <c r="O8" i="69" s="1"/>
  <c r="L3" i="69"/>
  <c r="K3" i="69"/>
  <c r="K4" i="69" s="1"/>
  <c r="K5" i="69" s="1"/>
  <c r="K6" i="69" s="1"/>
  <c r="K7" i="69" s="1"/>
  <c r="K8" i="69" s="1"/>
  <c r="L49" i="91"/>
  <c r="H49" i="91"/>
  <c r="M49" i="91" s="1"/>
  <c r="L48" i="91"/>
  <c r="H48" i="91"/>
  <c r="M48" i="91" s="1"/>
  <c r="L47" i="91"/>
  <c r="H47" i="91"/>
  <c r="M47" i="91" s="1"/>
  <c r="L46" i="91"/>
  <c r="H46" i="91"/>
  <c r="M46" i="91" s="1"/>
  <c r="L45" i="91"/>
  <c r="H45" i="91"/>
  <c r="M45" i="91" s="1"/>
  <c r="L44" i="91"/>
  <c r="H44" i="91"/>
  <c r="M44" i="91" s="1"/>
  <c r="K43" i="91"/>
  <c r="J43" i="91"/>
  <c r="I43" i="91"/>
  <c r="G43" i="91"/>
  <c r="F43" i="91"/>
  <c r="E43" i="91"/>
  <c r="D43" i="91"/>
  <c r="C43" i="91"/>
  <c r="L42" i="91"/>
  <c r="H42" i="91"/>
  <c r="L41" i="91"/>
  <c r="H41" i="91"/>
  <c r="K40" i="91"/>
  <c r="J40" i="91"/>
  <c r="I40" i="91"/>
  <c r="G40" i="91"/>
  <c r="F40" i="91"/>
  <c r="E40" i="91"/>
  <c r="D40" i="91"/>
  <c r="C40" i="91"/>
  <c r="L39" i="91"/>
  <c r="H39" i="91"/>
  <c r="L38" i="91"/>
  <c r="H38" i="91"/>
  <c r="K37" i="91"/>
  <c r="J37" i="91"/>
  <c r="I37" i="91"/>
  <c r="G37" i="91"/>
  <c r="F37" i="91"/>
  <c r="E37" i="91"/>
  <c r="D37" i="91"/>
  <c r="C37" i="91"/>
  <c r="L36" i="91"/>
  <c r="H36" i="91"/>
  <c r="L35" i="91"/>
  <c r="H35" i="91"/>
  <c r="K34" i="91"/>
  <c r="J34" i="91"/>
  <c r="I34" i="91"/>
  <c r="G34" i="91"/>
  <c r="F34" i="91"/>
  <c r="E34" i="91"/>
  <c r="D34" i="91"/>
  <c r="C34" i="91"/>
  <c r="L33" i="91"/>
  <c r="H33" i="91"/>
  <c r="L32" i="91"/>
  <c r="H32" i="91"/>
  <c r="K31" i="91"/>
  <c r="J31" i="91"/>
  <c r="I31" i="91"/>
  <c r="G31" i="91"/>
  <c r="F31" i="91"/>
  <c r="E31" i="91"/>
  <c r="D31" i="91"/>
  <c r="C31" i="91"/>
  <c r="L30" i="91"/>
  <c r="H30" i="91"/>
  <c r="L29" i="91"/>
  <c r="H29" i="91"/>
  <c r="K28" i="91"/>
  <c r="J28" i="91"/>
  <c r="I28" i="91"/>
  <c r="G28" i="91"/>
  <c r="F28" i="91"/>
  <c r="E28" i="91"/>
  <c r="D28" i="91"/>
  <c r="C28" i="91"/>
  <c r="L27" i="91"/>
  <c r="H27" i="91"/>
  <c r="L26" i="91"/>
  <c r="H26" i="91"/>
  <c r="K25" i="91"/>
  <c r="J25" i="91"/>
  <c r="I25" i="91"/>
  <c r="G25" i="91"/>
  <c r="F25" i="91"/>
  <c r="E25" i="91"/>
  <c r="D25" i="91"/>
  <c r="C25" i="91"/>
  <c r="L24" i="91"/>
  <c r="H24" i="91"/>
  <c r="L23" i="91"/>
  <c r="H23" i="91"/>
  <c r="K22" i="91"/>
  <c r="J22" i="91"/>
  <c r="I22" i="91"/>
  <c r="G22" i="91"/>
  <c r="F22" i="91"/>
  <c r="E22" i="91"/>
  <c r="D22" i="91"/>
  <c r="C22" i="91"/>
  <c r="L21" i="91"/>
  <c r="H21" i="91"/>
  <c r="L20" i="91"/>
  <c r="H20" i="91"/>
  <c r="K19" i="91"/>
  <c r="J19" i="91"/>
  <c r="I19" i="91"/>
  <c r="G19" i="91"/>
  <c r="F19" i="91"/>
  <c r="E19" i="91"/>
  <c r="D19" i="91"/>
  <c r="C19" i="91"/>
  <c r="L18" i="91"/>
  <c r="H18" i="91"/>
  <c r="L17" i="91"/>
  <c r="H17" i="91"/>
  <c r="C2" i="91"/>
  <c r="M1" i="91"/>
  <c r="M49" i="90"/>
  <c r="L49" i="90"/>
  <c r="H49" i="90"/>
  <c r="M48" i="90"/>
  <c r="L48" i="90"/>
  <c r="H48" i="90"/>
  <c r="L47" i="90"/>
  <c r="H47" i="90"/>
  <c r="M47" i="90" s="1"/>
  <c r="L46" i="90"/>
  <c r="H46" i="90"/>
  <c r="M46" i="90" s="1"/>
  <c r="M45" i="90"/>
  <c r="L45" i="90"/>
  <c r="H45" i="90"/>
  <c r="M44" i="90"/>
  <c r="L44" i="90"/>
  <c r="H44" i="90"/>
  <c r="K43" i="90"/>
  <c r="J43" i="90"/>
  <c r="I43" i="90"/>
  <c r="G43" i="90"/>
  <c r="F43" i="90"/>
  <c r="E43" i="90"/>
  <c r="D43" i="90"/>
  <c r="C43" i="90"/>
  <c r="L42" i="90"/>
  <c r="H42" i="90"/>
  <c r="L41" i="90"/>
  <c r="H41" i="90"/>
  <c r="K40" i="90"/>
  <c r="J40" i="90"/>
  <c r="I40" i="90"/>
  <c r="G40" i="90"/>
  <c r="F40" i="90"/>
  <c r="E40" i="90"/>
  <c r="D40" i="90"/>
  <c r="C40" i="90"/>
  <c r="L39" i="90"/>
  <c r="H39" i="90"/>
  <c r="L38" i="90"/>
  <c r="H38" i="90"/>
  <c r="K37" i="90"/>
  <c r="J37" i="90"/>
  <c r="I37" i="90"/>
  <c r="G37" i="90"/>
  <c r="F37" i="90"/>
  <c r="E37" i="90"/>
  <c r="D37" i="90"/>
  <c r="C37" i="90"/>
  <c r="L36" i="90"/>
  <c r="H36" i="90"/>
  <c r="L35" i="90"/>
  <c r="H35" i="90"/>
  <c r="K34" i="90"/>
  <c r="J34" i="90"/>
  <c r="I34" i="90"/>
  <c r="G34" i="90"/>
  <c r="F34" i="90"/>
  <c r="E34" i="90"/>
  <c r="D34" i="90"/>
  <c r="C34" i="90"/>
  <c r="L33" i="90"/>
  <c r="H33" i="90"/>
  <c r="L32" i="90"/>
  <c r="H32" i="90"/>
  <c r="K31" i="90"/>
  <c r="J31" i="90"/>
  <c r="I31" i="90"/>
  <c r="G31" i="90"/>
  <c r="F31" i="90"/>
  <c r="E31" i="90"/>
  <c r="D31" i="90"/>
  <c r="C31" i="90"/>
  <c r="L30" i="90"/>
  <c r="H30" i="90"/>
  <c r="L29" i="90"/>
  <c r="H29" i="90"/>
  <c r="K28" i="90"/>
  <c r="J28" i="90"/>
  <c r="I28" i="90"/>
  <c r="G28" i="90"/>
  <c r="F28" i="90"/>
  <c r="E28" i="90"/>
  <c r="D28" i="90"/>
  <c r="C28" i="90"/>
  <c r="L27" i="90"/>
  <c r="H27" i="90"/>
  <c r="L26" i="90"/>
  <c r="H26" i="90"/>
  <c r="K25" i="90"/>
  <c r="J25" i="90"/>
  <c r="I25" i="90"/>
  <c r="G25" i="90"/>
  <c r="F25" i="90"/>
  <c r="E25" i="90"/>
  <c r="D25" i="90"/>
  <c r="C25" i="90"/>
  <c r="L24" i="90"/>
  <c r="H24" i="90"/>
  <c r="L23" i="90"/>
  <c r="H23" i="90"/>
  <c r="K22" i="90"/>
  <c r="J22" i="90"/>
  <c r="I22" i="90"/>
  <c r="G22" i="90"/>
  <c r="F22" i="90"/>
  <c r="E22" i="90"/>
  <c r="D22" i="90"/>
  <c r="C22" i="90"/>
  <c r="L21" i="90"/>
  <c r="H21" i="90"/>
  <c r="L20" i="90"/>
  <c r="H20" i="90"/>
  <c r="K19" i="90"/>
  <c r="J19" i="90"/>
  <c r="I19" i="90"/>
  <c r="G19" i="90"/>
  <c r="F19" i="90"/>
  <c r="E19" i="90"/>
  <c r="D19" i="90"/>
  <c r="C19" i="90"/>
  <c r="L18" i="90"/>
  <c r="H18" i="90"/>
  <c r="L17" i="90"/>
  <c r="H17" i="90"/>
  <c r="C2" i="90"/>
  <c r="M1" i="90"/>
  <c r="L49" i="89"/>
  <c r="H49" i="89"/>
  <c r="M49" i="89" s="1"/>
  <c r="L48" i="89"/>
  <c r="H48" i="89"/>
  <c r="M48" i="89" s="1"/>
  <c r="L47" i="89"/>
  <c r="H47" i="89"/>
  <c r="M47" i="89" s="1"/>
  <c r="L46" i="89"/>
  <c r="H46" i="89"/>
  <c r="M46" i="89" s="1"/>
  <c r="L45" i="89"/>
  <c r="H45" i="89"/>
  <c r="M45" i="89" s="1"/>
  <c r="L44" i="89"/>
  <c r="H44" i="89"/>
  <c r="M44" i="89" s="1"/>
  <c r="K43" i="89"/>
  <c r="J43" i="89"/>
  <c r="I43" i="89"/>
  <c r="G43" i="89"/>
  <c r="F43" i="89"/>
  <c r="E43" i="89"/>
  <c r="D43" i="89"/>
  <c r="C43" i="89"/>
  <c r="L42" i="89"/>
  <c r="H42" i="89"/>
  <c r="L41" i="89"/>
  <c r="H41" i="89"/>
  <c r="K40" i="89"/>
  <c r="J40" i="89"/>
  <c r="I40" i="89"/>
  <c r="G40" i="89"/>
  <c r="F40" i="89"/>
  <c r="E40" i="89"/>
  <c r="D40" i="89"/>
  <c r="C40" i="89"/>
  <c r="L39" i="89"/>
  <c r="H39" i="89"/>
  <c r="L38" i="89"/>
  <c r="H38" i="89"/>
  <c r="K37" i="89"/>
  <c r="J37" i="89"/>
  <c r="I37" i="89"/>
  <c r="G37" i="89"/>
  <c r="F37" i="89"/>
  <c r="E37" i="89"/>
  <c r="D37" i="89"/>
  <c r="C37" i="89"/>
  <c r="L36" i="89"/>
  <c r="H36" i="89"/>
  <c r="L35" i="89"/>
  <c r="H35" i="89"/>
  <c r="K34" i="89"/>
  <c r="J34" i="89"/>
  <c r="I34" i="89"/>
  <c r="G34" i="89"/>
  <c r="F34" i="89"/>
  <c r="E34" i="89"/>
  <c r="D34" i="89"/>
  <c r="C34" i="89"/>
  <c r="L33" i="89"/>
  <c r="H33" i="89"/>
  <c r="L32" i="89"/>
  <c r="H32" i="89"/>
  <c r="K31" i="89"/>
  <c r="J31" i="89"/>
  <c r="I31" i="89"/>
  <c r="G31" i="89"/>
  <c r="F31" i="89"/>
  <c r="E31" i="89"/>
  <c r="D31" i="89"/>
  <c r="C31" i="89"/>
  <c r="L30" i="89"/>
  <c r="H30" i="89"/>
  <c r="L29" i="89"/>
  <c r="H29" i="89"/>
  <c r="K28" i="89"/>
  <c r="J28" i="89"/>
  <c r="I28" i="89"/>
  <c r="G28" i="89"/>
  <c r="F28" i="89"/>
  <c r="E28" i="89"/>
  <c r="D28" i="89"/>
  <c r="C28" i="89"/>
  <c r="L27" i="89"/>
  <c r="H27" i="89"/>
  <c r="L26" i="89"/>
  <c r="H26" i="89"/>
  <c r="K25" i="89"/>
  <c r="J25" i="89"/>
  <c r="I25" i="89"/>
  <c r="G25" i="89"/>
  <c r="F25" i="89"/>
  <c r="E25" i="89"/>
  <c r="D25" i="89"/>
  <c r="C25" i="89"/>
  <c r="L24" i="89"/>
  <c r="H24" i="89"/>
  <c r="L23" i="89"/>
  <c r="H23" i="89"/>
  <c r="K22" i="89"/>
  <c r="J22" i="89"/>
  <c r="I22" i="89"/>
  <c r="G22" i="89"/>
  <c r="F22" i="89"/>
  <c r="E22" i="89"/>
  <c r="D22" i="89"/>
  <c r="C22" i="89"/>
  <c r="L21" i="89"/>
  <c r="H21" i="89"/>
  <c r="L20" i="89"/>
  <c r="H20" i="89"/>
  <c r="K19" i="89"/>
  <c r="J19" i="89"/>
  <c r="I19" i="89"/>
  <c r="G19" i="89"/>
  <c r="F19" i="89"/>
  <c r="E19" i="89"/>
  <c r="D19" i="89"/>
  <c r="C19" i="89"/>
  <c r="L18" i="89"/>
  <c r="H18" i="89"/>
  <c r="L17" i="89"/>
  <c r="H17" i="89"/>
  <c r="C2" i="89"/>
  <c r="M1" i="89"/>
  <c r="L49" i="88"/>
  <c r="H49" i="88"/>
  <c r="M49" i="88" s="1"/>
  <c r="L48" i="88"/>
  <c r="H48" i="88"/>
  <c r="M48" i="88" s="1"/>
  <c r="L47" i="88"/>
  <c r="M47" i="88" s="1"/>
  <c r="H47" i="88"/>
  <c r="M46" i="88"/>
  <c r="L46" i="88"/>
  <c r="H46" i="88"/>
  <c r="L45" i="88"/>
  <c r="H45" i="88"/>
  <c r="M45" i="88" s="1"/>
  <c r="L44" i="88"/>
  <c r="H44" i="88"/>
  <c r="M44" i="88" s="1"/>
  <c r="K43" i="88"/>
  <c r="J43" i="88"/>
  <c r="I43" i="88"/>
  <c r="G43" i="88"/>
  <c r="F43" i="88"/>
  <c r="E43" i="88"/>
  <c r="D43" i="88"/>
  <c r="C43" i="88"/>
  <c r="L42" i="88"/>
  <c r="H42" i="88"/>
  <c r="L41" i="88"/>
  <c r="H41" i="88"/>
  <c r="K40" i="88"/>
  <c r="J40" i="88"/>
  <c r="I40" i="88"/>
  <c r="G40" i="88"/>
  <c r="F40" i="88"/>
  <c r="E40" i="88"/>
  <c r="D40" i="88"/>
  <c r="C40" i="88"/>
  <c r="L39" i="88"/>
  <c r="H39" i="88"/>
  <c r="L38" i="88"/>
  <c r="H38" i="88"/>
  <c r="K37" i="88"/>
  <c r="J37" i="88"/>
  <c r="I37" i="88"/>
  <c r="G37" i="88"/>
  <c r="F37" i="88"/>
  <c r="E37" i="88"/>
  <c r="D37" i="88"/>
  <c r="C37" i="88"/>
  <c r="L36" i="88"/>
  <c r="H36" i="88"/>
  <c r="L35" i="88"/>
  <c r="H35" i="88"/>
  <c r="K34" i="88"/>
  <c r="J34" i="88"/>
  <c r="I34" i="88"/>
  <c r="G34" i="88"/>
  <c r="F34" i="88"/>
  <c r="E34" i="88"/>
  <c r="D34" i="88"/>
  <c r="C34" i="88"/>
  <c r="L33" i="88"/>
  <c r="H33" i="88"/>
  <c r="L32" i="88"/>
  <c r="H32" i="88"/>
  <c r="K31" i="88"/>
  <c r="J31" i="88"/>
  <c r="I31" i="88"/>
  <c r="G31" i="88"/>
  <c r="F31" i="88"/>
  <c r="E31" i="88"/>
  <c r="D31" i="88"/>
  <c r="C31" i="88"/>
  <c r="L30" i="88"/>
  <c r="H30" i="88"/>
  <c r="L29" i="88"/>
  <c r="H29" i="88"/>
  <c r="K28" i="88"/>
  <c r="J28" i="88"/>
  <c r="I28" i="88"/>
  <c r="G28" i="88"/>
  <c r="F28" i="88"/>
  <c r="E28" i="88"/>
  <c r="D28" i="88"/>
  <c r="C28" i="88"/>
  <c r="L27" i="88"/>
  <c r="H27" i="88"/>
  <c r="L26" i="88"/>
  <c r="H26" i="88"/>
  <c r="K25" i="88"/>
  <c r="J25" i="88"/>
  <c r="I25" i="88"/>
  <c r="G25" i="88"/>
  <c r="F25" i="88"/>
  <c r="E25" i="88"/>
  <c r="D25" i="88"/>
  <c r="C25" i="88"/>
  <c r="L24" i="88"/>
  <c r="H24" i="88"/>
  <c r="L23" i="88"/>
  <c r="H23" i="88"/>
  <c r="K22" i="88"/>
  <c r="J22" i="88"/>
  <c r="I22" i="88"/>
  <c r="G22" i="88"/>
  <c r="F22" i="88"/>
  <c r="E22" i="88"/>
  <c r="D22" i="88"/>
  <c r="C22" i="88"/>
  <c r="L21" i="88"/>
  <c r="H21" i="88"/>
  <c r="L20" i="88"/>
  <c r="H20" i="88"/>
  <c r="K19" i="88"/>
  <c r="J19" i="88"/>
  <c r="I19" i="88"/>
  <c r="G19" i="88"/>
  <c r="F19" i="88"/>
  <c r="E19" i="88"/>
  <c r="D19" i="88"/>
  <c r="C19" i="88"/>
  <c r="L18" i="88"/>
  <c r="H18" i="88"/>
  <c r="L17" i="88"/>
  <c r="H17" i="88"/>
  <c r="C2" i="88"/>
  <c r="M1" i="88"/>
  <c r="L49" i="86"/>
  <c r="H49" i="86"/>
  <c r="M49" i="86" s="1"/>
  <c r="L48" i="86"/>
  <c r="M48" i="86" s="1"/>
  <c r="H48" i="86"/>
  <c r="L47" i="86"/>
  <c r="H47" i="86"/>
  <c r="M47" i="86" s="1"/>
  <c r="L46" i="86"/>
  <c r="H46" i="86"/>
  <c r="M46" i="86" s="1"/>
  <c r="L45" i="86"/>
  <c r="H45" i="86"/>
  <c r="M45" i="86" s="1"/>
  <c r="L44" i="86"/>
  <c r="M44" i="86" s="1"/>
  <c r="H44" i="86"/>
  <c r="K43" i="86"/>
  <c r="J43" i="86"/>
  <c r="I43" i="86"/>
  <c r="G43" i="86"/>
  <c r="F43" i="86"/>
  <c r="E43" i="86"/>
  <c r="D43" i="86"/>
  <c r="C43" i="86"/>
  <c r="L42" i="86"/>
  <c r="H42" i="86"/>
  <c r="L41" i="86"/>
  <c r="H41" i="86"/>
  <c r="K40" i="86"/>
  <c r="J40" i="86"/>
  <c r="I40" i="86"/>
  <c r="G40" i="86"/>
  <c r="F40" i="86"/>
  <c r="E40" i="86"/>
  <c r="D40" i="86"/>
  <c r="C40" i="86"/>
  <c r="L39" i="86"/>
  <c r="H39" i="86"/>
  <c r="L38" i="86"/>
  <c r="H38" i="86"/>
  <c r="K37" i="86"/>
  <c r="J37" i="86"/>
  <c r="I37" i="86"/>
  <c r="G37" i="86"/>
  <c r="F37" i="86"/>
  <c r="E37" i="86"/>
  <c r="D37" i="86"/>
  <c r="C37" i="86"/>
  <c r="L36" i="86"/>
  <c r="H36" i="86"/>
  <c r="L35" i="86"/>
  <c r="H35" i="86"/>
  <c r="K34" i="86"/>
  <c r="J34" i="86"/>
  <c r="I34" i="86"/>
  <c r="G34" i="86"/>
  <c r="F34" i="86"/>
  <c r="E34" i="86"/>
  <c r="D34" i="86"/>
  <c r="C34" i="86"/>
  <c r="L33" i="86"/>
  <c r="H33" i="86"/>
  <c r="L32" i="86"/>
  <c r="H32" i="86"/>
  <c r="K31" i="86"/>
  <c r="J31" i="86"/>
  <c r="I31" i="86"/>
  <c r="G31" i="86"/>
  <c r="F31" i="86"/>
  <c r="E31" i="86"/>
  <c r="D31" i="86"/>
  <c r="C31" i="86"/>
  <c r="L30" i="86"/>
  <c r="H30" i="86"/>
  <c r="L29" i="86"/>
  <c r="H29" i="86"/>
  <c r="K28" i="86"/>
  <c r="J28" i="86"/>
  <c r="I28" i="86"/>
  <c r="G28" i="86"/>
  <c r="F28" i="86"/>
  <c r="E28" i="86"/>
  <c r="D28" i="86"/>
  <c r="C28" i="86"/>
  <c r="L27" i="86"/>
  <c r="H27" i="86"/>
  <c r="L26" i="86"/>
  <c r="H26" i="86"/>
  <c r="K25" i="86"/>
  <c r="J25" i="86"/>
  <c r="I25" i="86"/>
  <c r="G25" i="86"/>
  <c r="F25" i="86"/>
  <c r="E25" i="86"/>
  <c r="D25" i="86"/>
  <c r="C25" i="86"/>
  <c r="L24" i="86"/>
  <c r="H24" i="86"/>
  <c r="L23" i="86"/>
  <c r="H23" i="86"/>
  <c r="K22" i="86"/>
  <c r="J22" i="86"/>
  <c r="I22" i="86"/>
  <c r="G22" i="86"/>
  <c r="F22" i="86"/>
  <c r="E22" i="86"/>
  <c r="D22" i="86"/>
  <c r="C22" i="86"/>
  <c r="L21" i="86"/>
  <c r="H21" i="86"/>
  <c r="L20" i="86"/>
  <c r="H20" i="86"/>
  <c r="K19" i="86"/>
  <c r="J19" i="86"/>
  <c r="I19" i="86"/>
  <c r="G19" i="86"/>
  <c r="F19" i="86"/>
  <c r="E19" i="86"/>
  <c r="D19" i="86"/>
  <c r="C19" i="86"/>
  <c r="L18" i="86"/>
  <c r="H18" i="86"/>
  <c r="L17" i="86"/>
  <c r="H17" i="86"/>
  <c r="C2" i="86"/>
  <c r="M1" i="86"/>
  <c r="K42" i="82"/>
  <c r="J42" i="82"/>
  <c r="I42" i="82"/>
  <c r="G42" i="82"/>
  <c r="F42" i="82"/>
  <c r="E42" i="82"/>
  <c r="D42" i="82"/>
  <c r="C42" i="82"/>
  <c r="K41" i="82"/>
  <c r="J41" i="82"/>
  <c r="J43" i="82" s="1"/>
  <c r="I41" i="82"/>
  <c r="G41" i="82"/>
  <c r="G43" i="82" s="1"/>
  <c r="F41" i="82"/>
  <c r="F43" i="82" s="1"/>
  <c r="E41" i="82"/>
  <c r="D41" i="82"/>
  <c r="C41" i="82"/>
  <c r="K39" i="82"/>
  <c r="J39" i="82"/>
  <c r="I39" i="82"/>
  <c r="G39" i="82"/>
  <c r="F39" i="82"/>
  <c r="E39" i="82"/>
  <c r="D39" i="82"/>
  <c r="C39" i="82"/>
  <c r="K38" i="82"/>
  <c r="J38" i="82"/>
  <c r="J40" i="82" s="1"/>
  <c r="I38" i="82"/>
  <c r="G38" i="82"/>
  <c r="F38" i="82"/>
  <c r="F40" i="82" s="1"/>
  <c r="E38" i="82"/>
  <c r="D38" i="82"/>
  <c r="C38" i="82"/>
  <c r="K36" i="82"/>
  <c r="J36" i="82"/>
  <c r="I36" i="82"/>
  <c r="G36" i="82"/>
  <c r="F36" i="82"/>
  <c r="E36" i="82"/>
  <c r="D36" i="82"/>
  <c r="C36" i="82"/>
  <c r="K35" i="82"/>
  <c r="K37" i="82" s="1"/>
  <c r="J35" i="82"/>
  <c r="I35" i="82"/>
  <c r="G35" i="82"/>
  <c r="G37" i="82" s="1"/>
  <c r="F35" i="82"/>
  <c r="F37" i="82" s="1"/>
  <c r="E35" i="82"/>
  <c r="D35" i="82"/>
  <c r="D37" i="82" s="1"/>
  <c r="C35" i="82"/>
  <c r="K33" i="82"/>
  <c r="J33" i="82"/>
  <c r="I33" i="82"/>
  <c r="G33" i="82"/>
  <c r="F33" i="82"/>
  <c r="E33" i="82"/>
  <c r="D33" i="82"/>
  <c r="C33" i="82"/>
  <c r="K32" i="82"/>
  <c r="K34" i="82" s="1"/>
  <c r="J32" i="82"/>
  <c r="I32" i="82"/>
  <c r="G32" i="82"/>
  <c r="G34" i="82" s="1"/>
  <c r="F32" i="82"/>
  <c r="F34" i="82" s="1"/>
  <c r="E32" i="82"/>
  <c r="D32" i="82"/>
  <c r="C32" i="82"/>
  <c r="C34" i="82" s="1"/>
  <c r="K30" i="82"/>
  <c r="J30" i="82"/>
  <c r="I30" i="82"/>
  <c r="G30" i="82"/>
  <c r="F30" i="82"/>
  <c r="E30" i="82"/>
  <c r="D30" i="82"/>
  <c r="C30" i="82"/>
  <c r="K29" i="82"/>
  <c r="K31" i="82" s="1"/>
  <c r="J29" i="82"/>
  <c r="I29" i="82"/>
  <c r="G29" i="82"/>
  <c r="G31" i="82" s="1"/>
  <c r="F29" i="82"/>
  <c r="F31" i="82" s="1"/>
  <c r="E29" i="82"/>
  <c r="E31" i="82" s="1"/>
  <c r="D29" i="82"/>
  <c r="C29" i="82"/>
  <c r="C31" i="82" s="1"/>
  <c r="K27" i="82"/>
  <c r="J27" i="82"/>
  <c r="I27" i="82"/>
  <c r="G27" i="82"/>
  <c r="F27" i="82"/>
  <c r="E27" i="82"/>
  <c r="D27" i="82"/>
  <c r="C27" i="82"/>
  <c r="K26" i="82"/>
  <c r="J26" i="82"/>
  <c r="I26" i="82"/>
  <c r="G26" i="82"/>
  <c r="F26" i="82"/>
  <c r="F28" i="82" s="1"/>
  <c r="E26" i="82"/>
  <c r="D26" i="82"/>
  <c r="D28" i="82" s="1"/>
  <c r="C26" i="82"/>
  <c r="K24" i="82"/>
  <c r="J24" i="82"/>
  <c r="I24" i="82"/>
  <c r="G24" i="82"/>
  <c r="F24" i="82"/>
  <c r="E24" i="82"/>
  <c r="D24" i="82"/>
  <c r="C24" i="82"/>
  <c r="K23" i="82"/>
  <c r="J23" i="82"/>
  <c r="I23" i="82"/>
  <c r="G23" i="82"/>
  <c r="G25" i="82" s="1"/>
  <c r="F23" i="82"/>
  <c r="F25" i="82" s="1"/>
  <c r="E23" i="82"/>
  <c r="E25" i="82" s="1"/>
  <c r="D23" i="82"/>
  <c r="C23" i="82"/>
  <c r="K21" i="82"/>
  <c r="J21" i="82"/>
  <c r="I21" i="82"/>
  <c r="G21" i="82"/>
  <c r="F21" i="82"/>
  <c r="E21" i="82"/>
  <c r="D21" i="82"/>
  <c r="C21" i="82"/>
  <c r="K20" i="82"/>
  <c r="J20" i="82"/>
  <c r="I20" i="82"/>
  <c r="G20" i="82"/>
  <c r="F20" i="82"/>
  <c r="F22" i="82" s="1"/>
  <c r="E20" i="82"/>
  <c r="E22" i="82" s="1"/>
  <c r="D20" i="82"/>
  <c r="C20" i="82"/>
  <c r="K18" i="82"/>
  <c r="J18" i="82"/>
  <c r="I18" i="82"/>
  <c r="G18" i="82"/>
  <c r="F18" i="82"/>
  <c r="E18" i="82"/>
  <c r="D18" i="82"/>
  <c r="C18" i="82"/>
  <c r="K17" i="82"/>
  <c r="J17" i="82"/>
  <c r="J19" i="82" s="1"/>
  <c r="I17" i="82"/>
  <c r="I19" i="82" s="1"/>
  <c r="G17" i="82"/>
  <c r="G19" i="82" s="1"/>
  <c r="F17" i="82"/>
  <c r="F19" i="82" s="1"/>
  <c r="E17" i="82"/>
  <c r="E19" i="82" s="1"/>
  <c r="D17" i="82"/>
  <c r="C17" i="82"/>
  <c r="C19" i="82" s="1"/>
  <c r="L49" i="84"/>
  <c r="H49" i="84"/>
  <c r="M49" i="84" s="1"/>
  <c r="M48" i="84"/>
  <c r="L48" i="84"/>
  <c r="H48" i="84"/>
  <c r="L47" i="84"/>
  <c r="H47" i="84"/>
  <c r="M47" i="84" s="1"/>
  <c r="L46" i="84"/>
  <c r="H46" i="84"/>
  <c r="M46" i="84" s="1"/>
  <c r="L45" i="84"/>
  <c r="H45" i="84"/>
  <c r="M45" i="84" s="1"/>
  <c r="L44" i="84"/>
  <c r="H44" i="84"/>
  <c r="M44" i="84" s="1"/>
  <c r="K43" i="84"/>
  <c r="J43" i="84"/>
  <c r="I43" i="84"/>
  <c r="G43" i="84"/>
  <c r="F43" i="84"/>
  <c r="E43" i="84"/>
  <c r="D43" i="84"/>
  <c r="C43" i="84"/>
  <c r="L42" i="84"/>
  <c r="H42" i="84"/>
  <c r="L41" i="84"/>
  <c r="L43" i="84" s="1"/>
  <c r="H41" i="84"/>
  <c r="K40" i="84"/>
  <c r="J40" i="84"/>
  <c r="I40" i="84"/>
  <c r="G40" i="84"/>
  <c r="F40" i="84"/>
  <c r="E40" i="84"/>
  <c r="D40" i="84"/>
  <c r="C40" i="84"/>
  <c r="L39" i="84"/>
  <c r="H39" i="84"/>
  <c r="L38" i="84"/>
  <c r="L40" i="84" s="1"/>
  <c r="H38" i="84"/>
  <c r="K37" i="84"/>
  <c r="J37" i="84"/>
  <c r="I37" i="84"/>
  <c r="G37" i="84"/>
  <c r="F37" i="84"/>
  <c r="E37" i="84"/>
  <c r="D37" i="84"/>
  <c r="C37" i="84"/>
  <c r="L36" i="84"/>
  <c r="H36" i="84"/>
  <c r="L35" i="84"/>
  <c r="L37" i="84" s="1"/>
  <c r="H35" i="84"/>
  <c r="K34" i="84"/>
  <c r="J34" i="84"/>
  <c r="I34" i="84"/>
  <c r="G34" i="84"/>
  <c r="F34" i="84"/>
  <c r="E34" i="84"/>
  <c r="D34" i="84"/>
  <c r="C34" i="84"/>
  <c r="L33" i="84"/>
  <c r="H33" i="84"/>
  <c r="L32" i="84"/>
  <c r="L34" i="84" s="1"/>
  <c r="H32" i="84"/>
  <c r="H34" i="84" s="1"/>
  <c r="K31" i="84"/>
  <c r="J31" i="84"/>
  <c r="I31" i="84"/>
  <c r="G31" i="84"/>
  <c r="F31" i="84"/>
  <c r="E31" i="84"/>
  <c r="D31" i="84"/>
  <c r="C31" i="84"/>
  <c r="L30" i="84"/>
  <c r="H30" i="84"/>
  <c r="L29" i="84"/>
  <c r="L31" i="84" s="1"/>
  <c r="H29" i="84"/>
  <c r="K28" i="84"/>
  <c r="J28" i="84"/>
  <c r="I28" i="84"/>
  <c r="G28" i="84"/>
  <c r="F28" i="84"/>
  <c r="E28" i="84"/>
  <c r="D28" i="84"/>
  <c r="C28" i="84"/>
  <c r="L27" i="84"/>
  <c r="H27" i="84"/>
  <c r="L26" i="84"/>
  <c r="L28" i="84" s="1"/>
  <c r="H26" i="84"/>
  <c r="H28" i="84" s="1"/>
  <c r="K25" i="84"/>
  <c r="J25" i="84"/>
  <c r="I25" i="84"/>
  <c r="G25" i="84"/>
  <c r="F25" i="84"/>
  <c r="E25" i="84"/>
  <c r="D25" i="84"/>
  <c r="C25" i="84"/>
  <c r="L24" i="84"/>
  <c r="H24" i="84"/>
  <c r="L23" i="84"/>
  <c r="L25" i="84" s="1"/>
  <c r="H23" i="84"/>
  <c r="H25" i="84" s="1"/>
  <c r="K22" i="84"/>
  <c r="J22" i="84"/>
  <c r="I22" i="84"/>
  <c r="G22" i="84"/>
  <c r="F22" i="84"/>
  <c r="E22" i="84"/>
  <c r="D22" i="84"/>
  <c r="C22" i="84"/>
  <c r="L21" i="84"/>
  <c r="H21" i="84"/>
  <c r="L20" i="84"/>
  <c r="L22" i="84" s="1"/>
  <c r="H20" i="84"/>
  <c r="K19" i="84"/>
  <c r="J19" i="84"/>
  <c r="I19" i="84"/>
  <c r="G19" i="84"/>
  <c r="F19" i="84"/>
  <c r="E19" i="84"/>
  <c r="D19" i="84"/>
  <c r="C19" i="84"/>
  <c r="L18" i="84"/>
  <c r="H18" i="84"/>
  <c r="L17" i="84"/>
  <c r="L19" i="84" s="1"/>
  <c r="H17" i="84"/>
  <c r="C2" i="84"/>
  <c r="M1" i="84"/>
  <c r="L49" i="83"/>
  <c r="H49" i="83"/>
  <c r="M49" i="83" s="1"/>
  <c r="M48" i="83"/>
  <c r="L48" i="83"/>
  <c r="H48" i="83"/>
  <c r="L47" i="83"/>
  <c r="H47" i="83"/>
  <c r="M47" i="83" s="1"/>
  <c r="L46" i="83"/>
  <c r="H46" i="83"/>
  <c r="M46" i="83" s="1"/>
  <c r="L45" i="83"/>
  <c r="H45" i="83"/>
  <c r="M45" i="83" s="1"/>
  <c r="L44" i="83"/>
  <c r="H44" i="83"/>
  <c r="M44" i="83" s="1"/>
  <c r="K43" i="83"/>
  <c r="J43" i="83"/>
  <c r="I43" i="83"/>
  <c r="G43" i="83"/>
  <c r="F43" i="83"/>
  <c r="E43" i="83"/>
  <c r="D43" i="83"/>
  <c r="C43" i="83"/>
  <c r="L42" i="83"/>
  <c r="H42" i="83"/>
  <c r="L41" i="83"/>
  <c r="H41" i="83"/>
  <c r="K40" i="83"/>
  <c r="J40" i="83"/>
  <c r="I40" i="83"/>
  <c r="G40" i="83"/>
  <c r="F40" i="83"/>
  <c r="E40" i="83"/>
  <c r="D40" i="83"/>
  <c r="C40" i="83"/>
  <c r="L39" i="83"/>
  <c r="H39" i="83"/>
  <c r="L38" i="83"/>
  <c r="H38" i="83"/>
  <c r="K37" i="83"/>
  <c r="J37" i="83"/>
  <c r="I37" i="83"/>
  <c r="G37" i="83"/>
  <c r="F37" i="83"/>
  <c r="E37" i="83"/>
  <c r="D37" i="83"/>
  <c r="C37" i="83"/>
  <c r="L36" i="83"/>
  <c r="H36" i="83"/>
  <c r="L35" i="83"/>
  <c r="H35" i="83"/>
  <c r="K34" i="83"/>
  <c r="J34" i="83"/>
  <c r="I34" i="83"/>
  <c r="G34" i="83"/>
  <c r="F34" i="83"/>
  <c r="E34" i="83"/>
  <c r="D34" i="83"/>
  <c r="C34" i="83"/>
  <c r="L33" i="83"/>
  <c r="H33" i="83"/>
  <c r="L32" i="83"/>
  <c r="H32" i="83"/>
  <c r="K31" i="83"/>
  <c r="J31" i="83"/>
  <c r="I31" i="83"/>
  <c r="G31" i="83"/>
  <c r="F31" i="83"/>
  <c r="E31" i="83"/>
  <c r="D31" i="83"/>
  <c r="C31" i="83"/>
  <c r="L30" i="83"/>
  <c r="H30" i="83"/>
  <c r="L29" i="83"/>
  <c r="H29" i="83"/>
  <c r="K28" i="83"/>
  <c r="J28" i="83"/>
  <c r="I28" i="83"/>
  <c r="G28" i="83"/>
  <c r="F28" i="83"/>
  <c r="E28" i="83"/>
  <c r="D28" i="83"/>
  <c r="C28" i="83"/>
  <c r="L27" i="83"/>
  <c r="H27" i="83"/>
  <c r="L26" i="83"/>
  <c r="H26" i="83"/>
  <c r="K25" i="83"/>
  <c r="J25" i="83"/>
  <c r="I25" i="83"/>
  <c r="G25" i="83"/>
  <c r="F25" i="83"/>
  <c r="E25" i="83"/>
  <c r="D25" i="83"/>
  <c r="C25" i="83"/>
  <c r="L24" i="83"/>
  <c r="H24" i="83"/>
  <c r="L23" i="83"/>
  <c r="H23" i="83"/>
  <c r="K22" i="83"/>
  <c r="J22" i="83"/>
  <c r="I22" i="83"/>
  <c r="G22" i="83"/>
  <c r="F22" i="83"/>
  <c r="E22" i="83"/>
  <c r="D22" i="83"/>
  <c r="C22" i="83"/>
  <c r="L21" i="83"/>
  <c r="H21" i="83"/>
  <c r="L20" i="83"/>
  <c r="H20" i="83"/>
  <c r="K19" i="83"/>
  <c r="J19" i="83"/>
  <c r="I19" i="83"/>
  <c r="G19" i="83"/>
  <c r="F19" i="83"/>
  <c r="E19" i="83"/>
  <c r="D19" i="83"/>
  <c r="C19" i="83"/>
  <c r="L18" i="83"/>
  <c r="H18" i="83"/>
  <c r="L17" i="83"/>
  <c r="H17" i="83"/>
  <c r="C2" i="83"/>
  <c r="M1" i="83"/>
  <c r="L49" i="82"/>
  <c r="H49" i="82"/>
  <c r="M49" i="82" s="1"/>
  <c r="L48" i="82"/>
  <c r="H48" i="82"/>
  <c r="M48" i="82" s="1"/>
  <c r="L47" i="82"/>
  <c r="H47" i="82"/>
  <c r="M47" i="82" s="1"/>
  <c r="L46" i="82"/>
  <c r="H46" i="82"/>
  <c r="M46" i="82" s="1"/>
  <c r="M45" i="82"/>
  <c r="L45" i="82"/>
  <c r="H45" i="82"/>
  <c r="L44" i="82"/>
  <c r="H44" i="82"/>
  <c r="M44" i="82" s="1"/>
  <c r="C2" i="82"/>
  <c r="M1" i="82"/>
  <c r="L49" i="81"/>
  <c r="H49" i="81"/>
  <c r="M49" i="81" s="1"/>
  <c r="L48" i="81"/>
  <c r="H48" i="81"/>
  <c r="M48" i="81" s="1"/>
  <c r="L47" i="81"/>
  <c r="H47" i="81"/>
  <c r="M47" i="81" s="1"/>
  <c r="L46" i="81"/>
  <c r="M46" i="81" s="1"/>
  <c r="H46" i="81"/>
  <c r="L45" i="81"/>
  <c r="H45" i="81"/>
  <c r="M45" i="81" s="1"/>
  <c r="L44" i="81"/>
  <c r="H44" i="81"/>
  <c r="M44" i="81" s="1"/>
  <c r="K43" i="81"/>
  <c r="J43" i="81"/>
  <c r="I43" i="81"/>
  <c r="G43" i="81"/>
  <c r="F43" i="81"/>
  <c r="E43" i="81"/>
  <c r="D43" i="81"/>
  <c r="C43" i="81"/>
  <c r="L42" i="81"/>
  <c r="H42" i="81"/>
  <c r="L41" i="81"/>
  <c r="H41" i="81"/>
  <c r="K40" i="81"/>
  <c r="J40" i="81"/>
  <c r="I40" i="81"/>
  <c r="G40" i="81"/>
  <c r="F40" i="81"/>
  <c r="E40" i="81"/>
  <c r="D40" i="81"/>
  <c r="C40" i="81"/>
  <c r="L39" i="81"/>
  <c r="H39" i="81"/>
  <c r="L38" i="81"/>
  <c r="H38" i="81"/>
  <c r="K37" i="81"/>
  <c r="J37" i="81"/>
  <c r="I37" i="81"/>
  <c r="G37" i="81"/>
  <c r="F37" i="81"/>
  <c r="E37" i="81"/>
  <c r="D37" i="81"/>
  <c r="C37" i="81"/>
  <c r="L36" i="81"/>
  <c r="H36" i="81"/>
  <c r="L35" i="81"/>
  <c r="H35" i="81"/>
  <c r="K34" i="81"/>
  <c r="J34" i="81"/>
  <c r="I34" i="81"/>
  <c r="G34" i="81"/>
  <c r="F34" i="81"/>
  <c r="E34" i="81"/>
  <c r="D34" i="81"/>
  <c r="C34" i="81"/>
  <c r="L33" i="81"/>
  <c r="H33" i="81"/>
  <c r="L32" i="81"/>
  <c r="H32" i="81"/>
  <c r="K31" i="81"/>
  <c r="J31" i="81"/>
  <c r="I31" i="81"/>
  <c r="G31" i="81"/>
  <c r="F31" i="81"/>
  <c r="E31" i="81"/>
  <c r="D31" i="81"/>
  <c r="C31" i="81"/>
  <c r="L30" i="81"/>
  <c r="H30" i="81"/>
  <c r="L29" i="81"/>
  <c r="H29" i="81"/>
  <c r="K28" i="81"/>
  <c r="J28" i="81"/>
  <c r="I28" i="81"/>
  <c r="G28" i="81"/>
  <c r="F28" i="81"/>
  <c r="E28" i="81"/>
  <c r="D28" i="81"/>
  <c r="C28" i="81"/>
  <c r="L27" i="81"/>
  <c r="H27" i="81"/>
  <c r="L26" i="81"/>
  <c r="H26" i="81"/>
  <c r="K25" i="81"/>
  <c r="J25" i="81"/>
  <c r="I25" i="81"/>
  <c r="G25" i="81"/>
  <c r="F25" i="81"/>
  <c r="E25" i="81"/>
  <c r="D25" i="81"/>
  <c r="C25" i="81"/>
  <c r="L24" i="81"/>
  <c r="H24" i="81"/>
  <c r="L23" i="81"/>
  <c r="L25" i="81" s="1"/>
  <c r="H23" i="81"/>
  <c r="K22" i="81"/>
  <c r="J22" i="81"/>
  <c r="I22" i="81"/>
  <c r="G22" i="81"/>
  <c r="F22" i="81"/>
  <c r="E22" i="81"/>
  <c r="D22" i="81"/>
  <c r="C22" i="81"/>
  <c r="L21" i="81"/>
  <c r="H21" i="81"/>
  <c r="L20" i="81"/>
  <c r="H20" i="81"/>
  <c r="K19" i="81"/>
  <c r="J19" i="81"/>
  <c r="I19" i="81"/>
  <c r="G19" i="81"/>
  <c r="F19" i="81"/>
  <c r="E19" i="81"/>
  <c r="D19" i="81"/>
  <c r="C19" i="81"/>
  <c r="L18" i="81"/>
  <c r="H18" i="81"/>
  <c r="L17" i="81"/>
  <c r="H17" i="81"/>
  <c r="C2" i="81"/>
  <c r="M1" i="81"/>
  <c r="L49" i="80"/>
  <c r="M49" i="80" s="1"/>
  <c r="H49" i="80"/>
  <c r="L48" i="80"/>
  <c r="H48" i="80"/>
  <c r="M48" i="80" s="1"/>
  <c r="L47" i="80"/>
  <c r="H47" i="80"/>
  <c r="M47" i="80" s="1"/>
  <c r="L46" i="80"/>
  <c r="M46" i="80" s="1"/>
  <c r="H46" i="80"/>
  <c r="L45" i="80"/>
  <c r="M45" i="80" s="1"/>
  <c r="H45" i="80"/>
  <c r="L44" i="80"/>
  <c r="H44" i="80"/>
  <c r="M44" i="80" s="1"/>
  <c r="K43" i="80"/>
  <c r="J43" i="80"/>
  <c r="I43" i="80"/>
  <c r="G43" i="80"/>
  <c r="F43" i="80"/>
  <c r="E43" i="80"/>
  <c r="D43" i="80"/>
  <c r="C43" i="80"/>
  <c r="L42" i="80"/>
  <c r="H42" i="80"/>
  <c r="L41" i="80"/>
  <c r="H41" i="80"/>
  <c r="K40" i="80"/>
  <c r="J40" i="80"/>
  <c r="I40" i="80"/>
  <c r="G40" i="80"/>
  <c r="F40" i="80"/>
  <c r="E40" i="80"/>
  <c r="D40" i="80"/>
  <c r="C40" i="80"/>
  <c r="L39" i="80"/>
  <c r="H39" i="80"/>
  <c r="L38" i="80"/>
  <c r="H38" i="80"/>
  <c r="K37" i="80"/>
  <c r="J37" i="80"/>
  <c r="I37" i="80"/>
  <c r="G37" i="80"/>
  <c r="F37" i="80"/>
  <c r="E37" i="80"/>
  <c r="D37" i="80"/>
  <c r="C37" i="80"/>
  <c r="L36" i="80"/>
  <c r="H36" i="80"/>
  <c r="L35" i="80"/>
  <c r="H35" i="80"/>
  <c r="K34" i="80"/>
  <c r="J34" i="80"/>
  <c r="I34" i="80"/>
  <c r="G34" i="80"/>
  <c r="F34" i="80"/>
  <c r="E34" i="80"/>
  <c r="D34" i="80"/>
  <c r="C34" i="80"/>
  <c r="L33" i="80"/>
  <c r="H33" i="80"/>
  <c r="L32" i="80"/>
  <c r="H32" i="80"/>
  <c r="K31" i="80"/>
  <c r="J31" i="80"/>
  <c r="I31" i="80"/>
  <c r="G31" i="80"/>
  <c r="F31" i="80"/>
  <c r="E31" i="80"/>
  <c r="D31" i="80"/>
  <c r="C31" i="80"/>
  <c r="L30" i="80"/>
  <c r="H30" i="80"/>
  <c r="L29" i="80"/>
  <c r="H29" i="80"/>
  <c r="K28" i="80"/>
  <c r="J28" i="80"/>
  <c r="I28" i="80"/>
  <c r="G28" i="80"/>
  <c r="F28" i="80"/>
  <c r="E28" i="80"/>
  <c r="D28" i="80"/>
  <c r="C28" i="80"/>
  <c r="L27" i="80"/>
  <c r="H27" i="80"/>
  <c r="L26" i="80"/>
  <c r="H26" i="80"/>
  <c r="K25" i="80"/>
  <c r="J25" i="80"/>
  <c r="I25" i="80"/>
  <c r="G25" i="80"/>
  <c r="F25" i="80"/>
  <c r="E25" i="80"/>
  <c r="D25" i="80"/>
  <c r="C25" i="80"/>
  <c r="L24" i="80"/>
  <c r="H24" i="80"/>
  <c r="L23" i="80"/>
  <c r="H23" i="80"/>
  <c r="K22" i="80"/>
  <c r="J22" i="80"/>
  <c r="I22" i="80"/>
  <c r="G22" i="80"/>
  <c r="F22" i="80"/>
  <c r="E22" i="80"/>
  <c r="D22" i="80"/>
  <c r="C22" i="80"/>
  <c r="L21" i="80"/>
  <c r="H21" i="80"/>
  <c r="L20" i="80"/>
  <c r="H20" i="80"/>
  <c r="K19" i="80"/>
  <c r="J19" i="80"/>
  <c r="I19" i="80"/>
  <c r="G19" i="80"/>
  <c r="F19" i="80"/>
  <c r="E19" i="80"/>
  <c r="D19" i="80"/>
  <c r="C19" i="80"/>
  <c r="L18" i="80"/>
  <c r="H18" i="80"/>
  <c r="L17" i="80"/>
  <c r="H17" i="80"/>
  <c r="C2" i="80"/>
  <c r="M1" i="80"/>
  <c r="L49" i="79"/>
  <c r="H49" i="79"/>
  <c r="M49" i="79" s="1"/>
  <c r="M48" i="79"/>
  <c r="L48" i="79"/>
  <c r="H48" i="79"/>
  <c r="L47" i="79"/>
  <c r="H47" i="79"/>
  <c r="M47" i="79" s="1"/>
  <c r="L46" i="79"/>
  <c r="H46" i="79"/>
  <c r="M46" i="79" s="1"/>
  <c r="L45" i="79"/>
  <c r="H45" i="79"/>
  <c r="M45" i="79" s="1"/>
  <c r="M44" i="79"/>
  <c r="L44" i="79"/>
  <c r="H44" i="79"/>
  <c r="K42" i="79"/>
  <c r="J42" i="79"/>
  <c r="I42" i="79"/>
  <c r="G42" i="79"/>
  <c r="F42" i="79"/>
  <c r="E42" i="79"/>
  <c r="D42" i="79"/>
  <c r="C42" i="79"/>
  <c r="K41" i="79"/>
  <c r="K43" i="79" s="1"/>
  <c r="J41" i="79"/>
  <c r="J43" i="79" s="1"/>
  <c r="I41" i="79"/>
  <c r="G41" i="79"/>
  <c r="G43" i="79" s="1"/>
  <c r="F41" i="79"/>
  <c r="F43" i="79" s="1"/>
  <c r="E41" i="79"/>
  <c r="D41" i="79"/>
  <c r="D43" i="79" s="1"/>
  <c r="C41" i="79"/>
  <c r="K39" i="79"/>
  <c r="J39" i="79"/>
  <c r="I39" i="79"/>
  <c r="G39" i="79"/>
  <c r="F39" i="79"/>
  <c r="E39" i="79"/>
  <c r="D39" i="79"/>
  <c r="C39" i="79"/>
  <c r="K38" i="79"/>
  <c r="K40" i="79" s="1"/>
  <c r="J38" i="79"/>
  <c r="J40" i="79" s="1"/>
  <c r="I38" i="79"/>
  <c r="G38" i="79"/>
  <c r="F38" i="79"/>
  <c r="F40" i="79" s="1"/>
  <c r="E38" i="79"/>
  <c r="E40" i="79" s="1"/>
  <c r="D38" i="79"/>
  <c r="D40" i="79" s="1"/>
  <c r="C38" i="79"/>
  <c r="K36" i="79"/>
  <c r="J36" i="79"/>
  <c r="I36" i="79"/>
  <c r="G36" i="79"/>
  <c r="F36" i="79"/>
  <c r="E36" i="79"/>
  <c r="D36" i="79"/>
  <c r="C36" i="79"/>
  <c r="K35" i="79"/>
  <c r="K37" i="79" s="1"/>
  <c r="J35" i="79"/>
  <c r="I35" i="79"/>
  <c r="I37" i="79" s="1"/>
  <c r="G35" i="79"/>
  <c r="F35" i="79"/>
  <c r="E35" i="79"/>
  <c r="D35" i="79"/>
  <c r="C35" i="79"/>
  <c r="K33" i="79"/>
  <c r="J33" i="79"/>
  <c r="I33" i="79"/>
  <c r="G33" i="79"/>
  <c r="F33" i="79"/>
  <c r="E33" i="79"/>
  <c r="D33" i="79"/>
  <c r="C33" i="79"/>
  <c r="K32" i="79"/>
  <c r="J32" i="79"/>
  <c r="I32" i="79"/>
  <c r="G32" i="79"/>
  <c r="G34" i="79" s="1"/>
  <c r="F32" i="79"/>
  <c r="F34" i="79" s="1"/>
  <c r="E32" i="79"/>
  <c r="E34" i="79" s="1"/>
  <c r="D32" i="79"/>
  <c r="C32" i="79"/>
  <c r="K30" i="79"/>
  <c r="J30" i="79"/>
  <c r="I30" i="79"/>
  <c r="G30" i="79"/>
  <c r="F30" i="79"/>
  <c r="E30" i="79"/>
  <c r="D30" i="79"/>
  <c r="C30" i="79"/>
  <c r="K29" i="79"/>
  <c r="K31" i="79" s="1"/>
  <c r="J29" i="79"/>
  <c r="I29" i="79"/>
  <c r="G29" i="79"/>
  <c r="F29" i="79"/>
  <c r="F31" i="79" s="1"/>
  <c r="E29" i="79"/>
  <c r="D29" i="79"/>
  <c r="C29" i="79"/>
  <c r="C31" i="79" s="1"/>
  <c r="K27" i="79"/>
  <c r="J27" i="79"/>
  <c r="I27" i="79"/>
  <c r="G27" i="79"/>
  <c r="F27" i="79"/>
  <c r="E27" i="79"/>
  <c r="D27" i="79"/>
  <c r="C27" i="79"/>
  <c r="K26" i="79"/>
  <c r="K28" i="79" s="1"/>
  <c r="J26" i="79"/>
  <c r="I26" i="79"/>
  <c r="I28" i="79" s="1"/>
  <c r="G26" i="79"/>
  <c r="G28" i="79" s="1"/>
  <c r="F26" i="79"/>
  <c r="F28" i="79" s="1"/>
  <c r="E26" i="79"/>
  <c r="E28" i="79" s="1"/>
  <c r="D26" i="79"/>
  <c r="D28" i="79" s="1"/>
  <c r="C26" i="79"/>
  <c r="K24" i="79"/>
  <c r="J24" i="79"/>
  <c r="I24" i="79"/>
  <c r="G24" i="79"/>
  <c r="F24" i="79"/>
  <c r="E24" i="79"/>
  <c r="D24" i="79"/>
  <c r="C24" i="79"/>
  <c r="K23" i="79"/>
  <c r="J23" i="79"/>
  <c r="I23" i="79"/>
  <c r="I25" i="79" s="1"/>
  <c r="G23" i="79"/>
  <c r="F23" i="79"/>
  <c r="E23" i="79"/>
  <c r="D23" i="79"/>
  <c r="D25" i="79" s="1"/>
  <c r="C23" i="79"/>
  <c r="K21" i="79"/>
  <c r="J21" i="79"/>
  <c r="I21" i="79"/>
  <c r="G21" i="79"/>
  <c r="F21" i="79"/>
  <c r="E21" i="79"/>
  <c r="D21" i="79"/>
  <c r="C21" i="79"/>
  <c r="K20" i="79"/>
  <c r="K22" i="79" s="1"/>
  <c r="J20" i="79"/>
  <c r="I20" i="79"/>
  <c r="G20" i="79"/>
  <c r="F20" i="79"/>
  <c r="E20" i="79"/>
  <c r="D20" i="79"/>
  <c r="D22" i="79" s="1"/>
  <c r="C20" i="79"/>
  <c r="C22" i="79" s="1"/>
  <c r="K18" i="79"/>
  <c r="J18" i="79"/>
  <c r="I18" i="79"/>
  <c r="G18" i="79"/>
  <c r="F18" i="79"/>
  <c r="E18" i="79"/>
  <c r="D18" i="79"/>
  <c r="C18" i="79"/>
  <c r="K17" i="79"/>
  <c r="K19" i="79" s="1"/>
  <c r="J17" i="79"/>
  <c r="J19" i="79" s="1"/>
  <c r="I17" i="79"/>
  <c r="G17" i="79"/>
  <c r="F17" i="79"/>
  <c r="E17" i="79"/>
  <c r="E19" i="79" s="1"/>
  <c r="D17" i="79"/>
  <c r="D19" i="79" s="1"/>
  <c r="C17" i="79"/>
  <c r="C19" i="79" s="1"/>
  <c r="C2" i="79"/>
  <c r="M1" i="79"/>
  <c r="L49" i="78"/>
  <c r="H49" i="78"/>
  <c r="M49" i="78" s="1"/>
  <c r="M48" i="78"/>
  <c r="L48" i="78"/>
  <c r="H48" i="78"/>
  <c r="L47" i="78"/>
  <c r="H47" i="78"/>
  <c r="M47" i="78" s="1"/>
  <c r="L46" i="78"/>
  <c r="H46" i="78"/>
  <c r="M46" i="78" s="1"/>
  <c r="L45" i="78"/>
  <c r="H45" i="78"/>
  <c r="M45" i="78" s="1"/>
  <c r="M44" i="78"/>
  <c r="L44" i="78"/>
  <c r="H44" i="78"/>
  <c r="K43" i="78"/>
  <c r="J43" i="78"/>
  <c r="I43" i="78"/>
  <c r="G43" i="78"/>
  <c r="F43" i="78"/>
  <c r="E43" i="78"/>
  <c r="D43" i="78"/>
  <c r="C43" i="78"/>
  <c r="L42" i="78"/>
  <c r="H42" i="78"/>
  <c r="L41" i="78"/>
  <c r="H41" i="78"/>
  <c r="K40" i="78"/>
  <c r="J40" i="78"/>
  <c r="I40" i="78"/>
  <c r="G40" i="78"/>
  <c r="F40" i="78"/>
  <c r="E40" i="78"/>
  <c r="D40" i="78"/>
  <c r="C40" i="78"/>
  <c r="L39" i="78"/>
  <c r="H39" i="78"/>
  <c r="L38" i="78"/>
  <c r="H38" i="78"/>
  <c r="K37" i="78"/>
  <c r="J37" i="78"/>
  <c r="I37" i="78"/>
  <c r="G37" i="78"/>
  <c r="F37" i="78"/>
  <c r="E37" i="78"/>
  <c r="D37" i="78"/>
  <c r="C37" i="78"/>
  <c r="L36" i="78"/>
  <c r="H36" i="78"/>
  <c r="L35" i="78"/>
  <c r="H35" i="78"/>
  <c r="K34" i="78"/>
  <c r="J34" i="78"/>
  <c r="I34" i="78"/>
  <c r="G34" i="78"/>
  <c r="F34" i="78"/>
  <c r="E34" i="78"/>
  <c r="D34" i="78"/>
  <c r="C34" i="78"/>
  <c r="L33" i="78"/>
  <c r="H33" i="78"/>
  <c r="L32" i="78"/>
  <c r="H32" i="78"/>
  <c r="K31" i="78"/>
  <c r="J31" i="78"/>
  <c r="I31" i="78"/>
  <c r="G31" i="78"/>
  <c r="F31" i="78"/>
  <c r="E31" i="78"/>
  <c r="D31" i="78"/>
  <c r="C31" i="78"/>
  <c r="L30" i="78"/>
  <c r="H30" i="78"/>
  <c r="L29" i="78"/>
  <c r="H29" i="78"/>
  <c r="K28" i="78"/>
  <c r="J28" i="78"/>
  <c r="I28" i="78"/>
  <c r="G28" i="78"/>
  <c r="F28" i="78"/>
  <c r="E28" i="78"/>
  <c r="D28" i="78"/>
  <c r="C28" i="78"/>
  <c r="L27" i="78"/>
  <c r="H27" i="78"/>
  <c r="L26" i="78"/>
  <c r="H26" i="78"/>
  <c r="K25" i="78"/>
  <c r="J25" i="78"/>
  <c r="I25" i="78"/>
  <c r="G25" i="78"/>
  <c r="F25" i="78"/>
  <c r="E25" i="78"/>
  <c r="D25" i="78"/>
  <c r="C25" i="78"/>
  <c r="L24" i="78"/>
  <c r="H24" i="78"/>
  <c r="L23" i="78"/>
  <c r="H23" i="78"/>
  <c r="K22" i="78"/>
  <c r="J22" i="78"/>
  <c r="I22" i="78"/>
  <c r="G22" i="78"/>
  <c r="F22" i="78"/>
  <c r="E22" i="78"/>
  <c r="D22" i="78"/>
  <c r="C22" i="78"/>
  <c r="L21" i="78"/>
  <c r="H21" i="78"/>
  <c r="L20" i="78"/>
  <c r="H20" i="78"/>
  <c r="K19" i="78"/>
  <c r="J19" i="78"/>
  <c r="I19" i="78"/>
  <c r="G19" i="78"/>
  <c r="F19" i="78"/>
  <c r="E19" i="78"/>
  <c r="D19" i="78"/>
  <c r="C19" i="78"/>
  <c r="L18" i="78"/>
  <c r="H18" i="78"/>
  <c r="L17" i="78"/>
  <c r="H17" i="78"/>
  <c r="C2" i="78"/>
  <c r="M1" i="78"/>
  <c r="L49" i="77"/>
  <c r="H49" i="77"/>
  <c r="M49" i="77" s="1"/>
  <c r="L48" i="77"/>
  <c r="H48" i="77"/>
  <c r="M48" i="77" s="1"/>
  <c r="L47" i="77"/>
  <c r="H47" i="77"/>
  <c r="M47" i="77" s="1"/>
  <c r="L46" i="77"/>
  <c r="H46" i="77"/>
  <c r="M46" i="77" s="1"/>
  <c r="L45" i="77"/>
  <c r="H45" i="77"/>
  <c r="M45" i="77" s="1"/>
  <c r="L44" i="77"/>
  <c r="H44" i="77"/>
  <c r="M44" i="77" s="1"/>
  <c r="K43" i="77"/>
  <c r="J43" i="77"/>
  <c r="I43" i="77"/>
  <c r="G43" i="77"/>
  <c r="F43" i="77"/>
  <c r="E43" i="77"/>
  <c r="D43" i="77"/>
  <c r="C43" i="77"/>
  <c r="L42" i="77"/>
  <c r="H42" i="77"/>
  <c r="L41" i="77"/>
  <c r="H41" i="77"/>
  <c r="K40" i="77"/>
  <c r="J40" i="77"/>
  <c r="I40" i="77"/>
  <c r="G40" i="77"/>
  <c r="F40" i="77"/>
  <c r="E40" i="77"/>
  <c r="D40" i="77"/>
  <c r="C40" i="77"/>
  <c r="L39" i="77"/>
  <c r="H39" i="77"/>
  <c r="L38" i="77"/>
  <c r="H38" i="77"/>
  <c r="K37" i="77"/>
  <c r="J37" i="77"/>
  <c r="I37" i="77"/>
  <c r="G37" i="77"/>
  <c r="F37" i="77"/>
  <c r="E37" i="77"/>
  <c r="D37" i="77"/>
  <c r="C37" i="77"/>
  <c r="L36" i="77"/>
  <c r="H36" i="77"/>
  <c r="L35" i="77"/>
  <c r="H35" i="77"/>
  <c r="K34" i="77"/>
  <c r="J34" i="77"/>
  <c r="I34" i="77"/>
  <c r="G34" i="77"/>
  <c r="F34" i="77"/>
  <c r="E34" i="77"/>
  <c r="D34" i="77"/>
  <c r="C34" i="77"/>
  <c r="L33" i="77"/>
  <c r="H33" i="77"/>
  <c r="L32" i="77"/>
  <c r="H32" i="77"/>
  <c r="K31" i="77"/>
  <c r="J31" i="77"/>
  <c r="I31" i="77"/>
  <c r="G31" i="77"/>
  <c r="F31" i="77"/>
  <c r="E31" i="77"/>
  <c r="D31" i="77"/>
  <c r="C31" i="77"/>
  <c r="L30" i="77"/>
  <c r="H30" i="77"/>
  <c r="L29" i="77"/>
  <c r="H29" i="77"/>
  <c r="K28" i="77"/>
  <c r="J28" i="77"/>
  <c r="I28" i="77"/>
  <c r="G28" i="77"/>
  <c r="F28" i="77"/>
  <c r="E28" i="77"/>
  <c r="D28" i="77"/>
  <c r="C28" i="77"/>
  <c r="L27" i="77"/>
  <c r="H27" i="77"/>
  <c r="L26" i="77"/>
  <c r="H26" i="77"/>
  <c r="K25" i="77"/>
  <c r="J25" i="77"/>
  <c r="I25" i="77"/>
  <c r="G25" i="77"/>
  <c r="F25" i="77"/>
  <c r="E25" i="77"/>
  <c r="D25" i="77"/>
  <c r="C25" i="77"/>
  <c r="L24" i="77"/>
  <c r="H24" i="77"/>
  <c r="L23" i="77"/>
  <c r="H23" i="77"/>
  <c r="K22" i="77"/>
  <c r="J22" i="77"/>
  <c r="I22" i="77"/>
  <c r="G22" i="77"/>
  <c r="F22" i="77"/>
  <c r="E22" i="77"/>
  <c r="D22" i="77"/>
  <c r="C22" i="77"/>
  <c r="L21" i="77"/>
  <c r="H21" i="77"/>
  <c r="L20" i="77"/>
  <c r="H20" i="77"/>
  <c r="K19" i="77"/>
  <c r="J19" i="77"/>
  <c r="I19" i="77"/>
  <c r="G19" i="77"/>
  <c r="F19" i="77"/>
  <c r="E19" i="77"/>
  <c r="D19" i="77"/>
  <c r="C19" i="77"/>
  <c r="L18" i="77"/>
  <c r="H18" i="77"/>
  <c r="L17" i="77"/>
  <c r="H17" i="77"/>
  <c r="C2" i="77"/>
  <c r="M1" i="77"/>
  <c r="L49" i="76"/>
  <c r="H49" i="76"/>
  <c r="M49" i="76" s="1"/>
  <c r="L48" i="76"/>
  <c r="H48" i="76"/>
  <c r="M48" i="76" s="1"/>
  <c r="L47" i="76"/>
  <c r="H47" i="76"/>
  <c r="M47" i="76" s="1"/>
  <c r="L46" i="76"/>
  <c r="H46" i="76"/>
  <c r="M46" i="76" s="1"/>
  <c r="L45" i="76"/>
  <c r="H45" i="76"/>
  <c r="M45" i="76" s="1"/>
  <c r="L44" i="76"/>
  <c r="H44" i="76"/>
  <c r="M44" i="76" s="1"/>
  <c r="K43" i="76"/>
  <c r="J43" i="76"/>
  <c r="I43" i="76"/>
  <c r="G43" i="76"/>
  <c r="F43" i="76"/>
  <c r="E43" i="76"/>
  <c r="D43" i="76"/>
  <c r="C43" i="76"/>
  <c r="L42" i="76"/>
  <c r="H42" i="76"/>
  <c r="L41" i="76"/>
  <c r="H41" i="76"/>
  <c r="K40" i="76"/>
  <c r="J40" i="76"/>
  <c r="I40" i="76"/>
  <c r="G40" i="76"/>
  <c r="F40" i="76"/>
  <c r="E40" i="76"/>
  <c r="D40" i="76"/>
  <c r="C40" i="76"/>
  <c r="L39" i="76"/>
  <c r="H39" i="76"/>
  <c r="L38" i="76"/>
  <c r="H38" i="76"/>
  <c r="K37" i="76"/>
  <c r="J37" i="76"/>
  <c r="I37" i="76"/>
  <c r="G37" i="76"/>
  <c r="F37" i="76"/>
  <c r="E37" i="76"/>
  <c r="D37" i="76"/>
  <c r="C37" i="76"/>
  <c r="L36" i="76"/>
  <c r="H36" i="76"/>
  <c r="L35" i="76"/>
  <c r="H35" i="76"/>
  <c r="K34" i="76"/>
  <c r="J34" i="76"/>
  <c r="I34" i="76"/>
  <c r="G34" i="76"/>
  <c r="F34" i="76"/>
  <c r="E34" i="76"/>
  <c r="D34" i="76"/>
  <c r="C34" i="76"/>
  <c r="L33" i="76"/>
  <c r="H33" i="76"/>
  <c r="L32" i="76"/>
  <c r="H32" i="76"/>
  <c r="K31" i="76"/>
  <c r="J31" i="76"/>
  <c r="I31" i="76"/>
  <c r="G31" i="76"/>
  <c r="F31" i="76"/>
  <c r="E31" i="76"/>
  <c r="D31" i="76"/>
  <c r="C31" i="76"/>
  <c r="L30" i="76"/>
  <c r="H30" i="76"/>
  <c r="L29" i="76"/>
  <c r="H29" i="76"/>
  <c r="K28" i="76"/>
  <c r="J28" i="76"/>
  <c r="I28" i="76"/>
  <c r="G28" i="76"/>
  <c r="F28" i="76"/>
  <c r="E28" i="76"/>
  <c r="D28" i="76"/>
  <c r="C28" i="76"/>
  <c r="L27" i="76"/>
  <c r="H27" i="76"/>
  <c r="L26" i="76"/>
  <c r="H26" i="76"/>
  <c r="K25" i="76"/>
  <c r="J25" i="76"/>
  <c r="I25" i="76"/>
  <c r="G25" i="76"/>
  <c r="F25" i="76"/>
  <c r="E25" i="76"/>
  <c r="D25" i="76"/>
  <c r="C25" i="76"/>
  <c r="L24" i="76"/>
  <c r="H24" i="76"/>
  <c r="L23" i="76"/>
  <c r="H23" i="76"/>
  <c r="K22" i="76"/>
  <c r="J22" i="76"/>
  <c r="I22" i="76"/>
  <c r="G22" i="76"/>
  <c r="F22" i="76"/>
  <c r="E22" i="76"/>
  <c r="D22" i="76"/>
  <c r="C22" i="76"/>
  <c r="L21" i="76"/>
  <c r="H21" i="76"/>
  <c r="L20" i="76"/>
  <c r="H20" i="76"/>
  <c r="K19" i="76"/>
  <c r="J19" i="76"/>
  <c r="I19" i="76"/>
  <c r="G19" i="76"/>
  <c r="F19" i="76"/>
  <c r="E19" i="76"/>
  <c r="D19" i="76"/>
  <c r="C19" i="76"/>
  <c r="L18" i="76"/>
  <c r="H18" i="76"/>
  <c r="L17" i="76"/>
  <c r="H17" i="76"/>
  <c r="C2" i="76"/>
  <c r="M1" i="76"/>
  <c r="L49" i="75"/>
  <c r="H49" i="75"/>
  <c r="M49" i="75" s="1"/>
  <c r="L48" i="75"/>
  <c r="M48" i="75" s="1"/>
  <c r="H48" i="75"/>
  <c r="L47" i="75"/>
  <c r="H47" i="75"/>
  <c r="M47" i="75" s="1"/>
  <c r="L46" i="75"/>
  <c r="H46" i="75"/>
  <c r="M46" i="75" s="1"/>
  <c r="L45" i="75"/>
  <c r="H45" i="75"/>
  <c r="M45" i="75" s="1"/>
  <c r="L44" i="75"/>
  <c r="M44" i="75" s="1"/>
  <c r="H44" i="75"/>
  <c r="K43" i="75"/>
  <c r="J43" i="75"/>
  <c r="I43" i="75"/>
  <c r="G43" i="75"/>
  <c r="F43" i="75"/>
  <c r="E43" i="75"/>
  <c r="D43" i="75"/>
  <c r="C43" i="75"/>
  <c r="L42" i="75"/>
  <c r="H42" i="75"/>
  <c r="L41" i="75"/>
  <c r="H41" i="75"/>
  <c r="K40" i="75"/>
  <c r="J40" i="75"/>
  <c r="I40" i="75"/>
  <c r="G40" i="75"/>
  <c r="F40" i="75"/>
  <c r="E40" i="75"/>
  <c r="D40" i="75"/>
  <c r="C40" i="75"/>
  <c r="L39" i="75"/>
  <c r="H39" i="75"/>
  <c r="L38" i="75"/>
  <c r="H38" i="75"/>
  <c r="K37" i="75"/>
  <c r="J37" i="75"/>
  <c r="I37" i="75"/>
  <c r="G37" i="75"/>
  <c r="F37" i="75"/>
  <c r="E37" i="75"/>
  <c r="D37" i="75"/>
  <c r="C37" i="75"/>
  <c r="L36" i="75"/>
  <c r="H36" i="75"/>
  <c r="L35" i="75"/>
  <c r="H35" i="75"/>
  <c r="K34" i="75"/>
  <c r="J34" i="75"/>
  <c r="I34" i="75"/>
  <c r="G34" i="75"/>
  <c r="F34" i="75"/>
  <c r="E34" i="75"/>
  <c r="D34" i="75"/>
  <c r="C34" i="75"/>
  <c r="L33" i="75"/>
  <c r="H33" i="75"/>
  <c r="L32" i="75"/>
  <c r="H32" i="75"/>
  <c r="K31" i="75"/>
  <c r="J31" i="75"/>
  <c r="I31" i="75"/>
  <c r="G31" i="75"/>
  <c r="F31" i="75"/>
  <c r="E31" i="75"/>
  <c r="D31" i="75"/>
  <c r="C31" i="75"/>
  <c r="L30" i="75"/>
  <c r="H30" i="75"/>
  <c r="L29" i="75"/>
  <c r="H29" i="75"/>
  <c r="K28" i="75"/>
  <c r="J28" i="75"/>
  <c r="I28" i="75"/>
  <c r="G28" i="75"/>
  <c r="F28" i="75"/>
  <c r="E28" i="75"/>
  <c r="D28" i="75"/>
  <c r="C28" i="75"/>
  <c r="L27" i="75"/>
  <c r="H27" i="75"/>
  <c r="L26" i="75"/>
  <c r="H26" i="75"/>
  <c r="K25" i="75"/>
  <c r="J25" i="75"/>
  <c r="I25" i="75"/>
  <c r="G25" i="75"/>
  <c r="F25" i="75"/>
  <c r="E25" i="75"/>
  <c r="D25" i="75"/>
  <c r="C25" i="75"/>
  <c r="L24" i="75"/>
  <c r="H24" i="75"/>
  <c r="L23" i="75"/>
  <c r="H23" i="75"/>
  <c r="K22" i="75"/>
  <c r="J22" i="75"/>
  <c r="I22" i="75"/>
  <c r="G22" i="75"/>
  <c r="F22" i="75"/>
  <c r="E22" i="75"/>
  <c r="D22" i="75"/>
  <c r="C22" i="75"/>
  <c r="L21" i="75"/>
  <c r="H21" i="75"/>
  <c r="L20" i="75"/>
  <c r="H20" i="75"/>
  <c r="K19" i="75"/>
  <c r="J19" i="75"/>
  <c r="I19" i="75"/>
  <c r="G19" i="75"/>
  <c r="F19" i="75"/>
  <c r="E19" i="75"/>
  <c r="D19" i="75"/>
  <c r="C19" i="75"/>
  <c r="L18" i="75"/>
  <c r="H18" i="75"/>
  <c r="L17" i="75"/>
  <c r="H17" i="75"/>
  <c r="C2" i="75"/>
  <c r="M1" i="75"/>
  <c r="L49" i="74"/>
  <c r="M49" i="74" s="1"/>
  <c r="H49" i="74"/>
  <c r="M48" i="74"/>
  <c r="L48" i="74"/>
  <c r="H48" i="74"/>
  <c r="L47" i="74"/>
  <c r="H47" i="74"/>
  <c r="M47" i="74" s="1"/>
  <c r="L46" i="74"/>
  <c r="H46" i="74"/>
  <c r="M46" i="74" s="1"/>
  <c r="L45" i="74"/>
  <c r="M45" i="74" s="1"/>
  <c r="H45" i="74"/>
  <c r="M44" i="74"/>
  <c r="L44" i="74"/>
  <c r="H44" i="74"/>
  <c r="K43" i="74"/>
  <c r="J43" i="74"/>
  <c r="I43" i="74"/>
  <c r="G43" i="74"/>
  <c r="F43" i="74"/>
  <c r="E43" i="74"/>
  <c r="D43" i="74"/>
  <c r="C43" i="74"/>
  <c r="L42" i="74"/>
  <c r="H42" i="74"/>
  <c r="L41" i="74"/>
  <c r="H41" i="74"/>
  <c r="K40" i="74"/>
  <c r="J40" i="74"/>
  <c r="I40" i="74"/>
  <c r="G40" i="74"/>
  <c r="F40" i="74"/>
  <c r="E40" i="74"/>
  <c r="D40" i="74"/>
  <c r="C40" i="74"/>
  <c r="L39" i="74"/>
  <c r="H39" i="74"/>
  <c r="L38" i="74"/>
  <c r="H38" i="74"/>
  <c r="K37" i="74"/>
  <c r="J37" i="74"/>
  <c r="I37" i="74"/>
  <c r="G37" i="74"/>
  <c r="F37" i="74"/>
  <c r="E37" i="74"/>
  <c r="D37" i="74"/>
  <c r="C37" i="74"/>
  <c r="L36" i="74"/>
  <c r="H36" i="74"/>
  <c r="L35" i="74"/>
  <c r="H35" i="74"/>
  <c r="K34" i="74"/>
  <c r="J34" i="74"/>
  <c r="I34" i="74"/>
  <c r="G34" i="74"/>
  <c r="F34" i="74"/>
  <c r="E34" i="74"/>
  <c r="D34" i="74"/>
  <c r="C34" i="74"/>
  <c r="L33" i="74"/>
  <c r="H33" i="74"/>
  <c r="L32" i="74"/>
  <c r="H32" i="74"/>
  <c r="K31" i="74"/>
  <c r="J31" i="74"/>
  <c r="I31" i="74"/>
  <c r="G31" i="74"/>
  <c r="F31" i="74"/>
  <c r="E31" i="74"/>
  <c r="D31" i="74"/>
  <c r="C31" i="74"/>
  <c r="L30" i="74"/>
  <c r="H30" i="74"/>
  <c r="L29" i="74"/>
  <c r="H29" i="74"/>
  <c r="K28" i="74"/>
  <c r="J28" i="74"/>
  <c r="I28" i="74"/>
  <c r="G28" i="74"/>
  <c r="F28" i="74"/>
  <c r="E28" i="74"/>
  <c r="D28" i="74"/>
  <c r="C28" i="74"/>
  <c r="L27" i="74"/>
  <c r="H27" i="74"/>
  <c r="L26" i="74"/>
  <c r="H26" i="74"/>
  <c r="K25" i="74"/>
  <c r="J25" i="74"/>
  <c r="I25" i="74"/>
  <c r="G25" i="74"/>
  <c r="F25" i="74"/>
  <c r="E25" i="74"/>
  <c r="D25" i="74"/>
  <c r="C25" i="74"/>
  <c r="L24" i="74"/>
  <c r="H24" i="74"/>
  <c r="L23" i="74"/>
  <c r="H23" i="74"/>
  <c r="K22" i="74"/>
  <c r="J22" i="74"/>
  <c r="I22" i="74"/>
  <c r="G22" i="74"/>
  <c r="F22" i="74"/>
  <c r="E22" i="74"/>
  <c r="D22" i="74"/>
  <c r="C22" i="74"/>
  <c r="L21" i="74"/>
  <c r="H21" i="74"/>
  <c r="L20" i="74"/>
  <c r="H20" i="74"/>
  <c r="K19" i="74"/>
  <c r="J19" i="74"/>
  <c r="I19" i="74"/>
  <c r="G19" i="74"/>
  <c r="F19" i="74"/>
  <c r="E19" i="74"/>
  <c r="D19" i="74"/>
  <c r="C19" i="74"/>
  <c r="L18" i="74"/>
  <c r="H18" i="74"/>
  <c r="L17" i="74"/>
  <c r="H17" i="74"/>
  <c r="C2" i="74"/>
  <c r="M1" i="74"/>
  <c r="M49" i="73"/>
  <c r="L49" i="73"/>
  <c r="H49" i="73"/>
  <c r="L48" i="73"/>
  <c r="M48" i="73" s="1"/>
  <c r="H48" i="73"/>
  <c r="L47" i="73"/>
  <c r="H47" i="73"/>
  <c r="M47" i="73" s="1"/>
  <c r="L46" i="73"/>
  <c r="H46" i="73"/>
  <c r="M46" i="73" s="1"/>
  <c r="M45" i="73"/>
  <c r="L45" i="73"/>
  <c r="H45" i="73"/>
  <c r="L44" i="73"/>
  <c r="M44" i="73" s="1"/>
  <c r="H44" i="73"/>
  <c r="K43" i="73"/>
  <c r="J43" i="73"/>
  <c r="I43" i="73"/>
  <c r="G43" i="73"/>
  <c r="F43" i="73"/>
  <c r="E43" i="73"/>
  <c r="D43" i="73"/>
  <c r="C43" i="73"/>
  <c r="L42" i="73"/>
  <c r="H42" i="73"/>
  <c r="L41" i="73"/>
  <c r="H41" i="73"/>
  <c r="K40" i="73"/>
  <c r="J40" i="73"/>
  <c r="I40" i="73"/>
  <c r="G40" i="73"/>
  <c r="F40" i="73"/>
  <c r="E40" i="73"/>
  <c r="D40" i="73"/>
  <c r="C40" i="73"/>
  <c r="L39" i="73"/>
  <c r="H39" i="73"/>
  <c r="L38" i="73"/>
  <c r="H38" i="73"/>
  <c r="K37" i="73"/>
  <c r="J37" i="73"/>
  <c r="I37" i="73"/>
  <c r="G37" i="73"/>
  <c r="F37" i="73"/>
  <c r="E37" i="73"/>
  <c r="D37" i="73"/>
  <c r="C37" i="73"/>
  <c r="L36" i="73"/>
  <c r="H36" i="73"/>
  <c r="L35" i="73"/>
  <c r="H35" i="73"/>
  <c r="K34" i="73"/>
  <c r="J34" i="73"/>
  <c r="I34" i="73"/>
  <c r="G34" i="73"/>
  <c r="F34" i="73"/>
  <c r="E34" i="73"/>
  <c r="D34" i="73"/>
  <c r="C34" i="73"/>
  <c r="L33" i="73"/>
  <c r="H33" i="73"/>
  <c r="L32" i="73"/>
  <c r="H32" i="73"/>
  <c r="K31" i="73"/>
  <c r="J31" i="73"/>
  <c r="I31" i="73"/>
  <c r="G31" i="73"/>
  <c r="F31" i="73"/>
  <c r="E31" i="73"/>
  <c r="D31" i="73"/>
  <c r="C31" i="73"/>
  <c r="L30" i="73"/>
  <c r="H30" i="73"/>
  <c r="L29" i="73"/>
  <c r="H29" i="73"/>
  <c r="K28" i="73"/>
  <c r="J28" i="73"/>
  <c r="I28" i="73"/>
  <c r="G28" i="73"/>
  <c r="F28" i="73"/>
  <c r="E28" i="73"/>
  <c r="D28" i="73"/>
  <c r="C28" i="73"/>
  <c r="L27" i="73"/>
  <c r="H27" i="73"/>
  <c r="L26" i="73"/>
  <c r="H26" i="73"/>
  <c r="K25" i="73"/>
  <c r="J25" i="73"/>
  <c r="I25" i="73"/>
  <c r="G25" i="73"/>
  <c r="F25" i="73"/>
  <c r="E25" i="73"/>
  <c r="D25" i="73"/>
  <c r="C25" i="73"/>
  <c r="L24" i="73"/>
  <c r="H24" i="73"/>
  <c r="L23" i="73"/>
  <c r="H23" i="73"/>
  <c r="K22" i="73"/>
  <c r="J22" i="73"/>
  <c r="I22" i="73"/>
  <c r="G22" i="73"/>
  <c r="F22" i="73"/>
  <c r="E22" i="73"/>
  <c r="D22" i="73"/>
  <c r="C22" i="73"/>
  <c r="L21" i="73"/>
  <c r="H21" i="73"/>
  <c r="L20" i="73"/>
  <c r="H20" i="73"/>
  <c r="K19" i="73"/>
  <c r="J19" i="73"/>
  <c r="I19" i="73"/>
  <c r="G19" i="73"/>
  <c r="F19" i="73"/>
  <c r="E19" i="73"/>
  <c r="D19" i="73"/>
  <c r="C19" i="73"/>
  <c r="L18" i="73"/>
  <c r="H18" i="73"/>
  <c r="L17" i="73"/>
  <c r="H17" i="73"/>
  <c r="C2" i="73"/>
  <c r="M1" i="73"/>
  <c r="I11" i="54"/>
  <c r="I12" i="54" s="1"/>
  <c r="I13" i="54" s="1"/>
  <c r="I14" i="54" s="1"/>
  <c r="I15" i="54" s="1"/>
  <c r="I16" i="54" s="1"/>
  <c r="I17" i="54" s="1"/>
  <c r="I18" i="54" s="1"/>
  <c r="I19" i="54" s="1"/>
  <c r="I20" i="54" s="1"/>
  <c r="I21" i="54" s="1"/>
  <c r="I22" i="54" s="1"/>
  <c r="I23" i="54" s="1"/>
  <c r="I24" i="54" s="1"/>
  <c r="I25" i="54" s="1"/>
  <c r="I26" i="54" s="1"/>
  <c r="I27" i="54" s="1"/>
  <c r="I28" i="54" s="1"/>
  <c r="I29" i="54" s="1"/>
  <c r="I30" i="54" s="1"/>
  <c r="I31" i="54" s="1"/>
  <c r="I32" i="54" s="1"/>
  <c r="R14" i="68"/>
  <c r="O14" i="68"/>
  <c r="L14" i="68"/>
  <c r="K14" i="68"/>
  <c r="R13" i="68"/>
  <c r="O13" i="68"/>
  <c r="L13" i="68"/>
  <c r="K13" i="68"/>
  <c r="R12" i="68"/>
  <c r="O12" i="68"/>
  <c r="L12" i="68"/>
  <c r="K12" i="68"/>
  <c r="R11" i="68"/>
  <c r="O11" i="68"/>
  <c r="L11" i="68"/>
  <c r="K11" i="68"/>
  <c r="R10" i="68"/>
  <c r="O10" i="68"/>
  <c r="L10" i="68"/>
  <c r="K10" i="68"/>
  <c r="R9" i="68"/>
  <c r="O9" i="68"/>
  <c r="L9" i="68"/>
  <c r="K9" i="68"/>
  <c r="R8" i="68"/>
  <c r="O8" i="68"/>
  <c r="L8" i="68"/>
  <c r="K8" i="68"/>
  <c r="R7" i="68"/>
  <c r="O7" i="68"/>
  <c r="L7" i="68"/>
  <c r="K7" i="68"/>
  <c r="R6" i="68"/>
  <c r="O6" i="68"/>
  <c r="L6" i="68"/>
  <c r="K6" i="68"/>
  <c r="R5" i="68"/>
  <c r="O5" i="68"/>
  <c r="L5" i="68"/>
  <c r="K5" i="68"/>
  <c r="R4" i="68"/>
  <c r="O4" i="68"/>
  <c r="L4" i="68"/>
  <c r="K4" i="68"/>
  <c r="R3" i="68"/>
  <c r="O3" i="68"/>
  <c r="L3" i="68"/>
  <c r="K3" i="68"/>
  <c r="K43" i="82" l="1"/>
  <c r="K28" i="82"/>
  <c r="C28" i="82"/>
  <c r="K25" i="82"/>
  <c r="K22" i="82"/>
  <c r="C43" i="79"/>
  <c r="J37" i="79"/>
  <c r="J34" i="79"/>
  <c r="J31" i="79"/>
  <c r="J28" i="79"/>
  <c r="E37" i="82"/>
  <c r="E31" i="79"/>
  <c r="F22" i="79"/>
  <c r="C43" i="82"/>
  <c r="D19" i="82"/>
  <c r="I40" i="79"/>
  <c r="L25" i="77"/>
  <c r="D43" i="82"/>
  <c r="D34" i="82"/>
  <c r="E28" i="82"/>
  <c r="D25" i="82"/>
  <c r="D40" i="82"/>
  <c r="G40" i="82"/>
  <c r="M36" i="83"/>
  <c r="K19" i="82"/>
  <c r="F37" i="79"/>
  <c r="G31" i="79"/>
  <c r="G37" i="79"/>
  <c r="G25" i="79"/>
  <c r="L43" i="77"/>
  <c r="L37" i="77"/>
  <c r="L31" i="77"/>
  <c r="M30" i="74"/>
  <c r="M42" i="91"/>
  <c r="M36" i="91"/>
  <c r="M33" i="91"/>
  <c r="M27" i="91"/>
  <c r="M21" i="91"/>
  <c r="M36" i="90"/>
  <c r="M35" i="90"/>
  <c r="M30" i="90"/>
  <c r="L40" i="89"/>
  <c r="M29" i="89"/>
  <c r="M27" i="88"/>
  <c r="M21" i="88"/>
  <c r="M21" i="86"/>
  <c r="E43" i="82"/>
  <c r="E40" i="82"/>
  <c r="M35" i="84"/>
  <c r="M37" i="84" s="1"/>
  <c r="L26" i="82"/>
  <c r="M24" i="84"/>
  <c r="M17" i="84"/>
  <c r="M19" i="84" s="1"/>
  <c r="L39" i="82"/>
  <c r="G28" i="82"/>
  <c r="M42" i="81"/>
  <c r="F19" i="79"/>
  <c r="M18" i="81"/>
  <c r="M39" i="80"/>
  <c r="M38" i="80"/>
  <c r="M23" i="80"/>
  <c r="M35" i="78"/>
  <c r="L22" i="78"/>
  <c r="M23" i="75"/>
  <c r="M18" i="76"/>
  <c r="L40" i="77"/>
  <c r="H40" i="77"/>
  <c r="M35" i="77"/>
  <c r="L34" i="77"/>
  <c r="H34" i="77"/>
  <c r="M30" i="77"/>
  <c r="M29" i="77"/>
  <c r="L28" i="77"/>
  <c r="H28" i="77"/>
  <c r="L22" i="77"/>
  <c r="L19" i="77"/>
  <c r="M42" i="74"/>
  <c r="M29" i="74"/>
  <c r="M41" i="73"/>
  <c r="M27" i="73"/>
  <c r="M26" i="73"/>
  <c r="M23" i="73"/>
  <c r="M20" i="73"/>
  <c r="M18" i="73"/>
  <c r="L43" i="91"/>
  <c r="M41" i="91"/>
  <c r="M43" i="91" s="1"/>
  <c r="H43" i="91"/>
  <c r="L40" i="91"/>
  <c r="M39" i="91"/>
  <c r="M38" i="91"/>
  <c r="H40" i="91"/>
  <c r="L37" i="91"/>
  <c r="M35" i="91"/>
  <c r="H37" i="91"/>
  <c r="L34" i="91"/>
  <c r="H34" i="91"/>
  <c r="M32" i="91"/>
  <c r="L31" i="91"/>
  <c r="M30" i="91"/>
  <c r="M29" i="91"/>
  <c r="H31" i="91"/>
  <c r="L28" i="91"/>
  <c r="H28" i="91"/>
  <c r="L25" i="91"/>
  <c r="M24" i="91"/>
  <c r="H25" i="91"/>
  <c r="M23" i="91"/>
  <c r="L22" i="91"/>
  <c r="M20" i="91"/>
  <c r="H22" i="91"/>
  <c r="L19" i="91"/>
  <c r="M18" i="91"/>
  <c r="M17" i="91"/>
  <c r="M42" i="90"/>
  <c r="L43" i="90"/>
  <c r="H43" i="90"/>
  <c r="M41" i="90"/>
  <c r="M39" i="90"/>
  <c r="L40" i="90"/>
  <c r="M38" i="90"/>
  <c r="L37" i="90"/>
  <c r="L34" i="90"/>
  <c r="M33" i="90"/>
  <c r="H34" i="90"/>
  <c r="L31" i="90"/>
  <c r="M29" i="90"/>
  <c r="H31" i="90"/>
  <c r="L28" i="90"/>
  <c r="M27" i="90"/>
  <c r="M26" i="90"/>
  <c r="H28" i="90"/>
  <c r="L25" i="90"/>
  <c r="M24" i="90"/>
  <c r="H25" i="90"/>
  <c r="M21" i="90"/>
  <c r="H22" i="90"/>
  <c r="M20" i="90"/>
  <c r="L19" i="90"/>
  <c r="M18" i="90"/>
  <c r="H19" i="90"/>
  <c r="M17" i="90"/>
  <c r="M42" i="89"/>
  <c r="L43" i="89"/>
  <c r="M41" i="89"/>
  <c r="H43" i="89"/>
  <c r="M39" i="89"/>
  <c r="M38" i="89"/>
  <c r="L37" i="89"/>
  <c r="M36" i="89"/>
  <c r="M35" i="89"/>
  <c r="H37" i="89"/>
  <c r="L34" i="89"/>
  <c r="M33" i="89"/>
  <c r="H34" i="89"/>
  <c r="M32" i="89"/>
  <c r="L31" i="89"/>
  <c r="M30" i="89"/>
  <c r="H31" i="89"/>
  <c r="L28" i="89"/>
  <c r="M27" i="89"/>
  <c r="H28" i="89"/>
  <c r="L25" i="89"/>
  <c r="M24" i="89"/>
  <c r="H25" i="89"/>
  <c r="M23" i="89"/>
  <c r="M21" i="89"/>
  <c r="L22" i="89"/>
  <c r="M20" i="89"/>
  <c r="H22" i="89"/>
  <c r="M18" i="89"/>
  <c r="L19" i="89"/>
  <c r="H19" i="89"/>
  <c r="M17" i="89"/>
  <c r="L43" i="88"/>
  <c r="M42" i="88"/>
  <c r="H43" i="88"/>
  <c r="M41" i="88"/>
  <c r="M39" i="88"/>
  <c r="L40" i="88"/>
  <c r="M38" i="88"/>
  <c r="H40" i="88"/>
  <c r="L37" i="88"/>
  <c r="M36" i="88"/>
  <c r="H37" i="88"/>
  <c r="M33" i="88"/>
  <c r="L34" i="88"/>
  <c r="M32" i="88"/>
  <c r="H34" i="88"/>
  <c r="L31" i="88"/>
  <c r="M30" i="88"/>
  <c r="M29" i="88"/>
  <c r="H31" i="88"/>
  <c r="L28" i="88"/>
  <c r="H28" i="88"/>
  <c r="M26" i="88"/>
  <c r="L25" i="88"/>
  <c r="M24" i="88"/>
  <c r="M23" i="88"/>
  <c r="H25" i="88"/>
  <c r="L22" i="88"/>
  <c r="H22" i="88"/>
  <c r="M20" i="88"/>
  <c r="L19" i="88"/>
  <c r="M18" i="88"/>
  <c r="M17" i="88"/>
  <c r="H19" i="88"/>
  <c r="L43" i="86"/>
  <c r="M42" i="86"/>
  <c r="M41" i="86"/>
  <c r="H43" i="86"/>
  <c r="M39" i="86"/>
  <c r="L40" i="86"/>
  <c r="M38" i="86"/>
  <c r="H40" i="86"/>
  <c r="L37" i="86"/>
  <c r="M36" i="86"/>
  <c r="M35" i="86"/>
  <c r="H37" i="86"/>
  <c r="M33" i="86"/>
  <c r="L34" i="86"/>
  <c r="M32" i="86"/>
  <c r="H34" i="86"/>
  <c r="L31" i="86"/>
  <c r="M30" i="86"/>
  <c r="H31" i="86"/>
  <c r="M29" i="86"/>
  <c r="L28" i="86"/>
  <c r="M27" i="86"/>
  <c r="M26" i="86"/>
  <c r="H28" i="86"/>
  <c r="L25" i="86"/>
  <c r="M24" i="86"/>
  <c r="L22" i="86"/>
  <c r="M20" i="86"/>
  <c r="H22" i="86"/>
  <c r="M18" i="86"/>
  <c r="L19" i="86"/>
  <c r="M17" i="86"/>
  <c r="H19" i="86"/>
  <c r="M42" i="84"/>
  <c r="M41" i="84"/>
  <c r="M43" i="84" s="1"/>
  <c r="H43" i="84"/>
  <c r="K40" i="82"/>
  <c r="M39" i="84"/>
  <c r="C40" i="82"/>
  <c r="M38" i="84"/>
  <c r="M40" i="84" s="1"/>
  <c r="M36" i="84"/>
  <c r="H37" i="84"/>
  <c r="M33" i="84"/>
  <c r="J34" i="82"/>
  <c r="L33" i="82"/>
  <c r="H33" i="82"/>
  <c r="E34" i="82"/>
  <c r="M32" i="84"/>
  <c r="M34" i="84" s="1"/>
  <c r="M30" i="84"/>
  <c r="I31" i="82"/>
  <c r="D31" i="82"/>
  <c r="J31" i="82"/>
  <c r="M29" i="84"/>
  <c r="M31" i="84" s="1"/>
  <c r="H31" i="84"/>
  <c r="M27" i="84"/>
  <c r="J28" i="82"/>
  <c r="M21" i="84"/>
  <c r="M20" i="84"/>
  <c r="M22" i="84" s="1"/>
  <c r="G22" i="82"/>
  <c r="H22" i="84"/>
  <c r="M18" i="84"/>
  <c r="H19" i="84"/>
  <c r="M42" i="83"/>
  <c r="L42" i="82"/>
  <c r="L43" i="83"/>
  <c r="H42" i="82"/>
  <c r="M41" i="83"/>
  <c r="L41" i="82"/>
  <c r="H43" i="83"/>
  <c r="L40" i="83"/>
  <c r="M39" i="83"/>
  <c r="H39" i="82"/>
  <c r="M39" i="82" s="1"/>
  <c r="L38" i="82"/>
  <c r="M38" i="83"/>
  <c r="L36" i="82"/>
  <c r="L37" i="83"/>
  <c r="J37" i="82"/>
  <c r="I37" i="82"/>
  <c r="H36" i="82"/>
  <c r="M35" i="83"/>
  <c r="H35" i="82"/>
  <c r="H37" i="83"/>
  <c r="L34" i="83"/>
  <c r="M33" i="83"/>
  <c r="H34" i="83"/>
  <c r="L32" i="82"/>
  <c r="M32" i="83"/>
  <c r="M30" i="83"/>
  <c r="L30" i="82"/>
  <c r="L31" i="83"/>
  <c r="H30" i="82"/>
  <c r="M29" i="83"/>
  <c r="H31" i="83"/>
  <c r="L27" i="82"/>
  <c r="L28" i="83"/>
  <c r="I28" i="82"/>
  <c r="M27" i="83"/>
  <c r="H28" i="83"/>
  <c r="H27" i="82"/>
  <c r="M24" i="83"/>
  <c r="L24" i="82"/>
  <c r="J25" i="82"/>
  <c r="L25" i="83"/>
  <c r="I25" i="82"/>
  <c r="H24" i="82"/>
  <c r="H25" i="83"/>
  <c r="L22" i="83"/>
  <c r="L21" i="82"/>
  <c r="J22" i="82"/>
  <c r="M21" i="83"/>
  <c r="H21" i="82"/>
  <c r="C22" i="82"/>
  <c r="L20" i="82"/>
  <c r="M20" i="83"/>
  <c r="H20" i="82"/>
  <c r="D22" i="82"/>
  <c r="H22" i="83"/>
  <c r="L18" i="82"/>
  <c r="M18" i="83"/>
  <c r="L19" i="83"/>
  <c r="H18" i="82"/>
  <c r="M17" i="83"/>
  <c r="H19" i="83"/>
  <c r="L43" i="81"/>
  <c r="M41" i="81"/>
  <c r="M43" i="81" s="1"/>
  <c r="E43" i="79"/>
  <c r="L40" i="81"/>
  <c r="M39" i="81"/>
  <c r="M38" i="81"/>
  <c r="H40" i="81"/>
  <c r="L37" i="81"/>
  <c r="M36" i="81"/>
  <c r="M35" i="81"/>
  <c r="E37" i="79"/>
  <c r="H35" i="79"/>
  <c r="D37" i="79"/>
  <c r="C37" i="79"/>
  <c r="L33" i="79"/>
  <c r="M33" i="81"/>
  <c r="L34" i="81"/>
  <c r="K34" i="79"/>
  <c r="L32" i="79"/>
  <c r="M32" i="81"/>
  <c r="M34" i="81" s="1"/>
  <c r="H34" i="81"/>
  <c r="M30" i="81"/>
  <c r="H31" i="81"/>
  <c r="D31" i="79"/>
  <c r="M29" i="81"/>
  <c r="L27" i="79"/>
  <c r="L28" i="81"/>
  <c r="M27" i="81"/>
  <c r="H28" i="81"/>
  <c r="M24" i="81"/>
  <c r="F25" i="79"/>
  <c r="K25" i="79"/>
  <c r="J25" i="79"/>
  <c r="M23" i="81"/>
  <c r="M25" i="81" s="1"/>
  <c r="E25" i="79"/>
  <c r="H23" i="79"/>
  <c r="H25" i="81"/>
  <c r="C25" i="79"/>
  <c r="L21" i="79"/>
  <c r="L22" i="81"/>
  <c r="G22" i="79"/>
  <c r="M21" i="81"/>
  <c r="H22" i="81"/>
  <c r="J22" i="79"/>
  <c r="L19" i="81"/>
  <c r="M17" i="81"/>
  <c r="M19" i="81" s="1"/>
  <c r="G19" i="79"/>
  <c r="H19" i="81"/>
  <c r="M42" i="80"/>
  <c r="L43" i="80"/>
  <c r="L42" i="79"/>
  <c r="H42" i="79"/>
  <c r="H43" i="80"/>
  <c r="L41" i="79"/>
  <c r="I43" i="79"/>
  <c r="L39" i="79"/>
  <c r="L40" i="80"/>
  <c r="G40" i="79"/>
  <c r="H39" i="79"/>
  <c r="H38" i="79"/>
  <c r="C40" i="79"/>
  <c r="M36" i="80"/>
  <c r="L37" i="80"/>
  <c r="L36" i="79"/>
  <c r="H36" i="79"/>
  <c r="M35" i="80"/>
  <c r="H37" i="80"/>
  <c r="L34" i="80"/>
  <c r="M33" i="80"/>
  <c r="D34" i="79"/>
  <c r="C34" i="79"/>
  <c r="H34" i="80"/>
  <c r="H33" i="79"/>
  <c r="I34" i="79"/>
  <c r="M32" i="80"/>
  <c r="L30" i="79"/>
  <c r="M30" i="80"/>
  <c r="L31" i="80"/>
  <c r="H30" i="79"/>
  <c r="L29" i="79"/>
  <c r="M29" i="80"/>
  <c r="I31" i="79"/>
  <c r="H31" i="80"/>
  <c r="M27" i="80"/>
  <c r="L28" i="80"/>
  <c r="H27" i="79"/>
  <c r="H28" i="80"/>
  <c r="H26" i="79"/>
  <c r="C28" i="79"/>
  <c r="M24" i="80"/>
  <c r="L25" i="80"/>
  <c r="L24" i="79"/>
  <c r="H24" i="79"/>
  <c r="H25" i="80"/>
  <c r="M21" i="80"/>
  <c r="L22" i="80"/>
  <c r="H21" i="79"/>
  <c r="L20" i="79"/>
  <c r="I22" i="79"/>
  <c r="M20" i="80"/>
  <c r="H20" i="79"/>
  <c r="H22" i="80"/>
  <c r="L19" i="80"/>
  <c r="L18" i="79"/>
  <c r="M18" i="80"/>
  <c r="H18" i="79"/>
  <c r="H19" i="80"/>
  <c r="L17" i="79"/>
  <c r="I19" i="79"/>
  <c r="M17" i="80"/>
  <c r="M42" i="78"/>
  <c r="L43" i="78"/>
  <c r="H43" i="78"/>
  <c r="M41" i="78"/>
  <c r="L40" i="78"/>
  <c r="M39" i="78"/>
  <c r="M38" i="78"/>
  <c r="M36" i="78"/>
  <c r="L37" i="78"/>
  <c r="M33" i="78"/>
  <c r="L34" i="78"/>
  <c r="H34" i="78"/>
  <c r="L31" i="78"/>
  <c r="M30" i="78"/>
  <c r="M29" i="78"/>
  <c r="H31" i="78"/>
  <c r="L28" i="78"/>
  <c r="M27" i="78"/>
  <c r="M26" i="78"/>
  <c r="H28" i="78"/>
  <c r="M24" i="78"/>
  <c r="L25" i="78"/>
  <c r="H25" i="78"/>
  <c r="M21" i="78"/>
  <c r="H22" i="78"/>
  <c r="M20" i="78"/>
  <c r="M18" i="78"/>
  <c r="L19" i="78"/>
  <c r="M17" i="78"/>
  <c r="H19" i="78"/>
  <c r="L43" i="75"/>
  <c r="M42" i="75"/>
  <c r="M41" i="75"/>
  <c r="H43" i="75"/>
  <c r="L40" i="75"/>
  <c r="M39" i="75"/>
  <c r="M38" i="75"/>
  <c r="H40" i="75"/>
  <c r="L37" i="75"/>
  <c r="M36" i="75"/>
  <c r="M35" i="75"/>
  <c r="H37" i="75"/>
  <c r="M33" i="75"/>
  <c r="L34" i="75"/>
  <c r="H34" i="75"/>
  <c r="M32" i="75"/>
  <c r="M30" i="75"/>
  <c r="L31" i="75"/>
  <c r="H31" i="75"/>
  <c r="M29" i="75"/>
  <c r="M27" i="75"/>
  <c r="L28" i="75"/>
  <c r="H28" i="75"/>
  <c r="L25" i="75"/>
  <c r="M24" i="75"/>
  <c r="L22" i="75"/>
  <c r="M21" i="75"/>
  <c r="M20" i="75"/>
  <c r="H22" i="75"/>
  <c r="M18" i="75"/>
  <c r="L19" i="75"/>
  <c r="M17" i="75"/>
  <c r="H19" i="75"/>
  <c r="M42" i="76"/>
  <c r="L43" i="76"/>
  <c r="M41" i="76"/>
  <c r="H43" i="76"/>
  <c r="L40" i="76"/>
  <c r="H40" i="76"/>
  <c r="M39" i="76"/>
  <c r="M36" i="76"/>
  <c r="L37" i="76"/>
  <c r="M35" i="76"/>
  <c r="H37" i="76"/>
  <c r="M33" i="76"/>
  <c r="L34" i="76"/>
  <c r="H34" i="76"/>
  <c r="M32" i="76"/>
  <c r="L31" i="76"/>
  <c r="M30" i="76"/>
  <c r="M29" i="76"/>
  <c r="H31" i="76"/>
  <c r="M27" i="76"/>
  <c r="L28" i="76"/>
  <c r="H28" i="76"/>
  <c r="M24" i="76"/>
  <c r="L25" i="76"/>
  <c r="H25" i="76"/>
  <c r="M23" i="76"/>
  <c r="L22" i="76"/>
  <c r="M21" i="76"/>
  <c r="M20" i="76"/>
  <c r="H22" i="76"/>
  <c r="L19" i="76"/>
  <c r="M17" i="76"/>
  <c r="M42" i="77"/>
  <c r="M41" i="77"/>
  <c r="H43" i="77"/>
  <c r="M39" i="77"/>
  <c r="M38" i="77"/>
  <c r="M36" i="77"/>
  <c r="H37" i="77"/>
  <c r="M33" i="77"/>
  <c r="M32" i="77"/>
  <c r="H31" i="77"/>
  <c r="M27" i="77"/>
  <c r="M24" i="77"/>
  <c r="M23" i="77"/>
  <c r="H25" i="77"/>
  <c r="M21" i="77"/>
  <c r="M20" i="77"/>
  <c r="H22" i="77"/>
  <c r="M18" i="77"/>
  <c r="M17" i="77"/>
  <c r="L43" i="74"/>
  <c r="M41" i="74"/>
  <c r="H43" i="74"/>
  <c r="L40" i="74"/>
  <c r="M39" i="74"/>
  <c r="H40" i="74"/>
  <c r="M38" i="74"/>
  <c r="M36" i="74"/>
  <c r="L37" i="74"/>
  <c r="M35" i="74"/>
  <c r="H37" i="74"/>
  <c r="L34" i="74"/>
  <c r="M33" i="74"/>
  <c r="H34" i="74"/>
  <c r="L31" i="74"/>
  <c r="H31" i="74"/>
  <c r="L28" i="74"/>
  <c r="M27" i="74"/>
  <c r="H28" i="74"/>
  <c r="M24" i="74"/>
  <c r="L25" i="74"/>
  <c r="H25" i="74"/>
  <c r="M23" i="74"/>
  <c r="M21" i="74"/>
  <c r="L22" i="74"/>
  <c r="M20" i="74"/>
  <c r="H22" i="74"/>
  <c r="M18" i="74"/>
  <c r="H19" i="74"/>
  <c r="M17" i="74"/>
  <c r="L43" i="73"/>
  <c r="M42" i="73"/>
  <c r="H43" i="73"/>
  <c r="L40" i="73"/>
  <c r="M39" i="73"/>
  <c r="M38" i="73"/>
  <c r="H40" i="73"/>
  <c r="L37" i="73"/>
  <c r="M36" i="73"/>
  <c r="H37" i="73"/>
  <c r="M35" i="73"/>
  <c r="M33" i="73"/>
  <c r="H34" i="73"/>
  <c r="M32" i="73"/>
  <c r="M30" i="73"/>
  <c r="L31" i="73"/>
  <c r="H31" i="73"/>
  <c r="M29" i="73"/>
  <c r="L28" i="73"/>
  <c r="H28" i="73"/>
  <c r="L25" i="73"/>
  <c r="M24" i="73"/>
  <c r="M21" i="73"/>
  <c r="L22" i="73"/>
  <c r="H22" i="73"/>
  <c r="L19" i="73"/>
  <c r="M17" i="73"/>
  <c r="H19" i="73"/>
  <c r="K13" i="92"/>
  <c r="L13" i="92"/>
  <c r="K4" i="67"/>
  <c r="K5" i="67" s="1"/>
  <c r="K6" i="67" s="1"/>
  <c r="K7" i="67" s="1"/>
  <c r="K8" i="67" s="1"/>
  <c r="R13" i="67"/>
  <c r="M26" i="91"/>
  <c r="H19" i="91"/>
  <c r="M32" i="90"/>
  <c r="H37" i="90"/>
  <c r="L22" i="90"/>
  <c r="H40" i="90"/>
  <c r="M23" i="90"/>
  <c r="H40" i="89"/>
  <c r="M26" i="89"/>
  <c r="M28" i="89" s="1"/>
  <c r="M35" i="88"/>
  <c r="H25" i="86"/>
  <c r="M23" i="86"/>
  <c r="H17" i="82"/>
  <c r="I34" i="82"/>
  <c r="H23" i="82"/>
  <c r="I22" i="82"/>
  <c r="I40" i="82"/>
  <c r="H32" i="82"/>
  <c r="H40" i="84"/>
  <c r="M23" i="84"/>
  <c r="M25" i="84" s="1"/>
  <c r="M26" i="84"/>
  <c r="M28" i="84" s="1"/>
  <c r="H40" i="83"/>
  <c r="M23" i="83"/>
  <c r="M26" i="83"/>
  <c r="L17" i="82"/>
  <c r="L29" i="82"/>
  <c r="L23" i="82"/>
  <c r="L35" i="82"/>
  <c r="C25" i="82"/>
  <c r="C37" i="82"/>
  <c r="I43" i="82"/>
  <c r="H29" i="82"/>
  <c r="H41" i="82"/>
  <c r="H26" i="82"/>
  <c r="H38" i="82"/>
  <c r="H17" i="79"/>
  <c r="H29" i="79"/>
  <c r="H41" i="79"/>
  <c r="H40" i="80"/>
  <c r="H43" i="81"/>
  <c r="L26" i="79"/>
  <c r="M26" i="80"/>
  <c r="M26" i="81"/>
  <c r="M28" i="81" s="1"/>
  <c r="H37" i="81"/>
  <c r="L38" i="79"/>
  <c r="L31" i="81"/>
  <c r="H32" i="79"/>
  <c r="L35" i="79"/>
  <c r="E22" i="79"/>
  <c r="M20" i="81"/>
  <c r="M22" i="81" s="1"/>
  <c r="M41" i="80"/>
  <c r="L23" i="79"/>
  <c r="M23" i="78"/>
  <c r="M32" i="78"/>
  <c r="H37" i="78"/>
  <c r="H40" i="78"/>
  <c r="H19" i="77"/>
  <c r="M26" i="77"/>
  <c r="M26" i="76"/>
  <c r="H19" i="76"/>
  <c r="M38" i="76"/>
  <c r="M26" i="75"/>
  <c r="H25" i="75"/>
  <c r="L19" i="74"/>
  <c r="M32" i="74"/>
  <c r="M26" i="74"/>
  <c r="L34" i="73"/>
  <c r="H25" i="73"/>
  <c r="I3" i="54"/>
  <c r="I4" i="54" s="1"/>
  <c r="I5" i="54" s="1"/>
  <c r="I6" i="54" s="1"/>
  <c r="I7" i="54" s="1"/>
  <c r="I8" i="54" s="1"/>
  <c r="I9" i="54" s="1"/>
  <c r="I10" i="54" s="1"/>
  <c r="G3" i="54"/>
  <c r="G4" i="54" s="1"/>
  <c r="G5" i="54" s="1"/>
  <c r="G6" i="54" s="1"/>
  <c r="G7" i="54" s="1"/>
  <c r="G8" i="54" s="1"/>
  <c r="G9" i="54" s="1"/>
  <c r="G10" i="54" s="1"/>
  <c r="G11" i="54" s="1"/>
  <c r="G12" i="54" s="1"/>
  <c r="G13" i="54" s="1"/>
  <c r="G14" i="54" s="1"/>
  <c r="G15" i="54" s="1"/>
  <c r="G16" i="54" s="1"/>
  <c r="G17" i="54" s="1"/>
  <c r="G18" i="54" s="1"/>
  <c r="G19" i="54" s="1"/>
  <c r="G20" i="54" s="1"/>
  <c r="G21" i="54" s="1"/>
  <c r="G22" i="54" s="1"/>
  <c r="G23" i="54" s="1"/>
  <c r="G24" i="54" s="1"/>
  <c r="G25" i="54" s="1"/>
  <c r="G26" i="54" s="1"/>
  <c r="G27" i="54" s="1"/>
  <c r="G28" i="54" s="1"/>
  <c r="G29" i="54" s="1"/>
  <c r="G30" i="54" s="1"/>
  <c r="G31" i="54" s="1"/>
  <c r="G32" i="54" s="1"/>
  <c r="H17" i="55"/>
  <c r="M1" i="40" s="1"/>
  <c r="H13" i="55"/>
  <c r="H12" i="55"/>
  <c r="C2" i="40"/>
  <c r="C2" i="13"/>
  <c r="C2" i="42"/>
  <c r="C2" i="41"/>
  <c r="M22" i="73" l="1"/>
  <c r="M4" i="86"/>
  <c r="M4" i="83"/>
  <c r="M4" i="82"/>
  <c r="M4" i="90"/>
  <c r="M4" i="89"/>
  <c r="M4" i="76"/>
  <c r="M4" i="74"/>
  <c r="M4" i="81"/>
  <c r="M4" i="80"/>
  <c r="M4" i="84"/>
  <c r="M4" i="78"/>
  <c r="M4" i="88"/>
  <c r="M4" i="75"/>
  <c r="M4" i="91"/>
  <c r="M4" i="79"/>
  <c r="M4" i="77"/>
  <c r="M4" i="73"/>
  <c r="M3" i="91"/>
  <c r="M3" i="90"/>
  <c r="M3" i="82"/>
  <c r="M3" i="80"/>
  <c r="M3" i="78"/>
  <c r="M3" i="76"/>
  <c r="M3" i="73"/>
  <c r="M3" i="88"/>
  <c r="M3" i="84"/>
  <c r="M3" i="79"/>
  <c r="M3" i="74"/>
  <c r="M3" i="89"/>
  <c r="M3" i="81"/>
  <c r="M3" i="77"/>
  <c r="M3" i="75"/>
  <c r="M3" i="86"/>
  <c r="M3" i="83"/>
  <c r="M37" i="83"/>
  <c r="M25" i="83"/>
  <c r="M28" i="80"/>
  <c r="M31" i="74"/>
  <c r="M34" i="91"/>
  <c r="M28" i="91"/>
  <c r="M34" i="90"/>
  <c r="M25" i="90"/>
  <c r="M22" i="88"/>
  <c r="M22" i="86"/>
  <c r="H25" i="82"/>
  <c r="M20" i="82"/>
  <c r="M43" i="74"/>
  <c r="M19" i="73"/>
  <c r="M37" i="91"/>
  <c r="M22" i="91"/>
  <c r="M31" i="90"/>
  <c r="M28" i="88"/>
  <c r="L37" i="82"/>
  <c r="M36" i="82"/>
  <c r="L34" i="82"/>
  <c r="M33" i="82"/>
  <c r="M43" i="83"/>
  <c r="L40" i="82"/>
  <c r="H19" i="82"/>
  <c r="M43" i="80"/>
  <c r="M40" i="80"/>
  <c r="M25" i="80"/>
  <c r="M19" i="80"/>
  <c r="M37" i="78"/>
  <c r="M25" i="75"/>
  <c r="M19" i="76"/>
  <c r="M43" i="73"/>
  <c r="M28" i="73"/>
  <c r="M25" i="73"/>
  <c r="M43" i="90"/>
  <c r="M40" i="90"/>
  <c r="M37" i="90"/>
  <c r="M28" i="90"/>
  <c r="M43" i="89"/>
  <c r="M31" i="89"/>
  <c r="M25" i="89"/>
  <c r="M19" i="89"/>
  <c r="M37" i="88"/>
  <c r="M34" i="86"/>
  <c r="M25" i="86"/>
  <c r="M19" i="86"/>
  <c r="M30" i="82"/>
  <c r="L31" i="82"/>
  <c r="L28" i="82"/>
  <c r="H22" i="82"/>
  <c r="M18" i="82"/>
  <c r="M32" i="82"/>
  <c r="M27" i="82"/>
  <c r="M28" i="83"/>
  <c r="M22" i="83"/>
  <c r="L19" i="82"/>
  <c r="L43" i="79"/>
  <c r="M36" i="79"/>
  <c r="L28" i="79"/>
  <c r="M27" i="79"/>
  <c r="H25" i="79"/>
  <c r="H22" i="79"/>
  <c r="M18" i="79"/>
  <c r="M39" i="79"/>
  <c r="L37" i="79"/>
  <c r="M37" i="80"/>
  <c r="H37" i="79"/>
  <c r="L34" i="79"/>
  <c r="M33" i="79"/>
  <c r="M34" i="80"/>
  <c r="M31" i="80"/>
  <c r="H28" i="79"/>
  <c r="M22" i="80"/>
  <c r="M43" i="78"/>
  <c r="M34" i="78"/>
  <c r="M25" i="78"/>
  <c r="M22" i="78"/>
  <c r="M31" i="75"/>
  <c r="M28" i="75"/>
  <c r="M19" i="75"/>
  <c r="M43" i="76"/>
  <c r="M40" i="76"/>
  <c r="M37" i="76"/>
  <c r="M34" i="76"/>
  <c r="M28" i="76"/>
  <c r="M43" i="77"/>
  <c r="M40" i="77"/>
  <c r="M37" i="77"/>
  <c r="M34" i="77"/>
  <c r="M31" i="77"/>
  <c r="M28" i="77"/>
  <c r="M25" i="77"/>
  <c r="M22" i="77"/>
  <c r="M19" i="77"/>
  <c r="M37" i="74"/>
  <c r="M34" i="74"/>
  <c r="M22" i="74"/>
  <c r="M19" i="74"/>
  <c r="M31" i="73"/>
  <c r="M40" i="91"/>
  <c r="M31" i="91"/>
  <c r="M25" i="91"/>
  <c r="M19" i="91"/>
  <c r="M22" i="90"/>
  <c r="M19" i="90"/>
  <c r="M40" i="89"/>
  <c r="M37" i="89"/>
  <c r="M34" i="89"/>
  <c r="M22" i="89"/>
  <c r="M43" i="88"/>
  <c r="M40" i="88"/>
  <c r="M34" i="88"/>
  <c r="M31" i="88"/>
  <c r="M25" i="88"/>
  <c r="M19" i="88"/>
  <c r="M43" i="86"/>
  <c r="M40" i="86"/>
  <c r="M37" i="86"/>
  <c r="M31" i="86"/>
  <c r="M28" i="86"/>
  <c r="M42" i="82"/>
  <c r="L43" i="82"/>
  <c r="H37" i="82"/>
  <c r="M24" i="82"/>
  <c r="L25" i="82"/>
  <c r="L22" i="82"/>
  <c r="M21" i="82"/>
  <c r="M40" i="83"/>
  <c r="M34" i="83"/>
  <c r="H34" i="82"/>
  <c r="M31" i="83"/>
  <c r="M19" i="83"/>
  <c r="L40" i="79"/>
  <c r="M40" i="81"/>
  <c r="H40" i="79"/>
  <c r="M37" i="81"/>
  <c r="M31" i="81"/>
  <c r="L31" i="79"/>
  <c r="M30" i="79"/>
  <c r="L25" i="79"/>
  <c r="M24" i="79"/>
  <c r="L22" i="79"/>
  <c r="M21" i="79"/>
  <c r="M20" i="79"/>
  <c r="L19" i="79"/>
  <c r="M42" i="79"/>
  <c r="M40" i="78"/>
  <c r="M31" i="78"/>
  <c r="M28" i="78"/>
  <c r="M19" i="78"/>
  <c r="M43" i="75"/>
  <c r="M40" i="75"/>
  <c r="M37" i="75"/>
  <c r="M34" i="75"/>
  <c r="M22" i="75"/>
  <c r="M31" i="76"/>
  <c r="M25" i="76"/>
  <c r="M22" i="76"/>
  <c r="M40" i="74"/>
  <c r="M28" i="74"/>
  <c r="M25" i="74"/>
  <c r="M40" i="73"/>
  <c r="M37" i="73"/>
  <c r="M34" i="73"/>
  <c r="M17" i="82"/>
  <c r="M29" i="82"/>
  <c r="H31" i="82"/>
  <c r="M38" i="82"/>
  <c r="M40" i="82" s="1"/>
  <c r="H40" i="82"/>
  <c r="M23" i="82"/>
  <c r="M26" i="82"/>
  <c r="H28" i="82"/>
  <c r="M41" i="82"/>
  <c r="H43" i="82"/>
  <c r="M35" i="82"/>
  <c r="M41" i="79"/>
  <c r="H43" i="79"/>
  <c r="M17" i="79"/>
  <c r="H19" i="79"/>
  <c r="M38" i="79"/>
  <c r="M29" i="79"/>
  <c r="H31" i="79"/>
  <c r="H34" i="79"/>
  <c r="M32" i="79"/>
  <c r="M35" i="79"/>
  <c r="M23" i="79"/>
  <c r="M26" i="79"/>
  <c r="M1" i="41"/>
  <c r="M1" i="13"/>
  <c r="M1" i="42"/>
  <c r="M3" i="42"/>
  <c r="M3" i="40"/>
  <c r="M4" i="42"/>
  <c r="M4" i="40"/>
  <c r="M3" i="41"/>
  <c r="M3" i="13"/>
  <c r="M4" i="41"/>
  <c r="M4" i="13"/>
  <c r="M22" i="82" l="1"/>
  <c r="M37" i="82"/>
  <c r="M34" i="82"/>
  <c r="M31" i="82"/>
  <c r="M19" i="82"/>
  <c r="M34" i="79"/>
  <c r="M37" i="79"/>
  <c r="M28" i="82"/>
  <c r="M43" i="82"/>
  <c r="M25" i="82"/>
  <c r="M40" i="79"/>
  <c r="M28" i="79"/>
  <c r="M19" i="79"/>
  <c r="M22" i="79"/>
  <c r="M43" i="79"/>
  <c r="M31" i="79"/>
  <c r="M25" i="79"/>
  <c r="L44" i="41"/>
  <c r="H44" i="41"/>
  <c r="M44" i="41" s="1"/>
  <c r="K43" i="41"/>
  <c r="J43" i="41"/>
  <c r="I43" i="41"/>
  <c r="G43" i="41"/>
  <c r="F43" i="41"/>
  <c r="E43" i="41"/>
  <c r="D43" i="41"/>
  <c r="C43" i="41"/>
  <c r="L42" i="41"/>
  <c r="H42" i="41"/>
  <c r="L41" i="41"/>
  <c r="H41" i="41"/>
  <c r="K40" i="41"/>
  <c r="J40" i="41"/>
  <c r="I40" i="41"/>
  <c r="G40" i="41"/>
  <c r="F40" i="41"/>
  <c r="E40" i="41"/>
  <c r="D40" i="41"/>
  <c r="C40" i="41"/>
  <c r="L39" i="41"/>
  <c r="H39" i="41"/>
  <c r="L38" i="41"/>
  <c r="H38" i="41"/>
  <c r="K37" i="41"/>
  <c r="J37" i="41"/>
  <c r="I37" i="41"/>
  <c r="G37" i="41"/>
  <c r="F37" i="41"/>
  <c r="E37" i="41"/>
  <c r="D37" i="41"/>
  <c r="C37" i="41"/>
  <c r="L36" i="41"/>
  <c r="H36" i="41"/>
  <c r="L35" i="41"/>
  <c r="H35" i="41"/>
  <c r="K34" i="41"/>
  <c r="J34" i="41"/>
  <c r="I34" i="41"/>
  <c r="G34" i="41"/>
  <c r="F34" i="41"/>
  <c r="E34" i="41"/>
  <c r="D34" i="41"/>
  <c r="C34" i="41"/>
  <c r="L33" i="41"/>
  <c r="H33" i="41"/>
  <c r="L32" i="41"/>
  <c r="H32" i="41"/>
  <c r="K31" i="41"/>
  <c r="J31" i="41"/>
  <c r="I31" i="41"/>
  <c r="G31" i="41"/>
  <c r="F31" i="41"/>
  <c r="E31" i="41"/>
  <c r="D31" i="41"/>
  <c r="C31" i="41"/>
  <c r="L30" i="41"/>
  <c r="H30" i="41"/>
  <c r="L29" i="41"/>
  <c r="H29" i="41"/>
  <c r="K28" i="41"/>
  <c r="J28" i="41"/>
  <c r="I28" i="41"/>
  <c r="G28" i="41"/>
  <c r="F28" i="41"/>
  <c r="E28" i="41"/>
  <c r="D28" i="41"/>
  <c r="C28" i="41"/>
  <c r="L27" i="41"/>
  <c r="H27" i="41"/>
  <c r="L26" i="41"/>
  <c r="H26" i="41"/>
  <c r="K25" i="41"/>
  <c r="J25" i="41"/>
  <c r="I25" i="41"/>
  <c r="G25" i="41"/>
  <c r="F25" i="41"/>
  <c r="E25" i="41"/>
  <c r="D25" i="41"/>
  <c r="C25" i="41"/>
  <c r="L24" i="41"/>
  <c r="H24" i="41"/>
  <c r="L23" i="41"/>
  <c r="H23" i="41"/>
  <c r="K22" i="41"/>
  <c r="J22" i="41"/>
  <c r="I22" i="41"/>
  <c r="G22" i="41"/>
  <c r="F22" i="41"/>
  <c r="E22" i="41"/>
  <c r="D22" i="41"/>
  <c r="C22" i="41"/>
  <c r="L21" i="41"/>
  <c r="H21" i="41"/>
  <c r="L20" i="41"/>
  <c r="H20" i="41"/>
  <c r="K19" i="41"/>
  <c r="J19" i="41"/>
  <c r="I19" i="41"/>
  <c r="G19" i="41"/>
  <c r="F19" i="41"/>
  <c r="E19" i="41"/>
  <c r="D19" i="41"/>
  <c r="C19" i="41"/>
  <c r="L18" i="41"/>
  <c r="H18" i="41"/>
  <c r="L17" i="41"/>
  <c r="H17" i="41"/>
  <c r="L44" i="42"/>
  <c r="H44" i="42"/>
  <c r="K43" i="42"/>
  <c r="J43" i="42"/>
  <c r="I43" i="42"/>
  <c r="G43" i="42"/>
  <c r="F43" i="42"/>
  <c r="E43" i="42"/>
  <c r="D43" i="42"/>
  <c r="C43" i="42"/>
  <c r="L42" i="42"/>
  <c r="H42" i="42"/>
  <c r="L41" i="42"/>
  <c r="H41" i="42"/>
  <c r="K40" i="42"/>
  <c r="J40" i="42"/>
  <c r="I40" i="42"/>
  <c r="G40" i="42"/>
  <c r="F40" i="42"/>
  <c r="E40" i="42"/>
  <c r="D40" i="42"/>
  <c r="C40" i="42"/>
  <c r="L39" i="42"/>
  <c r="H39" i="42"/>
  <c r="L38" i="42"/>
  <c r="H38" i="42"/>
  <c r="K37" i="42"/>
  <c r="J37" i="42"/>
  <c r="I37" i="42"/>
  <c r="G37" i="42"/>
  <c r="F37" i="42"/>
  <c r="E37" i="42"/>
  <c r="D37" i="42"/>
  <c r="C37" i="42"/>
  <c r="L36" i="42"/>
  <c r="H36" i="42"/>
  <c r="L35" i="42"/>
  <c r="H35" i="42"/>
  <c r="K34" i="42"/>
  <c r="J34" i="42"/>
  <c r="I34" i="42"/>
  <c r="G34" i="42"/>
  <c r="F34" i="42"/>
  <c r="E34" i="42"/>
  <c r="D34" i="42"/>
  <c r="C34" i="42"/>
  <c r="L33" i="42"/>
  <c r="H33" i="42"/>
  <c r="L32" i="42"/>
  <c r="H32" i="42"/>
  <c r="K31" i="42"/>
  <c r="J31" i="42"/>
  <c r="I31" i="42"/>
  <c r="G31" i="42"/>
  <c r="F31" i="42"/>
  <c r="E31" i="42"/>
  <c r="D31" i="42"/>
  <c r="C31" i="42"/>
  <c r="L30" i="42"/>
  <c r="H30" i="42"/>
  <c r="L29" i="42"/>
  <c r="H29" i="42"/>
  <c r="K28" i="42"/>
  <c r="J28" i="42"/>
  <c r="I28" i="42"/>
  <c r="G28" i="42"/>
  <c r="F28" i="42"/>
  <c r="E28" i="42"/>
  <c r="D28" i="42"/>
  <c r="C28" i="42"/>
  <c r="L27" i="42"/>
  <c r="H27" i="42"/>
  <c r="L26" i="42"/>
  <c r="H26" i="42"/>
  <c r="K25" i="42"/>
  <c r="J25" i="42"/>
  <c r="I25" i="42"/>
  <c r="G25" i="42"/>
  <c r="F25" i="42"/>
  <c r="E25" i="42"/>
  <c r="D25" i="42"/>
  <c r="C25" i="42"/>
  <c r="L24" i="42"/>
  <c r="H24" i="42"/>
  <c r="L23" i="42"/>
  <c r="H23" i="42"/>
  <c r="K22" i="42"/>
  <c r="J22" i="42"/>
  <c r="I22" i="42"/>
  <c r="G22" i="42"/>
  <c r="F22" i="42"/>
  <c r="E22" i="42"/>
  <c r="D22" i="42"/>
  <c r="C22" i="42"/>
  <c r="L21" i="42"/>
  <c r="H21" i="42"/>
  <c r="L20" i="42"/>
  <c r="H20" i="42"/>
  <c r="K19" i="42"/>
  <c r="J19" i="42"/>
  <c r="I19" i="42"/>
  <c r="G19" i="42"/>
  <c r="F19" i="42"/>
  <c r="E19" i="42"/>
  <c r="D19" i="42"/>
  <c r="C19" i="42"/>
  <c r="L18" i="42"/>
  <c r="H18" i="42"/>
  <c r="L17" i="42"/>
  <c r="H17" i="42"/>
  <c r="L44" i="40"/>
  <c r="H44" i="40"/>
  <c r="K43" i="40"/>
  <c r="J43" i="40"/>
  <c r="I43" i="40"/>
  <c r="G43" i="40"/>
  <c r="F43" i="40"/>
  <c r="E43" i="40"/>
  <c r="D43" i="40"/>
  <c r="C43" i="40"/>
  <c r="L42" i="40"/>
  <c r="H42" i="40"/>
  <c r="L41" i="40"/>
  <c r="H41" i="40"/>
  <c r="K40" i="40"/>
  <c r="J40" i="40"/>
  <c r="I40" i="40"/>
  <c r="G40" i="40"/>
  <c r="F40" i="40"/>
  <c r="E40" i="40"/>
  <c r="D40" i="40"/>
  <c r="C40" i="40"/>
  <c r="L39" i="40"/>
  <c r="H39" i="40"/>
  <c r="L38" i="40"/>
  <c r="H38" i="40"/>
  <c r="K37" i="40"/>
  <c r="J37" i="40"/>
  <c r="I37" i="40"/>
  <c r="G37" i="40"/>
  <c r="F37" i="40"/>
  <c r="E37" i="40"/>
  <c r="D37" i="40"/>
  <c r="C37" i="40"/>
  <c r="L36" i="40"/>
  <c r="H36" i="40"/>
  <c r="L35" i="40"/>
  <c r="H35" i="40"/>
  <c r="K34" i="40"/>
  <c r="J34" i="40"/>
  <c r="I34" i="40"/>
  <c r="G34" i="40"/>
  <c r="F34" i="40"/>
  <c r="E34" i="40"/>
  <c r="D34" i="40"/>
  <c r="C34" i="40"/>
  <c r="L33" i="40"/>
  <c r="H33" i="40"/>
  <c r="L32" i="40"/>
  <c r="H32" i="40"/>
  <c r="K31" i="40"/>
  <c r="J31" i="40"/>
  <c r="I31" i="40"/>
  <c r="G31" i="40"/>
  <c r="F31" i="40"/>
  <c r="E31" i="40"/>
  <c r="D31" i="40"/>
  <c r="C31" i="40"/>
  <c r="L30" i="40"/>
  <c r="H30" i="40"/>
  <c r="L29" i="40"/>
  <c r="H29" i="40"/>
  <c r="K28" i="40"/>
  <c r="J28" i="40"/>
  <c r="I28" i="40"/>
  <c r="G28" i="40"/>
  <c r="F28" i="40"/>
  <c r="E28" i="40"/>
  <c r="D28" i="40"/>
  <c r="C28" i="40"/>
  <c r="L27" i="40"/>
  <c r="H27" i="40"/>
  <c r="L26" i="40"/>
  <c r="H26" i="40"/>
  <c r="K25" i="40"/>
  <c r="J25" i="40"/>
  <c r="I25" i="40"/>
  <c r="G25" i="40"/>
  <c r="F25" i="40"/>
  <c r="D25" i="40"/>
  <c r="C25" i="40"/>
  <c r="L24" i="40"/>
  <c r="H24" i="40"/>
  <c r="L23" i="40"/>
  <c r="H23" i="40"/>
  <c r="K22" i="40"/>
  <c r="J22" i="40"/>
  <c r="I22" i="40"/>
  <c r="G22" i="40"/>
  <c r="F22" i="40"/>
  <c r="E22" i="40"/>
  <c r="D22" i="40"/>
  <c r="C22" i="40"/>
  <c r="L21" i="40"/>
  <c r="H21" i="40"/>
  <c r="L20" i="40"/>
  <c r="H20" i="40"/>
  <c r="K19" i="40"/>
  <c r="J19" i="40"/>
  <c r="I19" i="40"/>
  <c r="G19" i="40"/>
  <c r="F19" i="40"/>
  <c r="E19" i="40"/>
  <c r="D19" i="40"/>
  <c r="C19" i="40"/>
  <c r="L18" i="40"/>
  <c r="H18" i="40"/>
  <c r="L17" i="40"/>
  <c r="H17" i="40"/>
  <c r="K42" i="13"/>
  <c r="J42" i="13"/>
  <c r="I42" i="13"/>
  <c r="G42" i="13"/>
  <c r="F42" i="13"/>
  <c r="E42" i="13"/>
  <c r="D42" i="13"/>
  <c r="C42" i="13"/>
  <c r="K41" i="13"/>
  <c r="J41" i="13"/>
  <c r="I41" i="13"/>
  <c r="G41" i="13"/>
  <c r="F41" i="13"/>
  <c r="E41" i="13"/>
  <c r="D41" i="13"/>
  <c r="C41" i="13"/>
  <c r="K39" i="13"/>
  <c r="J39" i="13"/>
  <c r="I39" i="13"/>
  <c r="G39" i="13"/>
  <c r="F39" i="13"/>
  <c r="E39" i="13"/>
  <c r="D39" i="13"/>
  <c r="C39" i="13"/>
  <c r="K38" i="13"/>
  <c r="J38" i="13"/>
  <c r="I38" i="13"/>
  <c r="G38" i="13"/>
  <c r="F38" i="13"/>
  <c r="E38" i="13"/>
  <c r="D38" i="13"/>
  <c r="C38" i="13"/>
  <c r="K36" i="13"/>
  <c r="J36" i="13"/>
  <c r="I36" i="13"/>
  <c r="G36" i="13"/>
  <c r="F36" i="13"/>
  <c r="E36" i="13"/>
  <c r="D36" i="13"/>
  <c r="C36" i="13"/>
  <c r="K35" i="13"/>
  <c r="J35" i="13"/>
  <c r="I35" i="13"/>
  <c r="G35" i="13"/>
  <c r="F35" i="13"/>
  <c r="E35" i="13"/>
  <c r="D35" i="13"/>
  <c r="C35" i="13"/>
  <c r="K33" i="13"/>
  <c r="J33" i="13"/>
  <c r="I33" i="13"/>
  <c r="G33" i="13"/>
  <c r="F33" i="13"/>
  <c r="E33" i="13"/>
  <c r="D33" i="13"/>
  <c r="C33" i="13"/>
  <c r="K32" i="13"/>
  <c r="J32" i="13"/>
  <c r="I32" i="13"/>
  <c r="G32" i="13"/>
  <c r="F32" i="13"/>
  <c r="E32" i="13"/>
  <c r="D32" i="13"/>
  <c r="C32" i="13"/>
  <c r="K30" i="13"/>
  <c r="J30" i="13"/>
  <c r="I30" i="13"/>
  <c r="G30" i="13"/>
  <c r="F30" i="13"/>
  <c r="E30" i="13"/>
  <c r="D30" i="13"/>
  <c r="C30" i="13"/>
  <c r="K29" i="13"/>
  <c r="J29" i="13"/>
  <c r="I29" i="13"/>
  <c r="G29" i="13"/>
  <c r="F29" i="13"/>
  <c r="E29" i="13"/>
  <c r="D29" i="13"/>
  <c r="C29" i="13"/>
  <c r="K27" i="13"/>
  <c r="J27" i="13"/>
  <c r="I27" i="13"/>
  <c r="G27" i="13"/>
  <c r="F27" i="13"/>
  <c r="E27" i="13"/>
  <c r="D27" i="13"/>
  <c r="C27" i="13"/>
  <c r="K26" i="13"/>
  <c r="J26" i="13"/>
  <c r="I26" i="13"/>
  <c r="G26" i="13"/>
  <c r="F26" i="13"/>
  <c r="E26" i="13"/>
  <c r="D26" i="13"/>
  <c r="C26" i="13"/>
  <c r="K24" i="13"/>
  <c r="J24" i="13"/>
  <c r="I24" i="13"/>
  <c r="G24" i="13"/>
  <c r="F24" i="13"/>
  <c r="E24" i="13"/>
  <c r="D24" i="13"/>
  <c r="C24" i="13"/>
  <c r="K23" i="13"/>
  <c r="J23" i="13"/>
  <c r="I23" i="13"/>
  <c r="G23" i="13"/>
  <c r="F23" i="13"/>
  <c r="E23" i="13"/>
  <c r="D23" i="13"/>
  <c r="C23" i="13"/>
  <c r="K21" i="13"/>
  <c r="J21" i="13"/>
  <c r="I21" i="13"/>
  <c r="G21" i="13"/>
  <c r="F21" i="13"/>
  <c r="E21" i="13"/>
  <c r="D21" i="13"/>
  <c r="C21" i="13"/>
  <c r="K20" i="13"/>
  <c r="J20" i="13"/>
  <c r="I20" i="13"/>
  <c r="G20" i="13"/>
  <c r="F20" i="13"/>
  <c r="E20" i="13"/>
  <c r="D20" i="13"/>
  <c r="C20" i="13"/>
  <c r="K18" i="13"/>
  <c r="J18" i="13"/>
  <c r="I18" i="13"/>
  <c r="G18" i="13"/>
  <c r="F18" i="13"/>
  <c r="E18" i="13"/>
  <c r="D18" i="13"/>
  <c r="C18" i="13"/>
  <c r="K17" i="13"/>
  <c r="J17" i="13"/>
  <c r="I17" i="13"/>
  <c r="G17" i="13"/>
  <c r="F17" i="13"/>
  <c r="E17" i="13"/>
  <c r="D17" i="13"/>
  <c r="C17" i="13"/>
  <c r="L44" i="13"/>
  <c r="H44" i="13"/>
  <c r="H49" i="41"/>
  <c r="L49" i="41"/>
  <c r="H48" i="41"/>
  <c r="L48" i="41"/>
  <c r="H47" i="41"/>
  <c r="L47" i="41"/>
  <c r="H46" i="41"/>
  <c r="L46" i="41"/>
  <c r="H45" i="41"/>
  <c r="L45" i="41"/>
  <c r="H49" i="42"/>
  <c r="L49" i="42"/>
  <c r="H48" i="42"/>
  <c r="L48" i="42"/>
  <c r="H47" i="42"/>
  <c r="L47" i="42"/>
  <c r="H46" i="42"/>
  <c r="L46" i="42"/>
  <c r="H45" i="42"/>
  <c r="L45" i="42"/>
  <c r="H49" i="13"/>
  <c r="L49" i="13"/>
  <c r="H48" i="13"/>
  <c r="L48" i="13"/>
  <c r="H47" i="13"/>
  <c r="L47" i="13"/>
  <c r="H46" i="13"/>
  <c r="L46" i="13"/>
  <c r="H45" i="13"/>
  <c r="L45" i="13"/>
  <c r="H49" i="40"/>
  <c r="L49" i="40"/>
  <c r="H48" i="40"/>
  <c r="L48" i="40"/>
  <c r="H47" i="40"/>
  <c r="L47" i="40"/>
  <c r="H46" i="40"/>
  <c r="L46" i="40"/>
  <c r="H45" i="40"/>
  <c r="L45" i="40"/>
  <c r="D43" i="13" l="1"/>
  <c r="G43" i="13"/>
  <c r="F22" i="13"/>
  <c r="G40" i="13"/>
  <c r="I43" i="13"/>
  <c r="K43" i="13"/>
  <c r="L43" i="42"/>
  <c r="J43" i="13"/>
  <c r="C43" i="13"/>
  <c r="J40" i="13"/>
  <c r="L40" i="42"/>
  <c r="D40" i="13"/>
  <c r="L37" i="42"/>
  <c r="J37" i="13"/>
  <c r="D37" i="13"/>
  <c r="J34" i="13"/>
  <c r="L34" i="42"/>
  <c r="D34" i="13"/>
  <c r="L31" i="42"/>
  <c r="D31" i="13"/>
  <c r="C31" i="13"/>
  <c r="L28" i="42"/>
  <c r="D28" i="13"/>
  <c r="K25" i="13"/>
  <c r="L25" i="42"/>
  <c r="D25" i="13"/>
  <c r="L22" i="42"/>
  <c r="G22" i="13"/>
  <c r="D22" i="13"/>
  <c r="L19" i="42"/>
  <c r="L43" i="41"/>
  <c r="L42" i="13"/>
  <c r="F43" i="13"/>
  <c r="E43" i="13"/>
  <c r="K40" i="13"/>
  <c r="L40" i="41"/>
  <c r="F40" i="13"/>
  <c r="E40" i="13"/>
  <c r="K37" i="13"/>
  <c r="L37" i="41"/>
  <c r="I37" i="13"/>
  <c r="G37" i="13"/>
  <c r="F37" i="13"/>
  <c r="E37" i="13"/>
  <c r="C37" i="13"/>
  <c r="K34" i="13"/>
  <c r="L34" i="41"/>
  <c r="G34" i="13"/>
  <c r="F34" i="13"/>
  <c r="E34" i="13"/>
  <c r="L31" i="41"/>
  <c r="K31" i="13"/>
  <c r="J31" i="13"/>
  <c r="I31" i="13"/>
  <c r="G31" i="13"/>
  <c r="F31" i="13"/>
  <c r="E31" i="13"/>
  <c r="K28" i="13"/>
  <c r="J28" i="13"/>
  <c r="L28" i="41"/>
  <c r="G28" i="13"/>
  <c r="F28" i="13"/>
  <c r="E28" i="13"/>
  <c r="L25" i="41"/>
  <c r="J25" i="13"/>
  <c r="I25" i="13"/>
  <c r="G25" i="13"/>
  <c r="F25" i="13"/>
  <c r="E25" i="13"/>
  <c r="C25" i="13"/>
  <c r="K22" i="13"/>
  <c r="J22" i="13"/>
  <c r="L22" i="41"/>
  <c r="E22" i="13"/>
  <c r="K19" i="13"/>
  <c r="L19" i="41"/>
  <c r="J19" i="13"/>
  <c r="I19" i="13"/>
  <c r="G19" i="13"/>
  <c r="F19" i="13"/>
  <c r="E19" i="13"/>
  <c r="D19" i="13"/>
  <c r="C19" i="13"/>
  <c r="M42" i="42"/>
  <c r="M36" i="42"/>
  <c r="L33" i="13"/>
  <c r="M30" i="42"/>
  <c r="L30" i="13"/>
  <c r="M24" i="42"/>
  <c r="L24" i="13"/>
  <c r="L21" i="13"/>
  <c r="L20" i="13"/>
  <c r="M18" i="42"/>
  <c r="L43" i="40"/>
  <c r="L40" i="40"/>
  <c r="L37" i="40"/>
  <c r="L34" i="40"/>
  <c r="L31" i="40"/>
  <c r="L28" i="40"/>
  <c r="L25" i="40"/>
  <c r="L22" i="40"/>
  <c r="L19" i="40"/>
  <c r="L26" i="13"/>
  <c r="L27" i="13"/>
  <c r="L18" i="13"/>
  <c r="M49" i="42"/>
  <c r="M48" i="41"/>
  <c r="M44" i="40"/>
  <c r="M21" i="42"/>
  <c r="M27" i="42"/>
  <c r="M33" i="42"/>
  <c r="M39" i="42"/>
  <c r="M46" i="40"/>
  <c r="M48" i="42"/>
  <c r="L32" i="13"/>
  <c r="L36" i="13"/>
  <c r="L38" i="13"/>
  <c r="L39" i="13"/>
  <c r="M46" i="42"/>
  <c r="M47" i="41"/>
  <c r="M49" i="40"/>
  <c r="M46" i="13"/>
  <c r="M48" i="13"/>
  <c r="M45" i="42"/>
  <c r="M47" i="42"/>
  <c r="M45" i="40"/>
  <c r="M45" i="13"/>
  <c r="M49" i="13"/>
  <c r="M47" i="40"/>
  <c r="M46" i="41"/>
  <c r="M49" i="41"/>
  <c r="M48" i="40"/>
  <c r="M45" i="41"/>
  <c r="M47" i="13"/>
  <c r="M18" i="40"/>
  <c r="M21" i="40"/>
  <c r="M24" i="40"/>
  <c r="M27" i="40"/>
  <c r="M30" i="40"/>
  <c r="M33" i="40"/>
  <c r="M36" i="40"/>
  <c r="M39" i="40"/>
  <c r="M42" i="40"/>
  <c r="M17" i="42"/>
  <c r="H19" i="42"/>
  <c r="M20" i="42"/>
  <c r="H22" i="42"/>
  <c r="M23" i="42"/>
  <c r="H25" i="42"/>
  <c r="M26" i="42"/>
  <c r="H28" i="42"/>
  <c r="M29" i="42"/>
  <c r="H31" i="42"/>
  <c r="M32" i="42"/>
  <c r="H34" i="42"/>
  <c r="M35" i="42"/>
  <c r="H37" i="42"/>
  <c r="M38" i="42"/>
  <c r="H40" i="42"/>
  <c r="M41" i="42"/>
  <c r="H43" i="42"/>
  <c r="M44" i="42"/>
  <c r="M18" i="41"/>
  <c r="M21" i="41"/>
  <c r="M24" i="41"/>
  <c r="M27" i="41"/>
  <c r="M30" i="41"/>
  <c r="M33" i="41"/>
  <c r="M36" i="41"/>
  <c r="M39" i="41"/>
  <c r="M42" i="41"/>
  <c r="M17" i="40"/>
  <c r="H19" i="40"/>
  <c r="M20" i="40"/>
  <c r="H22" i="40"/>
  <c r="M23" i="40"/>
  <c r="H25" i="40"/>
  <c r="M26" i="40"/>
  <c r="H28" i="40"/>
  <c r="M29" i="40"/>
  <c r="H31" i="40"/>
  <c r="M32" i="40"/>
  <c r="H34" i="40"/>
  <c r="M35" i="40"/>
  <c r="H37" i="40"/>
  <c r="M38" i="40"/>
  <c r="H40" i="40"/>
  <c r="M41" i="40"/>
  <c r="H43" i="40"/>
  <c r="M17" i="41"/>
  <c r="H19" i="41"/>
  <c r="M20" i="41"/>
  <c r="H22" i="41"/>
  <c r="M23" i="41"/>
  <c r="H25" i="41"/>
  <c r="M26" i="41"/>
  <c r="H28" i="41"/>
  <c r="M29" i="41"/>
  <c r="H31" i="41"/>
  <c r="M32" i="41"/>
  <c r="H34" i="41"/>
  <c r="M35" i="41"/>
  <c r="H37" i="41"/>
  <c r="M38" i="41"/>
  <c r="H40" i="41"/>
  <c r="M41" i="41"/>
  <c r="H43" i="41"/>
  <c r="H18" i="13"/>
  <c r="H20" i="13"/>
  <c r="H21" i="13"/>
  <c r="H24" i="13"/>
  <c r="H26" i="13"/>
  <c r="H27" i="13"/>
  <c r="H30" i="13"/>
  <c r="H32" i="13"/>
  <c r="H33" i="13"/>
  <c r="H36" i="13"/>
  <c r="H38" i="13"/>
  <c r="H39" i="13"/>
  <c r="H42" i="13"/>
  <c r="M44" i="13"/>
  <c r="H17" i="13"/>
  <c r="L17" i="13"/>
  <c r="C22" i="13"/>
  <c r="I22" i="13"/>
  <c r="H23" i="13"/>
  <c r="L23" i="13"/>
  <c r="C28" i="13"/>
  <c r="I28" i="13"/>
  <c r="H29" i="13"/>
  <c r="L29" i="13"/>
  <c r="C34" i="13"/>
  <c r="I34" i="13"/>
  <c r="H35" i="13"/>
  <c r="L35" i="13"/>
  <c r="C40" i="13"/>
  <c r="I40" i="13"/>
  <c r="H41" i="13"/>
  <c r="L41" i="13"/>
  <c r="M24" i="13" l="1"/>
  <c r="L43" i="13"/>
  <c r="L25" i="13"/>
  <c r="M21" i="13"/>
  <c r="M42" i="13"/>
  <c r="M43" i="42"/>
  <c r="M39" i="13"/>
  <c r="M40" i="42"/>
  <c r="M37" i="42"/>
  <c r="M34" i="42"/>
  <c r="M31" i="42"/>
  <c r="M28" i="42"/>
  <c r="M25" i="42"/>
  <c r="L22" i="13"/>
  <c r="M22" i="42"/>
  <c r="M19" i="42"/>
  <c r="H43" i="13"/>
  <c r="M43" i="41"/>
  <c r="L40" i="13"/>
  <c r="M40" i="41"/>
  <c r="L37" i="13"/>
  <c r="M37" i="41"/>
  <c r="H37" i="13"/>
  <c r="L34" i="13"/>
  <c r="M33" i="13"/>
  <c r="M34" i="41"/>
  <c r="L31" i="13"/>
  <c r="M30" i="13"/>
  <c r="M31" i="41"/>
  <c r="H31" i="13"/>
  <c r="L28" i="13"/>
  <c r="M28" i="41"/>
  <c r="H25" i="13"/>
  <c r="M25" i="41"/>
  <c r="M22" i="41"/>
  <c r="L19" i="13"/>
  <c r="H19" i="13"/>
  <c r="M19" i="41"/>
  <c r="M27" i="13"/>
  <c r="M18" i="13"/>
  <c r="M43" i="40"/>
  <c r="M40" i="40"/>
  <c r="M37" i="40"/>
  <c r="M34" i="40"/>
  <c r="M31" i="40"/>
  <c r="M28" i="40"/>
  <c r="M25" i="40"/>
  <c r="M22" i="40"/>
  <c r="M19" i="40"/>
  <c r="M36" i="13"/>
  <c r="M38" i="13"/>
  <c r="H40" i="13"/>
  <c r="M20" i="13"/>
  <c r="H22" i="13"/>
  <c r="M26" i="13"/>
  <c r="H28" i="13"/>
  <c r="M32" i="13"/>
  <c r="H34" i="13"/>
  <c r="M41" i="13"/>
  <c r="M35" i="13"/>
  <c r="M29" i="13"/>
  <c r="M23" i="13"/>
  <c r="M17" i="13"/>
  <c r="M25" i="13" l="1"/>
  <c r="M22" i="13"/>
  <c r="M43" i="13"/>
  <c r="M40" i="13"/>
  <c r="M37" i="13"/>
  <c r="M34" i="13"/>
  <c r="M31" i="13"/>
  <c r="M28" i="13"/>
  <c r="M19" i="13"/>
</calcChain>
</file>

<file path=xl/sharedStrings.xml><?xml version="1.0" encoding="utf-8"?>
<sst xmlns="http://schemas.openxmlformats.org/spreadsheetml/2006/main" count="2617" uniqueCount="341">
  <si>
    <t>Company Name:</t>
  </si>
  <si>
    <t>Implementation Dates (D/M/Y)</t>
  </si>
  <si>
    <t xml:space="preserve">New Business:  </t>
  </si>
  <si>
    <t xml:space="preserve">Renewal Business:  </t>
  </si>
  <si>
    <t xml:space="preserve">Operator 1: </t>
  </si>
  <si>
    <t>Coverages:</t>
  </si>
  <si>
    <t>New Business</t>
  </si>
  <si>
    <t>Accident Benefits - Basic</t>
  </si>
  <si>
    <t>Accident Benefits</t>
  </si>
  <si>
    <t>Uninsured Auto</t>
  </si>
  <si>
    <t>END 44</t>
  </si>
  <si>
    <t>Collision</t>
  </si>
  <si>
    <t>Comprehensive</t>
  </si>
  <si>
    <t>Current</t>
  </si>
  <si>
    <t>Proposed</t>
  </si>
  <si>
    <t>% +/- to Current Rates</t>
  </si>
  <si>
    <t/>
  </si>
  <si>
    <r>
      <t xml:space="preserve">Classification Treatment: </t>
    </r>
    <r>
      <rPr>
        <sz val="12"/>
        <rFont val="Arial"/>
        <family val="2"/>
      </rPr>
      <t>By operator, specify class, driving record, rate group, etc., and the % amount of any applicable discounts or surcharges.</t>
    </r>
  </si>
  <si>
    <t>Current:</t>
  </si>
  <si>
    <t>Proposed:</t>
  </si>
  <si>
    <t>Driver training</t>
  </si>
  <si>
    <t xml:space="preserve">DCPD - $0 Deductible </t>
  </si>
  <si>
    <t>Operator 2 (Occasional):</t>
  </si>
  <si>
    <t>COMBINED</t>
  </si>
  <si>
    <t>Territory 10</t>
  </si>
  <si>
    <t>Territory 11</t>
  </si>
  <si>
    <t>Provincial List of Postal FSAs to be used as the territories for each Rating Profile</t>
  </si>
  <si>
    <t>Territory #</t>
  </si>
  <si>
    <t>Ontario</t>
  </si>
  <si>
    <t>Nova Scotia</t>
  </si>
  <si>
    <t>New Brunswick</t>
  </si>
  <si>
    <t>Newfoundland</t>
  </si>
  <si>
    <t>E3V</t>
  </si>
  <si>
    <t>E8C</t>
  </si>
  <si>
    <t>E2A</t>
  </si>
  <si>
    <t>E1X</t>
  </si>
  <si>
    <t>E4T</t>
  </si>
  <si>
    <t>E1A</t>
  </si>
  <si>
    <t>E1H</t>
  </si>
  <si>
    <t>E5N</t>
  </si>
  <si>
    <t>M4Y</t>
  </si>
  <si>
    <t>L8V</t>
  </si>
  <si>
    <t>K1Y</t>
  </si>
  <si>
    <t>N6A</t>
  </si>
  <si>
    <t>N8W</t>
  </si>
  <si>
    <t>P3E</t>
  </si>
  <si>
    <t>P7K</t>
  </si>
  <si>
    <t>B3H</t>
  </si>
  <si>
    <t>B3A</t>
  </si>
  <si>
    <t>B1R</t>
  </si>
  <si>
    <t>B2A</t>
  </si>
  <si>
    <t>B2H</t>
  </si>
  <si>
    <t>B4H</t>
  </si>
  <si>
    <t>B2G</t>
  </si>
  <si>
    <t>B4N</t>
  </si>
  <si>
    <t>B5A</t>
  </si>
  <si>
    <t>A1E</t>
  </si>
  <si>
    <t>A2V</t>
  </si>
  <si>
    <t>No convictions</t>
  </si>
  <si>
    <t>Territory</t>
  </si>
  <si>
    <t xml:space="preserve">No AF accidents </t>
  </si>
  <si>
    <t>K6V</t>
  </si>
  <si>
    <t>A0H</t>
  </si>
  <si>
    <t>Bodily Injury*</t>
  </si>
  <si>
    <t>Property Damage*</t>
  </si>
  <si>
    <t>DCPD*</t>
  </si>
  <si>
    <t>* Form part of Third Party Liability. If there is no break-down, put TPL under Bodily Injury and include Health Levy, if applicable.</t>
  </si>
  <si>
    <t>PEI</t>
  </si>
  <si>
    <t>C0B</t>
  </si>
  <si>
    <t xml:space="preserve">Total Mandatory Coverages         </t>
  </si>
  <si>
    <t xml:space="preserve">Total Optional Coverages        </t>
  </si>
  <si>
    <t>Total of Mandatory and Optional</t>
  </si>
  <si>
    <t>E2L</t>
  </si>
  <si>
    <t>E3B</t>
  </si>
  <si>
    <t>E6K</t>
  </si>
  <si>
    <t>Amendment Date</t>
  </si>
  <si>
    <t>Allstate Insurance Company of Canada</t>
  </si>
  <si>
    <t>Arch Insurance Group</t>
  </si>
  <si>
    <t>Aviva Insurance Company of Canada</t>
  </si>
  <si>
    <t>Co-operators General Insurance Company</t>
  </si>
  <si>
    <t>COSECO Insurance Company</t>
  </si>
  <si>
    <t>CUMIS General Insurance Company</t>
  </si>
  <si>
    <t>The Dominion of Canada General Insurance Company</t>
  </si>
  <si>
    <t>Economical Mutual Insurance Company</t>
  </si>
  <si>
    <t>Elite Insurance Company</t>
  </si>
  <si>
    <t>Facility Association</t>
  </si>
  <si>
    <t>Federated Insurance Company of Canada</t>
  </si>
  <si>
    <t>IAO Actuarial Consulting Services Inc.</t>
  </si>
  <si>
    <t>Insurance Company of Prince Edward Island</t>
  </si>
  <si>
    <t>Intact Insurance Company</t>
  </si>
  <si>
    <t>Jevco Insurance Company</t>
  </si>
  <si>
    <t>Novex Insurance Company</t>
  </si>
  <si>
    <t>Pafco Insurance Company</t>
  </si>
  <si>
    <t>Pembridge Insurance Company</t>
  </si>
  <si>
    <t>The Personal Insurance Company</t>
  </si>
  <si>
    <t>Perth Insurance Company</t>
  </si>
  <si>
    <t>The Portage la Prairie Mutual Insurance Company</t>
  </si>
  <si>
    <t>Primmum Insurance Company</t>
  </si>
  <si>
    <t>Royal and Sun Alliance Insurance Company of Canada</t>
  </si>
  <si>
    <t>Security National Insurance Company</t>
  </si>
  <si>
    <t>The Sovereign General Insurance Company</t>
  </si>
  <si>
    <t>TD Home and Auto Insurance Company</t>
  </si>
  <si>
    <t>Tokio Marine &amp; Nichido Fire Insurance Co., Ltd.</t>
  </si>
  <si>
    <t>Traders General Insurance Company</t>
  </si>
  <si>
    <t>Trafalgar Insurance Company of Canada</t>
  </si>
  <si>
    <t>Unifund Assurance Company</t>
  </si>
  <si>
    <t>Waterloo Insurance Company</t>
  </si>
  <si>
    <t>The Wawanesa Mutual Insurance Company</t>
  </si>
  <si>
    <t>Zenith Insurance Company</t>
  </si>
  <si>
    <t>Reference</t>
  </si>
  <si>
    <t>Dartmouth (Downtown)</t>
  </si>
  <si>
    <t>Sydney</t>
  </si>
  <si>
    <t>North Sydney</t>
  </si>
  <si>
    <t>New Glasgow</t>
  </si>
  <si>
    <t>Amherst</t>
  </si>
  <si>
    <t>Antigonish</t>
  </si>
  <si>
    <t>Kentville</t>
  </si>
  <si>
    <t>Yarmouth</t>
  </si>
  <si>
    <t>Halifax (South End)</t>
  </si>
  <si>
    <t>Halifax (B3H)</t>
  </si>
  <si>
    <t>Dartmouth (B3A)</t>
  </si>
  <si>
    <t>Sydney (B1R)</t>
  </si>
  <si>
    <t>North Sydney (B2A)</t>
  </si>
  <si>
    <t>New Glasgow (B2H)</t>
  </si>
  <si>
    <t>Amherst (B4H)</t>
  </si>
  <si>
    <t>Antigonish (B2G)</t>
  </si>
  <si>
    <t>Kentville (B4N)</t>
  </si>
  <si>
    <t>Yarmouth (B5A)</t>
  </si>
  <si>
    <t>Company Name</t>
  </si>
  <si>
    <t>Implementation Dates</t>
  </si>
  <si>
    <t>Day</t>
  </si>
  <si>
    <t>Month</t>
  </si>
  <si>
    <t>Year</t>
  </si>
  <si>
    <t>Status of Profiles</t>
  </si>
  <si>
    <t>May</t>
  </si>
  <si>
    <t>Original</t>
  </si>
  <si>
    <t>Lloyds Underwriters</t>
  </si>
  <si>
    <t>XL Insurance Company Limited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</si>
  <si>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</si>
  <si>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</si>
  <si>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</si>
  <si>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</si>
  <si>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</si>
  <si>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</si>
  <si>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</si>
  <si>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</si>
  <si>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</si>
  <si>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</si>
  <si>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</si>
  <si>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New Business</t>
  </si>
  <si>
    <t xml:space="preserve">          Renewal Business</t>
  </si>
  <si>
    <t>Amendment</t>
  </si>
  <si>
    <t>filed on</t>
  </si>
  <si>
    <t>&lt;use drop down list to enter Company name&gt;</t>
  </si>
  <si>
    <t>&lt;Day&gt;</t>
  </si>
  <si>
    <t>&lt;Month&gt;</t>
  </si>
  <si>
    <t>&lt;year&gt;</t>
  </si>
  <si>
    <t>&lt;Status&gt;</t>
  </si>
  <si>
    <t>Instructions: Use Drop Down Lists to complete all green sections</t>
  </si>
  <si>
    <t xml:space="preserve">                    If amending an application, change status to Amendment</t>
  </si>
  <si>
    <t xml:space="preserve">                    In Profiles Complete Green Cells, Grey Cells should update automatically.</t>
  </si>
  <si>
    <t>Combined COLL &amp; DCPD</t>
  </si>
  <si>
    <t>Combined COLL &amp; COMP</t>
  </si>
  <si>
    <t>Combined COLL, DCPD &amp; COMP</t>
  </si>
  <si>
    <t>Profile</t>
  </si>
  <si>
    <t>Vehicle</t>
  </si>
  <si>
    <t>Code</t>
  </si>
  <si>
    <t>COLL</t>
  </si>
  <si>
    <t>COMP</t>
  </si>
  <si>
    <t>DCPD</t>
  </si>
  <si>
    <t>AB</t>
  </si>
  <si>
    <t>COMB</t>
  </si>
  <si>
    <t>2662</t>
  </si>
  <si>
    <t>0251</t>
  </si>
  <si>
    <t>0445</t>
  </si>
  <si>
    <t>AB Alberta &amp; Atlantic - 21 years</t>
  </si>
  <si>
    <t>Ext</t>
  </si>
  <si>
    <t>00</t>
  </si>
  <si>
    <t>01</t>
  </si>
  <si>
    <t>Separate</t>
  </si>
  <si>
    <t>use COLL for COLL &amp; DCPD</t>
  </si>
  <si>
    <t>Use COMB for COLL, COMP &amp; DCPD</t>
  </si>
  <si>
    <t>use COMB for COLL &amp; Comp</t>
  </si>
  <si>
    <t>2013 Hyundai Elantra GL 4DR</t>
  </si>
  <si>
    <t>3737</t>
  </si>
  <si>
    <t>0528</t>
  </si>
  <si>
    <t>3558</t>
  </si>
  <si>
    <t>1477</t>
  </si>
  <si>
    <t>ACE INA Insurance</t>
  </si>
  <si>
    <t>AIG Insurance Company of Canada</t>
  </si>
  <si>
    <t>Chubb Insurane Company of Canada</t>
  </si>
  <si>
    <t>Northbridge Commerical Insurance Corporation</t>
  </si>
  <si>
    <t>Northbridge General Insurance Corporation</t>
  </si>
  <si>
    <t>Protective Insurance Company</t>
  </si>
  <si>
    <t>Sonnet Insurance Company</t>
  </si>
  <si>
    <t>S&amp;Y Insurance Company</t>
  </si>
  <si>
    <t>The Guarantee Company of North America</t>
  </si>
  <si>
    <t>Travellers Canada</t>
  </si>
  <si>
    <t>&lt;pick from list&gt;</t>
  </si>
  <si>
    <t>Aviva General Insurance Company</t>
  </si>
  <si>
    <t>Hartford Fire Insurance Company</t>
  </si>
  <si>
    <t>Liberty Mutual  Insurance Company</t>
  </si>
  <si>
    <t>Verassure Insurance Company</t>
  </si>
  <si>
    <t>Echelon Insurance</t>
  </si>
  <si>
    <t>CAA Insurance Company (Canada)</t>
  </si>
  <si>
    <t>No Driver training</t>
  </si>
  <si>
    <t>2019 Honda CR-V EX 4DR AWD</t>
  </si>
  <si>
    <t>2016 Mazda CX-5 GX 4DR AWD</t>
  </si>
  <si>
    <t>2017 Dodge Ram 1500 SLT CREW CAB 4WD</t>
  </si>
  <si>
    <t>2016 Dodge Grand Caravan SE</t>
  </si>
  <si>
    <t>Licensed 2 years, Class 5 license/G in Ontario</t>
  </si>
  <si>
    <t>2018 Ford F150 XLT Supercrew 4WD</t>
  </si>
  <si>
    <t>2016 Honda Civic LX 4DR</t>
  </si>
  <si>
    <t>2016 Nissan Rogue S 4DR 2WD</t>
  </si>
  <si>
    <t>2017 Honda Civic LX 4DR</t>
  </si>
  <si>
    <t>0271</t>
  </si>
  <si>
    <t>7841</t>
  </si>
  <si>
    <t>2842</t>
  </si>
  <si>
    <t xml:space="preserve"> 2014 Chevrolet Cruze LT Turbo 4DR</t>
  </si>
  <si>
    <t>5099</t>
  </si>
  <si>
    <t xml:space="preserve"> </t>
  </si>
  <si>
    <t>2017 Ford Escape SE 4DR 4WD</t>
  </si>
  <si>
    <t>2017 Toyota Corolla CE 4DR</t>
  </si>
  <si>
    <t>Heartland Farm Mutual Inc.</t>
  </si>
  <si>
    <t>Using 2024 CLEAR Tables published by the IBC</t>
  </si>
  <si>
    <t>Using 2023 CLEAR Tables published by the IBC</t>
  </si>
  <si>
    <t>Using 2025 CLEAR Tables published by the IBC</t>
  </si>
  <si>
    <t>Principal Operator</t>
  </si>
  <si>
    <t>Licensed 2 years, Class 5 license/G in Ontario:</t>
  </si>
  <si>
    <t>Profile 1 -  Private Passenger:</t>
  </si>
  <si>
    <t>15 km</t>
  </si>
  <si>
    <t>10,000 km</t>
  </si>
  <si>
    <t>Annual Mileage:</t>
  </si>
  <si>
    <t>Commute:</t>
  </si>
  <si>
    <t>2016 Honda CR-V EX 4DR AWD</t>
  </si>
  <si>
    <t>Collision $1,000 Deductible</t>
  </si>
  <si>
    <t>Comprehensive $500 Deductible</t>
  </si>
  <si>
    <t>Profile 2 -  Private Passenger:</t>
  </si>
  <si>
    <t>Inexperienced Male</t>
  </si>
  <si>
    <t>Male, Single</t>
  </si>
  <si>
    <t>Experienced Male</t>
  </si>
  <si>
    <t>Very Experienced Male</t>
  </si>
  <si>
    <t>Licensed 27 years, Class 5 license/G in Ontario:</t>
  </si>
  <si>
    <t>Licensed 52 years, Class 5 license/G in Ontario:</t>
  </si>
  <si>
    <t>Inexperienced Female</t>
  </si>
  <si>
    <t>Female, Single</t>
  </si>
  <si>
    <t>Experienced Female</t>
  </si>
  <si>
    <t>Very Experienced Female</t>
  </si>
  <si>
    <t>Electric Vehicle</t>
  </si>
  <si>
    <t>Licensed 22 years, Class 5 license/G in Ontario:</t>
  </si>
  <si>
    <t>15,000 km</t>
  </si>
  <si>
    <t xml:space="preserve">Price New: </t>
  </si>
  <si>
    <t>2023 Tesla Model Y 75D LONG RANGE 4DR AWD</t>
  </si>
  <si>
    <r>
      <t xml:space="preserve"> (</t>
    </r>
    <r>
      <rPr>
        <b/>
        <sz val="11"/>
        <color rgb="FFFF0000"/>
        <rFont val="Arial"/>
        <family val="2"/>
      </rPr>
      <t>IBC VC: 0271 01</t>
    </r>
    <r>
      <rPr>
        <b/>
        <sz val="11"/>
        <rFont val="Arial"/>
        <family val="2"/>
      </rPr>
      <t>)</t>
    </r>
  </si>
  <si>
    <r>
      <t xml:space="preserve"> (</t>
    </r>
    <r>
      <rPr>
        <b/>
        <sz val="11"/>
        <color rgb="FFFF0000"/>
        <rFont val="Arial"/>
        <family val="2"/>
      </rPr>
      <t>IBC VC: 4024 00</t>
    </r>
    <r>
      <rPr>
        <b/>
        <sz val="11"/>
        <rFont val="Arial"/>
        <family val="2"/>
      </rPr>
      <t>)</t>
    </r>
  </si>
  <si>
    <t>Female, Married</t>
  </si>
  <si>
    <t>Parent and Child</t>
  </si>
  <si>
    <t>Licensed 32 years, Class 5 license/G in Ontario:</t>
  </si>
  <si>
    <t>10 km</t>
  </si>
  <si>
    <r>
      <t xml:space="preserve"> (</t>
    </r>
    <r>
      <rPr>
        <b/>
        <sz val="11"/>
        <color rgb="FFFF0000"/>
        <rFont val="Arial"/>
        <family val="2"/>
      </rPr>
      <t>IBC VC: 2662 00</t>
    </r>
    <r>
      <rPr>
        <b/>
        <sz val="11"/>
        <rFont val="Arial"/>
        <family val="2"/>
      </rPr>
      <t>)</t>
    </r>
  </si>
  <si>
    <t>Profile 8-OO Private Passenger:</t>
  </si>
  <si>
    <t>Profile 8-PO Private Passenger:</t>
  </si>
  <si>
    <t>Profile 8 - Private Passenger:</t>
  </si>
  <si>
    <t>Adult Couple</t>
  </si>
  <si>
    <t>Male, Married</t>
  </si>
  <si>
    <t>Licensed 20 years, Class 5 license/G in Ontario:</t>
  </si>
  <si>
    <t>2018 Nissan Rogue S 4DR AWD</t>
  </si>
  <si>
    <r>
      <t xml:space="preserve"> (</t>
    </r>
    <r>
      <rPr>
        <b/>
        <sz val="11"/>
        <color rgb="FFFF0000"/>
        <rFont val="Arial"/>
        <family val="2"/>
      </rPr>
      <t>IBC VC: 1487 00</t>
    </r>
    <r>
      <rPr>
        <b/>
        <sz val="11"/>
        <rFont val="Arial"/>
        <family val="2"/>
      </rPr>
      <t>)</t>
    </r>
  </si>
  <si>
    <t>Licensed 22 years, Class 5 license/G in Ontario</t>
  </si>
  <si>
    <t>Profile 9 - Private Passenger:</t>
  </si>
  <si>
    <t>Profile 9-PO Private Passenger:</t>
  </si>
  <si>
    <t>Profile 9-OO Private Passenger:</t>
  </si>
  <si>
    <t>Profile 10 - Private Passenger:</t>
  </si>
  <si>
    <t>Senior Couple</t>
  </si>
  <si>
    <t>Licensed 54 years, Class 5 license/G in Ontario:</t>
  </si>
  <si>
    <t>7,500 km</t>
  </si>
  <si>
    <t>None</t>
  </si>
  <si>
    <t>Licensed 50 years, Class 5 license/G in Ontario</t>
  </si>
  <si>
    <r>
      <t xml:space="preserve"> (</t>
    </r>
    <r>
      <rPr>
        <b/>
        <sz val="11"/>
        <color rgb="FFFF0000"/>
        <rFont val="Arial"/>
        <family val="2"/>
      </rPr>
      <t>IBC VC: 0458 00</t>
    </r>
    <r>
      <rPr>
        <b/>
        <sz val="11"/>
        <rFont val="Arial"/>
        <family val="2"/>
      </rPr>
      <t>)</t>
    </r>
  </si>
  <si>
    <t>2016 Toyota Corolla LE 4DR</t>
  </si>
  <si>
    <t>Profile 10-PO Private Passenger:</t>
  </si>
  <si>
    <t>Profile 10-OO Private Passenger:</t>
  </si>
  <si>
    <t>Profile 11 - Private Passenger:</t>
  </si>
  <si>
    <t>25 km</t>
  </si>
  <si>
    <t>2018 Honda CR-V EX 4DR AWD</t>
  </si>
  <si>
    <t>New Immigrant</t>
  </si>
  <si>
    <t>Liability and END 44 $1,000,000 Limit</t>
  </si>
  <si>
    <t>Blue Collar Worker</t>
  </si>
  <si>
    <t>Licensed 17 years, Class 5 license/G in Ontario:</t>
  </si>
  <si>
    <t>20,000 km</t>
  </si>
  <si>
    <t>35 km</t>
  </si>
  <si>
    <r>
      <t xml:space="preserve"> (</t>
    </r>
    <r>
      <rPr>
        <b/>
        <sz val="11"/>
        <color rgb="FFFF0000"/>
        <rFont val="Arial"/>
        <family val="2"/>
      </rPr>
      <t>IBC VC: 3558 01</t>
    </r>
    <r>
      <rPr>
        <b/>
        <sz val="11"/>
        <rFont val="Arial"/>
        <family val="2"/>
      </rPr>
      <t>)</t>
    </r>
  </si>
  <si>
    <t>Infrequent Driver</t>
  </si>
  <si>
    <t>Licensed 5 years, Class 5 license/G in Ontario:</t>
  </si>
  <si>
    <t>5,000 km</t>
  </si>
  <si>
    <t>none</t>
  </si>
  <si>
    <t>2014 Honda Civic DX 4DR</t>
  </si>
  <si>
    <r>
      <t xml:space="preserve"> (</t>
    </r>
    <r>
      <rPr>
        <b/>
        <sz val="11"/>
        <color rgb="FFFF0000"/>
        <rFont val="Arial"/>
        <family val="2"/>
      </rPr>
      <t>IBC VC: 0210 01</t>
    </r>
    <r>
      <rPr>
        <b/>
        <sz val="11"/>
        <rFont val="Arial"/>
        <family val="2"/>
      </rPr>
      <t>)</t>
    </r>
  </si>
  <si>
    <t>Profile 12 - Private Passenger:</t>
  </si>
  <si>
    <t>Profile 13 - Private Passenger:</t>
  </si>
  <si>
    <t>Profile 14 - Private Passenger:</t>
  </si>
  <si>
    <t>Older Vehicle</t>
  </si>
  <si>
    <t>Licensed 30 years, Class 5 license/G in Ontario:</t>
  </si>
  <si>
    <t>7,000 km</t>
  </si>
  <si>
    <t>5 km</t>
  </si>
  <si>
    <t>2000 Nissan Altima GXE 4DR</t>
  </si>
  <si>
    <r>
      <t xml:space="preserve"> (</t>
    </r>
    <r>
      <rPr>
        <b/>
        <sz val="11"/>
        <color rgb="FFFF0000"/>
        <rFont val="Arial"/>
        <family val="2"/>
      </rPr>
      <t>IBC VC: 0910 02</t>
    </r>
    <r>
      <rPr>
        <b/>
        <sz val="11"/>
        <rFont val="Arial"/>
        <family val="2"/>
      </rPr>
      <t>)</t>
    </r>
  </si>
  <si>
    <t>Profile 15 - Private Passenger:</t>
  </si>
  <si>
    <t>Licensed 25 years, Class 5 license/G in Ontario:</t>
  </si>
  <si>
    <t>1,000 km</t>
  </si>
  <si>
    <t>2012 Chevrolet Corvette 2DR Coupe</t>
  </si>
  <si>
    <t>insured only for May 1-Sept 30</t>
  </si>
  <si>
    <r>
      <t xml:space="preserve"> (</t>
    </r>
    <r>
      <rPr>
        <b/>
        <sz val="11"/>
        <color rgb="FFFF0000"/>
        <rFont val="Arial"/>
        <family val="2"/>
      </rPr>
      <t>IBC VC: 5507 00</t>
    </r>
    <r>
      <rPr>
        <b/>
        <sz val="11"/>
        <rFont val="Arial"/>
        <family val="2"/>
      </rPr>
      <t>)</t>
    </r>
  </si>
  <si>
    <t>4024</t>
  </si>
  <si>
    <t>0458</t>
  </si>
  <si>
    <t>0210</t>
  </si>
  <si>
    <t>0910</t>
  </si>
  <si>
    <t>02</t>
  </si>
  <si>
    <t>5507</t>
  </si>
  <si>
    <t>1478</t>
  </si>
  <si>
    <t xml:space="preserve">Note: Three tabs can be found at the end of the workbook that provide the Board's expectations regarding </t>
  </si>
  <si>
    <t xml:space="preserve">           rate groups for the profile vehicles using the 2026, 2025 and 2024 tables.</t>
  </si>
  <si>
    <t>using Canadian Automobile Insurance Rate Regulators ("CARR") Association harmonized profiles (2025version)</t>
  </si>
  <si>
    <r>
      <t xml:space="preserve"> (</t>
    </r>
    <r>
      <rPr>
        <b/>
        <sz val="11"/>
        <color rgb="FFFF0000"/>
        <rFont val="Arial"/>
        <family val="2"/>
      </rPr>
      <t>IBC VC: 1478 00</t>
    </r>
    <r>
      <rPr>
        <b/>
        <sz val="11"/>
        <rFont val="Arial"/>
        <family val="2"/>
      </rPr>
      <t>)</t>
    </r>
  </si>
  <si>
    <t>FOR USE AFTER March 1, 2026</t>
  </si>
  <si>
    <t>(for use in applications submitted on or after March 1, 2026)</t>
  </si>
  <si>
    <t>No charge for spouse</t>
  </si>
  <si>
    <t>Type of Use: U3, DR: U6, # yrs licensed: 27, Liability Limit: 1000000, Drivers / Vehicles: 1, Annual Distance: 9001 - 10000, Commute: 15, Renewal Discount: N, MVD: N, CF: Y</t>
  </si>
  <si>
    <t>Type of Use: U3, DR: U6, # yrs licensed: 52, Liability Limit: 1000000, Drivers / Vehicles: 1, Annual Distance: 9001 - 10000, Commute: 15, Renewal Discount: N, MVD: N, CF: Y</t>
  </si>
  <si>
    <t>Type of Use: U3, DR: U6, # yrs licensed: 22, Liability Limit: 1000000, Drivers / Vehicles: 1, Annual Distance: 14001 - 15000, Commute: 15, Renewal Discount: N, MVD: N, CF: Y</t>
  </si>
  <si>
    <t>Type of Use: U3, DR: U6, # yrs licensed: 32, Liability Limit: 1000000, Drivers / Vehicles: 1, Annual Distance: 14001 - 15000, Commute: 10, Renewal Discount: N, MVD: N, CF: Y</t>
  </si>
  <si>
    <t>Type of Use: U2, DR: U6, # yrs licensed: 20, Liability Limit: 1000000, Drivers / Vehicles: more than 1, Annual Distance: 14001 - 15000, Commute: 10, Renewal Discount: N, MVD: N, CF: Y</t>
  </si>
  <si>
    <t>Type of Use: U1, DR: U6, # yrs licensed: 54, Liability Limit: 1000000, Drivers / Vehicles: more than 1, Annual Distance: 7001 - 8000, Commute: 0, Renewal Discount: N, MVD: N, CF: Y</t>
  </si>
  <si>
    <t>Type of Use: U3, DR: U6, # yrs licensed: 17, Liability Limit: 1000000, Drivers / Vehicles: 1, Annual Distance: 19001 - 20000, Commute: 35, Renewal Discount: N, MVD: N, CF: Y</t>
  </si>
  <si>
    <t>Type of Use: U19, DR: U5, # yrs licensed: 5, Liability Limit: 1000000, Drivers / Vehicles: 1, Annual Distance: 1 - 5000, Commute: 0, Renewal Discount: N, MVD: N, CF: Y</t>
  </si>
  <si>
    <t>Type of Use: U3, DR: U6, # yrs licensed: 30, Liability Limit: 1000000, Drivers / Vehicles: 1, Annual Distance: 6001 - 7000, Commute: 5, Renewal Discount: N, MVD: N, CF: Y</t>
  </si>
  <si>
    <t>Type of Use: U10, DR: U2, # yrs licensed: 2, Liability Limit: 1000000, Drivers / Vehicles: 1, Annual Distance: 9001 - 10000, Commute: 15, Renewal Discount: N, MVD: N, CF: N due to not being licensed in the past 3 years of claims free time period</t>
  </si>
  <si>
    <t>Type of Use: U18, DR: U2, # yrs licensed: 2, Liability Limit: 1000000, Drivers / Vehicles: 1, Annual Distance: 9001 - 10000, Commute: 15, Renewal Discount: N, MVD: N, CF: N due to not being licensed in the past 3 years of claims free time period</t>
  </si>
  <si>
    <t>Type of Use: U10, DR: U2, # yrs licensed: 2, Liability Limit: 1000000, Drivers / Vehicles: 1, Annual Distance: 0, Commute: 0, Renewal Discount: N, MVD: N, CF: N due to not being licensed in the past 3 years of claims free time period</t>
  </si>
  <si>
    <t>Type of Use: U18, DR: U2, # yrs licensed: 2, Liability Limit: 1000000, Drivers / Vehicles: 1, Annual Distance: 9001 - 10000, Commute: 25, Renewal Discount: N, MVD: N, CF: N due to not being licensed in the past 3 years of claims free time period</t>
  </si>
  <si>
    <t>Automobile policies of period less than 6 months are not offered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</si>
</sst>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164" formatCode="_(* #,##0.00_);_(* \(#,##0.00\);_(* &quot;-&quot;??_);_(@_)"/>
    <numFmt numFmtId="165" formatCode="dd\-mmm\-yyyy"/>
    <numFmt numFmtId="166" formatCode="0.0%"/>
    <numFmt numFmtId="167" formatCode="_(* #,##0_);_(* \(#,##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i/>
      <sz val="12"/>
      <color indexed="9"/>
      <name val="Arial"/>
      <family val="2"/>
    </font>
    <font>
      <sz val="12"/>
      <color theme="0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i/>
      <sz val="10"/>
      <name val="Arial"/>
      <family val="2"/>
    </font>
    <font>
      <b/>
      <i/>
      <sz val="10"/>
      <color rgb="FFFF0000"/>
      <name val="Arial"/>
      <family val="2"/>
    </font>
    <font>
      <b/>
      <i/>
      <sz val="9"/>
      <name val="Arial"/>
      <family val="2"/>
    </font>
    <font>
      <b/>
      <sz val="12"/>
      <color rgb="FF7030A0"/>
      <name val="Arial"/>
      <family val="2"/>
    </font>
    <font>
      <i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i/>
      <sz val="12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3" fontId="1" fillId="0" borderId="0"/>
    <xf numFmtId="9" fontId="1" fillId="0" borderId="0" applyFont="0" applyFill="0" applyBorder="0" applyAlignment="0" applyProtection="0"/>
    <xf numFmtId="0" fontId="1" fillId="0" borderId="0"/>
  </cellStyleXfs>
  <cellXfs count="14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4" fillId="2" borderId="4" xfId="0" applyNumberFormat="1" applyFont="1" applyFill="1" applyBorder="1"/>
    <xf numFmtId="10" fontId="4" fillId="0" borderId="5" xfId="0" applyNumberFormat="1" applyFont="1" applyBorder="1"/>
    <xf numFmtId="10" fontId="4" fillId="0" borderId="6" xfId="0" applyNumberFormat="1" applyFont="1" applyBorder="1"/>
    <xf numFmtId="10" fontId="4" fillId="0" borderId="4" xfId="0" applyNumberFormat="1" applyFont="1" applyBorder="1"/>
    <xf numFmtId="10" fontId="4" fillId="0" borderId="7" xfId="0" applyNumberFormat="1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8" fillId="0" borderId="13" xfId="0" applyFont="1" applyBorder="1" applyAlignment="1">
      <alignment horizontal="center"/>
    </xf>
    <xf numFmtId="0" fontId="9" fillId="0" borderId="0" xfId="0" applyFont="1"/>
    <xf numFmtId="0" fontId="6" fillId="0" borderId="14" xfId="0" applyFont="1" applyBorder="1"/>
    <xf numFmtId="0" fontId="5" fillId="0" borderId="15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0" xfId="0" applyFont="1"/>
    <xf numFmtId="0" fontId="4" fillId="0" borderId="14" xfId="0" applyFont="1" applyBorder="1"/>
    <xf numFmtId="0" fontId="10" fillId="0" borderId="17" xfId="0" applyFont="1" applyBorder="1"/>
    <xf numFmtId="0" fontId="5" fillId="0" borderId="9" xfId="0" applyFont="1" applyBorder="1"/>
    <xf numFmtId="0" fontId="5" fillId="0" borderId="18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/>
    <xf numFmtId="0" fontId="5" fillId="0" borderId="20" xfId="0" applyFont="1" applyBorder="1" applyAlignment="1">
      <alignment horizontal="right"/>
    </xf>
    <xf numFmtId="0" fontId="5" fillId="2" borderId="21" xfId="0" applyFont="1" applyFill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 applyAlignment="1">
      <alignment horizontal="right"/>
    </xf>
    <xf numFmtId="0" fontId="5" fillId="2" borderId="13" xfId="0" applyFont="1" applyFill="1" applyBorder="1"/>
    <xf numFmtId="0" fontId="5" fillId="0" borderId="13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 applyAlignment="1">
      <alignment horizontal="right"/>
    </xf>
    <xf numFmtId="0" fontId="5" fillId="0" borderId="8" xfId="0" applyFont="1" applyBorder="1"/>
    <xf numFmtId="0" fontId="10" fillId="0" borderId="8" xfId="0" applyFont="1" applyBorder="1"/>
    <xf numFmtId="0" fontId="5" fillId="0" borderId="17" xfId="0" applyFont="1" applyBorder="1"/>
    <xf numFmtId="0" fontId="10" fillId="0" borderId="13" xfId="0" applyFont="1" applyBorder="1" applyAlignment="1">
      <alignment horizontal="center"/>
    </xf>
    <xf numFmtId="0" fontId="10" fillId="0" borderId="13" xfId="0" applyFont="1" applyBorder="1"/>
    <xf numFmtId="0" fontId="2" fillId="0" borderId="0" xfId="0" applyFont="1"/>
    <xf numFmtId="0" fontId="0" fillId="0" borderId="13" xfId="0" applyBorder="1"/>
    <xf numFmtId="166" fontId="4" fillId="2" borderId="4" xfId="3" applyNumberFormat="1" applyFont="1" applyFill="1" applyBorder="1"/>
    <xf numFmtId="0" fontId="3" fillId="0" borderId="0" xfId="0" applyFont="1" applyAlignment="1">
      <alignment horizontal="center"/>
    </xf>
    <xf numFmtId="0" fontId="3" fillId="5" borderId="13" xfId="0" applyFont="1" applyFill="1" applyBorder="1" applyAlignment="1" applyProtection="1">
      <alignment horizontal="center"/>
      <protection locked="0"/>
    </xf>
    <xf numFmtId="0" fontId="13" fillId="6" borderId="19" xfId="0" applyFont="1" applyFill="1" applyBorder="1"/>
    <xf numFmtId="0" fontId="14" fillId="6" borderId="19" xfId="0" applyFont="1" applyFill="1" applyBorder="1"/>
    <xf numFmtId="0" fontId="13" fillId="0" borderId="0" xfId="0" applyFont="1"/>
    <xf numFmtId="0" fontId="3" fillId="0" borderId="0" xfId="0" applyFont="1" applyAlignment="1">
      <alignment horizontal="left"/>
    </xf>
    <xf numFmtId="0" fontId="12" fillId="0" borderId="0" xfId="0" applyFont="1"/>
    <xf numFmtId="0" fontId="3" fillId="0" borderId="29" xfId="0" applyFont="1" applyBorder="1"/>
    <xf numFmtId="0" fontId="3" fillId="0" borderId="10" xfId="0" applyFont="1" applyBorder="1"/>
    <xf numFmtId="0" fontId="3" fillId="0" borderId="25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5" borderId="25" xfId="0" applyFont="1" applyFill="1" applyBorder="1" applyAlignment="1" applyProtection="1">
      <alignment horizontal="center"/>
      <protection locked="0"/>
    </xf>
    <xf numFmtId="0" fontId="3" fillId="5" borderId="13" xfId="0" applyFont="1" applyFill="1" applyBorder="1" applyProtection="1">
      <protection locked="0"/>
    </xf>
    <xf numFmtId="15" fontId="3" fillId="5" borderId="13" xfId="0" applyNumberFormat="1" applyFont="1" applyFill="1" applyBorder="1" applyAlignment="1" applyProtection="1">
      <alignment horizontal="center"/>
      <protection locked="0"/>
    </xf>
    <xf numFmtId="0" fontId="10" fillId="5" borderId="9" xfId="0" applyFont="1" applyFill="1" applyBorder="1" applyProtection="1">
      <protection locked="0"/>
    </xf>
    <xf numFmtId="0" fontId="10" fillId="5" borderId="10" xfId="0" applyFont="1" applyFill="1" applyBorder="1" applyProtection="1">
      <protection locked="0"/>
    </xf>
    <xf numFmtId="0" fontId="10" fillId="5" borderId="0" xfId="0" applyFont="1" applyFill="1" applyProtection="1">
      <protection locked="0"/>
    </xf>
    <xf numFmtId="167" fontId="5" fillId="5" borderId="21" xfId="1" applyNumberFormat="1" applyFont="1" applyFill="1" applyBorder="1" applyProtection="1">
      <protection locked="0"/>
    </xf>
    <xf numFmtId="167" fontId="5" fillId="5" borderId="13" xfId="1" applyNumberFormat="1" applyFont="1" applyFill="1" applyBorder="1" applyProtection="1">
      <protection locked="0"/>
    </xf>
    <xf numFmtId="0" fontId="15" fillId="0" borderId="0" xfId="0" applyFont="1"/>
    <xf numFmtId="166" fontId="4" fillId="7" borderId="5" xfId="0" applyNumberFormat="1" applyFont="1" applyFill="1" applyBorder="1"/>
    <xf numFmtId="166" fontId="4" fillId="7" borderId="6" xfId="0" applyNumberFormat="1" applyFont="1" applyFill="1" applyBorder="1"/>
    <xf numFmtId="0" fontId="16" fillId="0" borderId="0" xfId="0" quotePrefix="1" applyFont="1"/>
    <xf numFmtId="0" fontId="3" fillId="0" borderId="12" xfId="0" applyFont="1" applyBorder="1"/>
    <xf numFmtId="0" fontId="16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7" fillId="9" borderId="13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10" borderId="13" xfId="0" applyFont="1" applyFill="1" applyBorder="1" applyAlignment="1">
      <alignment horizontal="center"/>
    </xf>
    <xf numFmtId="0" fontId="17" fillId="0" borderId="15" xfId="0" applyFont="1" applyBorder="1"/>
    <xf numFmtId="49" fontId="7" fillId="0" borderId="0" xfId="0" applyNumberFormat="1" applyFont="1"/>
    <xf numFmtId="0" fontId="18" fillId="0" borderId="0" xfId="0" applyFont="1"/>
    <xf numFmtId="0" fontId="7" fillId="0" borderId="0" xfId="0" applyFont="1" applyAlignment="1">
      <alignment horizontal="center"/>
    </xf>
    <xf numFmtId="0" fontId="7" fillId="0" borderId="0" xfId="4" applyFont="1"/>
    <xf numFmtId="0" fontId="1" fillId="0" borderId="0" xfId="4"/>
    <xf numFmtId="49" fontId="1" fillId="0" borderId="0" xfId="4" applyNumberFormat="1"/>
    <xf numFmtId="0" fontId="1" fillId="0" borderId="0" xfId="4" applyAlignment="1">
      <alignment horizontal="center"/>
    </xf>
    <xf numFmtId="49" fontId="7" fillId="0" borderId="0" xfId="0" applyNumberFormat="1" applyFont="1" applyAlignment="1">
      <alignment horizontal="center"/>
    </xf>
    <xf numFmtId="0" fontId="7" fillId="7" borderId="0" xfId="0" applyFont="1" applyFill="1"/>
    <xf numFmtId="49" fontId="7" fillId="7" borderId="0" xfId="0" applyNumberFormat="1" applyFont="1" applyFill="1"/>
    <xf numFmtId="49" fontId="7" fillId="7" borderId="0" xfId="0" applyNumberFormat="1" applyFont="1" applyFill="1" applyAlignment="1">
      <alignment horizontal="center"/>
    </xf>
    <xf numFmtId="0" fontId="19" fillId="0" borderId="0" xfId="4" applyFont="1"/>
    <xf numFmtId="49" fontId="20" fillId="7" borderId="0" xfId="0" applyNumberFormat="1" applyFont="1" applyFill="1" applyAlignment="1">
      <alignment horizontal="center"/>
    </xf>
    <xf numFmtId="49" fontId="20" fillId="0" borderId="0" xfId="0" applyNumberFormat="1" applyFont="1" applyAlignment="1">
      <alignment horizontal="center"/>
    </xf>
    <xf numFmtId="0" fontId="3" fillId="0" borderId="11" xfId="0" applyFont="1" applyBorder="1"/>
    <xf numFmtId="0" fontId="5" fillId="12" borderId="10" xfId="0" applyFont="1" applyFill="1" applyBorder="1"/>
    <xf numFmtId="0" fontId="7" fillId="7" borderId="0" xfId="0" applyFont="1" applyFill="1" applyAlignment="1">
      <alignment horizontal="center"/>
    </xf>
    <xf numFmtId="0" fontId="1" fillId="11" borderId="0" xfId="4" applyFill="1"/>
    <xf numFmtId="0" fontId="7" fillId="14" borderId="13" xfId="0" applyFont="1" applyFill="1" applyBorder="1" applyAlignment="1">
      <alignment horizontal="center"/>
    </xf>
    <xf numFmtId="0" fontId="7" fillId="12" borderId="13" xfId="0" applyFont="1" applyFill="1" applyBorder="1" applyAlignment="1">
      <alignment horizontal="center"/>
    </xf>
    <xf numFmtId="0" fontId="7" fillId="15" borderId="13" xfId="0" applyFont="1" applyFill="1" applyBorder="1" applyAlignment="1">
      <alignment horizontal="center"/>
    </xf>
    <xf numFmtId="0" fontId="7" fillId="16" borderId="13" xfId="0" applyFont="1" applyFill="1" applyBorder="1" applyAlignment="1">
      <alignment horizontal="center"/>
    </xf>
    <xf numFmtId="0" fontId="3" fillId="0" borderId="17" xfId="0" applyFont="1" applyBorder="1"/>
    <xf numFmtId="0" fontId="21" fillId="12" borderId="29" xfId="0" quotePrefix="1" applyFont="1" applyFill="1" applyBorder="1"/>
    <xf numFmtId="0" fontId="21" fillId="12" borderId="10" xfId="0" applyFont="1" applyFill="1" applyBorder="1" applyAlignment="1">
      <alignment horizontal="right"/>
    </xf>
    <xf numFmtId="0" fontId="22" fillId="12" borderId="10" xfId="0" applyFont="1" applyFill="1" applyBorder="1"/>
    <xf numFmtId="6" fontId="22" fillId="12" borderId="25" xfId="0" applyNumberFormat="1" applyFont="1" applyFill="1" applyBorder="1"/>
    <xf numFmtId="0" fontId="22" fillId="12" borderId="10" xfId="0" applyFont="1" applyFill="1" applyBorder="1" applyAlignment="1">
      <alignment horizontal="right"/>
    </xf>
    <xf numFmtId="6" fontId="21" fillId="12" borderId="25" xfId="0" applyNumberFormat="1" applyFont="1" applyFill="1" applyBorder="1"/>
    <xf numFmtId="0" fontId="21" fillId="0" borderId="0" xfId="0" applyFont="1"/>
    <xf numFmtId="0" fontId="24" fillId="0" borderId="0" xfId="0" applyFont="1"/>
    <xf numFmtId="0" fontId="7" fillId="7" borderId="0" xfId="0" quotePrefix="1" applyFont="1" applyFill="1"/>
    <xf numFmtId="0" fontId="7" fillId="0" borderId="0" xfId="0" quotePrefix="1" applyFont="1"/>
    <xf numFmtId="167" fontId="5" fillId="0" borderId="0" xfId="0" applyNumberFormat="1" applyFont="1"/>
    <xf numFmtId="0" fontId="3" fillId="5" borderId="29" xfId="0" applyFont="1" applyFill="1" applyBorder="1" applyAlignment="1" applyProtection="1">
      <alignment horizontal="center"/>
      <protection locked="0"/>
    </xf>
    <xf numFmtId="0" fontId="3" fillId="5" borderId="10" xfId="0" applyFont="1" applyFill="1" applyBorder="1" applyAlignment="1" applyProtection="1">
      <alignment horizontal="center"/>
      <protection locked="0"/>
    </xf>
    <xf numFmtId="0" fontId="3" fillId="5" borderId="25" xfId="0" applyFont="1" applyFill="1" applyBorder="1" applyAlignment="1" applyProtection="1">
      <alignment horizontal="center"/>
      <protection locked="0"/>
    </xf>
    <xf numFmtId="0" fontId="4" fillId="13" borderId="29" xfId="4" applyFont="1" applyFill="1" applyBorder="1" applyAlignment="1">
      <alignment horizontal="center"/>
    </xf>
    <xf numFmtId="0" fontId="4" fillId="13" borderId="10" xfId="4" applyFont="1" applyFill="1" applyBorder="1" applyAlignment="1">
      <alignment horizontal="center"/>
    </xf>
    <xf numFmtId="0" fontId="4" fillId="13" borderId="25" xfId="4" applyFont="1" applyFill="1" applyBorder="1" applyAlignment="1">
      <alignment horizontal="center"/>
    </xf>
    <xf numFmtId="0" fontId="10" fillId="5" borderId="0" xfId="0" applyFont="1" applyFill="1" applyAlignment="1" applyProtection="1">
      <alignment vertical="top" wrapText="1"/>
      <protection locked="0"/>
    </xf>
    <xf numFmtId="0" fontId="10" fillId="5" borderId="9" xfId="0" applyFont="1" applyFill="1" applyBorder="1" applyAlignment="1" applyProtection="1">
      <alignment vertical="top" wrapText="1"/>
      <protection locked="0"/>
    </xf>
    <xf numFmtId="0" fontId="11" fillId="3" borderId="9" xfId="0" applyFont="1" applyFill="1" applyBorder="1" applyAlignment="1">
      <alignment horizontal="right" vertical="center"/>
    </xf>
    <xf numFmtId="165" fontId="5" fillId="4" borderId="29" xfId="0" applyNumberFormat="1" applyFont="1" applyFill="1" applyBorder="1" applyAlignment="1" applyProtection="1">
      <alignment horizontal="center"/>
      <protection locked="0"/>
    </xf>
    <xf numFmtId="165" fontId="5" fillId="4" borderId="25" xfId="0" applyNumberFormat="1" applyFont="1" applyFill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5" fillId="0" borderId="14" xfId="0" applyFont="1" applyBorder="1" applyAlignment="1">
      <alignment horizontal="right"/>
    </xf>
    <xf numFmtId="0" fontId="5" fillId="0" borderId="16" xfId="0" applyFont="1" applyBorder="1" applyAlignment="1">
      <alignment horizontal="right"/>
    </xf>
    <xf numFmtId="165" fontId="5" fillId="2" borderId="29" xfId="0" applyNumberFormat="1" applyFont="1" applyFill="1" applyBorder="1" applyAlignment="1" applyProtection="1">
      <alignment horizontal="center"/>
      <protection locked="0"/>
    </xf>
    <xf numFmtId="165" fontId="5" fillId="2" borderId="25" xfId="0" applyNumberFormat="1" applyFont="1" applyFill="1" applyBorder="1" applyAlignment="1" applyProtection="1">
      <alignment horizontal="center"/>
      <protection locked="0"/>
    </xf>
    <xf numFmtId="0" fontId="5" fillId="0" borderId="12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3" fillId="2" borderId="9" xfId="0" applyFont="1" applyFill="1" applyBorder="1" applyAlignment="1" applyProtection="1">
      <alignment horizontal="left"/>
      <protection locked="0"/>
    </xf>
    <xf numFmtId="0" fontId="7" fillId="8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0" fontId="7" fillId="9" borderId="0" xfId="0" applyFont="1" applyFill="1" applyAlignment="1">
      <alignment horizontal="center"/>
    </xf>
    <xf numFmtId="0" fontId="17" fillId="0" borderId="15" xfId="0" applyFont="1" applyBorder="1" applyAlignment="1">
      <alignment horizontal="center"/>
    </xf>
  </cellXfs>
  <cellStyles count="5">
    <cellStyle name="Comma" xfId="1" builtinId="3"/>
    <cellStyle name="Comma0_Appendix C- Rating Profiles July 2005" xfId="2" xr:uid="{00000000-0005-0000-0000-000001000000}"/>
    <cellStyle name="Normal" xfId="0" builtinId="0"/>
    <cellStyle name="Normal 2" xfId="4" xr:uid="{00000000-0005-0000-0000-000003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37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2</xdr:row>
      <xdr:rowOff>17918</xdr:rowOff>
    </xdr:from>
    <xdr:to>
      <xdr:col>5</xdr:col>
      <xdr:colOff>723900</xdr:colOff>
      <xdr:row>5</xdr:row>
      <xdr:rowOff>132170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2080F1-00C7-6D32-6396-61635453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411618"/>
          <a:ext cx="3181350" cy="718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nsuarb.ca/images/stories/pdf/NSIRB/rate_filing/200040%20Appendix%20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rritory List by Province"/>
      <sheetName val="Comp Info"/>
      <sheetName val="Codes"/>
      <sheetName val="Combined 1.1"/>
      <sheetName val="1.2"/>
      <sheetName val="1.3"/>
      <sheetName val="Combined 2.1"/>
      <sheetName val="2.2"/>
      <sheetName val="2.3"/>
      <sheetName val="Combined 3.1"/>
      <sheetName val="3.2"/>
      <sheetName val="3.3"/>
      <sheetName val="Combined 4.1"/>
      <sheetName val="4.2"/>
      <sheetName val="4.3"/>
      <sheetName val="5.1"/>
      <sheetName val="Combined 6.1"/>
      <sheetName val="6.2"/>
      <sheetName val="6.3"/>
      <sheetName val="Combined 7.1"/>
      <sheetName val="7.2"/>
      <sheetName val="7.3"/>
      <sheetName val="Combined 8.1"/>
      <sheetName val="8.2"/>
      <sheetName val="8.3"/>
      <sheetName val="9.1"/>
      <sheetName val="10.1"/>
      <sheetName val="11.1"/>
      <sheetName val="12.1"/>
    </sheetNames>
    <sheetDataSet>
      <sheetData sheetId="0" refreshError="1"/>
      <sheetData sheetId="1"/>
      <sheetData sheetId="2">
        <row r="1">
          <cell r="A1" t="str">
            <v>&lt;use drop down list to enter Company name&gt;</v>
          </cell>
        </row>
        <row r="2">
          <cell r="A2" t="str">
            <v>Allstate Insurance Company of Canada</v>
          </cell>
        </row>
        <row r="3">
          <cell r="A3" t="str">
            <v>Arch Insurance Group</v>
          </cell>
        </row>
        <row r="4">
          <cell r="A4" t="str">
            <v>Aviva Insurance Company of Canada</v>
          </cell>
        </row>
        <row r="5">
          <cell r="A5" t="str">
            <v>Axa Insurance (Canada)</v>
          </cell>
        </row>
        <row r="6">
          <cell r="A6" t="str">
            <v>CAA Insurance Company (Ontario)</v>
          </cell>
        </row>
        <row r="7">
          <cell r="A7" t="str">
            <v>Chartis Insurance Company of Canada</v>
          </cell>
        </row>
        <row r="8">
          <cell r="A8" t="str">
            <v>Co-operators General Insurance Company</v>
          </cell>
        </row>
        <row r="9">
          <cell r="A9" t="str">
            <v>COSECO Insurance Company</v>
          </cell>
        </row>
        <row r="10">
          <cell r="A10" t="str">
            <v>CUMIS General Insurance Company</v>
          </cell>
        </row>
        <row r="11">
          <cell r="A11" t="str">
            <v>The Dominion of Canada General Insurance Company</v>
          </cell>
        </row>
        <row r="12">
          <cell r="A12" t="str">
            <v>Echelon General Insurance Company</v>
          </cell>
        </row>
        <row r="13">
          <cell r="A13" t="str">
            <v>Economical Mutual Insurance Company</v>
          </cell>
        </row>
        <row r="14">
          <cell r="A14" t="str">
            <v>Elite Insurance Company</v>
          </cell>
        </row>
        <row r="15">
          <cell r="A15" t="str">
            <v>Facility Association</v>
          </cell>
        </row>
        <row r="16">
          <cell r="A16" t="str">
            <v>Federated Insurance Company of Canada</v>
          </cell>
        </row>
        <row r="17">
          <cell r="A17" t="str">
            <v>IAO Actuarial Consulting Services Inc.</v>
          </cell>
        </row>
        <row r="18">
          <cell r="A18" t="str">
            <v>Insurance Company of Prince Edward Island</v>
          </cell>
        </row>
        <row r="19">
          <cell r="A19" t="str">
            <v>Intact Insurance Company</v>
          </cell>
        </row>
        <row r="20">
          <cell r="A20" t="str">
            <v>Jevco Insurance Company</v>
          </cell>
        </row>
        <row r="21">
          <cell r="A21" t="str">
            <v>Lloyds Underwriters</v>
          </cell>
        </row>
        <row r="22">
          <cell r="A22" t="str">
            <v>Lombard General Insurance Company of Canada</v>
          </cell>
        </row>
        <row r="23">
          <cell r="A23" t="str">
            <v>Lombard Insurance Company</v>
          </cell>
        </row>
        <row r="24">
          <cell r="A24" t="str">
            <v>Markel Insurance Company of Canada</v>
          </cell>
        </row>
        <row r="25">
          <cell r="A25" t="str">
            <v>Novex Insurance Company</v>
          </cell>
        </row>
        <row r="26">
          <cell r="A26" t="str">
            <v>Pafco Insurance Company</v>
          </cell>
        </row>
        <row r="27">
          <cell r="A27" t="str">
            <v>Pembridge Insurance Company</v>
          </cell>
        </row>
        <row r="28">
          <cell r="A28" t="str">
            <v>The Personal Insurance Company</v>
          </cell>
        </row>
        <row r="29">
          <cell r="A29" t="str">
            <v>Perth Insurance Company</v>
          </cell>
        </row>
        <row r="30">
          <cell r="A30" t="str">
            <v>The Portage la Prairie Mutual Insurance Company</v>
          </cell>
        </row>
        <row r="31">
          <cell r="A31" t="str">
            <v>Primmum Insurance Company</v>
          </cell>
        </row>
        <row r="32">
          <cell r="A32" t="str">
            <v>RBC General Insurance Company</v>
          </cell>
        </row>
        <row r="33">
          <cell r="A33" t="str">
            <v>RBC Insurance Company</v>
          </cell>
        </row>
        <row r="34">
          <cell r="A34" t="str">
            <v>Royal and Sun Alliance Insurance Company of Canada</v>
          </cell>
        </row>
        <row r="35">
          <cell r="A35" t="str">
            <v>Security National Insurance Company</v>
          </cell>
        </row>
        <row r="36">
          <cell r="A36" t="str">
            <v>The Sovereign General Insurance Company</v>
          </cell>
        </row>
        <row r="37">
          <cell r="A37" t="str">
            <v>TD Home and Auto Insurance Company</v>
          </cell>
        </row>
        <row r="38">
          <cell r="A38" t="str">
            <v>Tokio Marine &amp; Nichido Fire Insurance Co., Ltd.</v>
          </cell>
        </row>
        <row r="39">
          <cell r="A39" t="str">
            <v>Traders General Insurance Company</v>
          </cell>
        </row>
        <row r="40">
          <cell r="A40" t="str">
            <v>Trafalgar Insurance Company of Canada</v>
          </cell>
        </row>
        <row r="41">
          <cell r="A41" t="str">
            <v>Unifund Assurance Company</v>
          </cell>
        </row>
        <row r="42">
          <cell r="A42" t="str">
            <v>Waterloo Insurance Company</v>
          </cell>
        </row>
        <row r="43">
          <cell r="A43" t="str">
            <v>The Wawanesa Mutual Insurance Company</v>
          </cell>
        </row>
        <row r="44">
          <cell r="A44" t="str">
            <v>XL Insurance Company Limited</v>
          </cell>
        </row>
        <row r="45">
          <cell r="A45" t="str">
            <v>Zenith Insurance Company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4"/>
  <sheetViews>
    <sheetView workbookViewId="0">
      <selection activeCell="A3" sqref="A3:G12"/>
    </sheetView>
  </sheetViews>
  <sheetFormatPr defaultRowHeight="12.75" x14ac:dyDescent="0.2"/>
  <cols>
    <col min="1" max="1" width="11" customWidth="1"/>
    <col min="2" max="2" width="7" hidden="1" customWidth="1"/>
    <col min="3" max="3" width="10.42578125" bestFit="1" customWidth="1"/>
    <col min="4" max="4" width="14.28515625" hidden="1" customWidth="1"/>
    <col min="5" max="5" width="13.5703125" hidden="1" customWidth="1"/>
    <col min="6" max="6" width="0" hidden="1" customWidth="1"/>
    <col min="7" max="7" width="21" customWidth="1"/>
  </cols>
  <sheetData>
    <row r="1" spans="1:11" x14ac:dyDescent="0.2">
      <c r="A1" s="13" t="s">
        <v>26</v>
      </c>
      <c r="B1" s="23"/>
      <c r="C1" s="23"/>
      <c r="D1" s="23"/>
      <c r="E1" s="23"/>
      <c r="F1" s="23"/>
    </row>
    <row r="2" spans="1:11" x14ac:dyDescent="0.2">
      <c r="A2" s="23"/>
      <c r="B2" s="23"/>
      <c r="C2" s="23"/>
      <c r="D2" s="23"/>
      <c r="E2" s="23"/>
      <c r="F2" s="23"/>
    </row>
    <row r="3" spans="1:11" s="14" customFormat="1" ht="12" x14ac:dyDescent="0.2">
      <c r="A3" s="17" t="s">
        <v>27</v>
      </c>
      <c r="B3" s="17" t="s">
        <v>28</v>
      </c>
      <c r="C3" s="17" t="s">
        <v>29</v>
      </c>
      <c r="D3" s="17" t="s">
        <v>30</v>
      </c>
      <c r="E3" s="17" t="s">
        <v>31</v>
      </c>
      <c r="F3" s="17" t="s">
        <v>67</v>
      </c>
      <c r="G3" s="17" t="s">
        <v>109</v>
      </c>
    </row>
    <row r="4" spans="1:11" x14ac:dyDescent="0.2">
      <c r="A4" s="44">
        <v>1</v>
      </c>
      <c r="B4" s="44" t="s">
        <v>40</v>
      </c>
      <c r="C4" s="44" t="s">
        <v>47</v>
      </c>
      <c r="D4" s="44" t="s">
        <v>32</v>
      </c>
      <c r="E4" s="44" t="s">
        <v>56</v>
      </c>
      <c r="F4" s="44" t="s">
        <v>68</v>
      </c>
      <c r="G4" s="47" t="s">
        <v>118</v>
      </c>
    </row>
    <row r="5" spans="1:11" x14ac:dyDescent="0.2">
      <c r="A5" s="44">
        <v>2</v>
      </c>
      <c r="B5" s="44" t="s">
        <v>41</v>
      </c>
      <c r="C5" s="44" t="s">
        <v>48</v>
      </c>
      <c r="D5" s="44" t="s">
        <v>33</v>
      </c>
      <c r="E5" s="44" t="s">
        <v>62</v>
      </c>
      <c r="F5" s="45"/>
      <c r="G5" s="47" t="s">
        <v>110</v>
      </c>
    </row>
    <row r="6" spans="1:11" x14ac:dyDescent="0.2">
      <c r="A6" s="44">
        <v>3</v>
      </c>
      <c r="B6" s="44" t="s">
        <v>42</v>
      </c>
      <c r="C6" s="44" t="s">
        <v>49</v>
      </c>
      <c r="D6" s="44" t="s">
        <v>34</v>
      </c>
      <c r="E6" s="44" t="s">
        <v>57</v>
      </c>
      <c r="F6" s="45"/>
      <c r="G6" s="47" t="s">
        <v>111</v>
      </c>
    </row>
    <row r="7" spans="1:11" x14ac:dyDescent="0.2">
      <c r="A7" s="44">
        <v>4</v>
      </c>
      <c r="B7" s="44" t="s">
        <v>43</v>
      </c>
      <c r="C7" s="44" t="s">
        <v>50</v>
      </c>
      <c r="D7" s="44" t="s">
        <v>35</v>
      </c>
      <c r="E7" s="44"/>
      <c r="F7" s="45"/>
      <c r="G7" s="47" t="s">
        <v>112</v>
      </c>
    </row>
    <row r="8" spans="1:11" x14ac:dyDescent="0.2">
      <c r="A8" s="44">
        <v>5</v>
      </c>
      <c r="B8" s="44" t="s">
        <v>44</v>
      </c>
      <c r="C8" s="44" t="s">
        <v>51</v>
      </c>
      <c r="D8" s="44" t="s">
        <v>36</v>
      </c>
      <c r="E8" s="44"/>
      <c r="F8" s="45"/>
      <c r="G8" s="47" t="s">
        <v>113</v>
      </c>
    </row>
    <row r="9" spans="1:11" x14ac:dyDescent="0.2">
      <c r="A9" s="44">
        <v>6</v>
      </c>
      <c r="B9" s="44" t="s">
        <v>61</v>
      </c>
      <c r="C9" s="44" t="s">
        <v>52</v>
      </c>
      <c r="D9" s="44" t="s">
        <v>37</v>
      </c>
      <c r="E9" s="23"/>
      <c r="F9" s="45"/>
      <c r="G9" s="47" t="s">
        <v>114</v>
      </c>
    </row>
    <row r="10" spans="1:11" x14ac:dyDescent="0.2">
      <c r="A10" s="44">
        <v>7</v>
      </c>
      <c r="B10" s="44" t="s">
        <v>45</v>
      </c>
      <c r="C10" s="44" t="s">
        <v>53</v>
      </c>
      <c r="D10" s="44" t="s">
        <v>38</v>
      </c>
      <c r="E10" s="44"/>
      <c r="F10" s="45"/>
      <c r="G10" s="47" t="s">
        <v>115</v>
      </c>
      <c r="K10" s="46"/>
    </row>
    <row r="11" spans="1:11" x14ac:dyDescent="0.2">
      <c r="A11" s="44">
        <v>8</v>
      </c>
      <c r="B11" s="44" t="s">
        <v>46</v>
      </c>
      <c r="C11" s="44" t="s">
        <v>54</v>
      </c>
      <c r="D11" s="44" t="s">
        <v>39</v>
      </c>
      <c r="E11" s="44"/>
      <c r="F11" s="45"/>
      <c r="G11" s="47" t="s">
        <v>116</v>
      </c>
      <c r="K11" s="46"/>
    </row>
    <row r="12" spans="1:11" ht="12.4" customHeight="1" x14ac:dyDescent="0.2">
      <c r="A12" s="44">
        <v>9</v>
      </c>
      <c r="B12" s="44"/>
      <c r="C12" s="44" t="s">
        <v>55</v>
      </c>
      <c r="D12" s="44" t="s">
        <v>72</v>
      </c>
      <c r="E12" s="44"/>
      <c r="F12" s="45"/>
      <c r="G12" s="47" t="s">
        <v>117</v>
      </c>
      <c r="K12" s="46"/>
    </row>
    <row r="13" spans="1:11" hidden="1" x14ac:dyDescent="0.2">
      <c r="A13" s="44">
        <v>10</v>
      </c>
      <c r="B13" s="44"/>
      <c r="C13" s="44"/>
      <c r="D13" s="44" t="s">
        <v>73</v>
      </c>
      <c r="E13" s="44"/>
      <c r="F13" s="45"/>
    </row>
    <row r="14" spans="1:11" hidden="1" x14ac:dyDescent="0.2">
      <c r="A14" s="44">
        <v>11</v>
      </c>
      <c r="B14" s="44"/>
      <c r="C14" s="44"/>
      <c r="D14" s="44" t="s">
        <v>74</v>
      </c>
      <c r="E14" s="44"/>
      <c r="F14" s="45"/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72506-3CDD-4A2D-9D79-26725A61D7B8}">
  <sheetPr codeName="Sheet10"/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229</v>
      </c>
      <c r="B4" s="2"/>
      <c r="C4" s="2"/>
      <c r="D4" s="4" t="s">
        <v>248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3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227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239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249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250</v>
      </c>
      <c r="C11" s="49" t="s">
        <v>233</v>
      </c>
      <c r="D11" s="105" t="s">
        <v>230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252</v>
      </c>
      <c r="B14" s="98"/>
      <c r="C14" s="98"/>
      <c r="D14" s="107" t="s">
        <v>254</v>
      </c>
      <c r="E14" s="110" t="s">
        <v>251</v>
      </c>
      <c r="F14" s="111">
        <v>86000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635</v>
      </c>
      <c r="D17" s="68">
        <v>27</v>
      </c>
      <c r="E17" s="68">
        <v>1173</v>
      </c>
      <c r="F17" s="68">
        <v>235</v>
      </c>
      <c r="G17" s="68">
        <v>27</v>
      </c>
      <c r="H17" s="32">
        <f t="shared" ref="H17:H44" si="0">SUM(C17:G17)</f>
        <v>2097</v>
      </c>
      <c r="I17" s="68">
        <v>18</v>
      </c>
      <c r="J17" s="68">
        <v>1356</v>
      </c>
      <c r="K17" s="68">
        <v>1146</v>
      </c>
      <c r="L17" s="32">
        <f t="shared" ref="L17:L49" si="1">SUM(I17:K17)</f>
        <v>2520</v>
      </c>
      <c r="M17" s="33">
        <f t="shared" ref="M17:M49" si="2">SUM(H17,L17)</f>
        <v>4617</v>
      </c>
      <c r="N17" s="23"/>
    </row>
    <row r="18" spans="1:14" ht="17.649999999999999" customHeight="1" x14ac:dyDescent="0.2">
      <c r="A18" s="34"/>
      <c r="B18" s="35" t="s">
        <v>14</v>
      </c>
      <c r="C18" s="69">
        <v>519</v>
      </c>
      <c r="D18" s="69">
        <v>22</v>
      </c>
      <c r="E18" s="69">
        <v>1058</v>
      </c>
      <c r="F18" s="69">
        <v>189</v>
      </c>
      <c r="G18" s="69">
        <v>26</v>
      </c>
      <c r="H18" s="37">
        <f t="shared" si="0"/>
        <v>1814</v>
      </c>
      <c r="I18" s="69">
        <v>18</v>
      </c>
      <c r="J18" s="69">
        <v>1244</v>
      </c>
      <c r="K18" s="69">
        <v>762</v>
      </c>
      <c r="L18" s="37">
        <f t="shared" si="1"/>
        <v>2024</v>
      </c>
      <c r="M18" s="38">
        <f t="shared" si="2"/>
        <v>3838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-0.18267716535433076</v>
      </c>
      <c r="D19" s="48">
        <f t="shared" ref="D19:K19" si="3">IF(D17&lt;&gt;0,D18/D17-1,"")</f>
        <v>-0.18518518518518523</v>
      </c>
      <c r="E19" s="48">
        <f t="shared" si="3"/>
        <v>-9.8039215686274495E-2</v>
      </c>
      <c r="F19" s="48">
        <f t="shared" si="3"/>
        <v>-0.19574468085106378</v>
      </c>
      <c r="G19" s="48">
        <f t="shared" si="3"/>
        <v>-3.703703703703709E-2</v>
      </c>
      <c r="H19" s="71">
        <f>IF(H17&lt;&gt;0,H18/H17-1,0)</f>
        <v>-0.13495469718645681</v>
      </c>
      <c r="I19" s="48">
        <f t="shared" si="3"/>
        <v>0</v>
      </c>
      <c r="J19" s="48">
        <f t="shared" si="3"/>
        <v>-8.259587020648973E-2</v>
      </c>
      <c r="K19" s="48">
        <f t="shared" si="3"/>
        <v>-0.33507853403141363</v>
      </c>
      <c r="L19" s="71">
        <f>IF(L17&lt;&gt;0,L18/L17-1,0)</f>
        <v>-0.19682539682539679</v>
      </c>
      <c r="M19" s="72">
        <f>IF(M17&lt;&gt;0,M18/M17-1,0)</f>
        <v>-0.16872427983539096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669</v>
      </c>
      <c r="D20" s="68">
        <v>29</v>
      </c>
      <c r="E20" s="68">
        <v>1236</v>
      </c>
      <c r="F20" s="68">
        <v>247</v>
      </c>
      <c r="G20" s="68">
        <v>27</v>
      </c>
      <c r="H20" s="32">
        <f t="shared" si="0"/>
        <v>2208</v>
      </c>
      <c r="I20" s="68">
        <v>18</v>
      </c>
      <c r="J20" s="68">
        <v>1438</v>
      </c>
      <c r="K20" s="68">
        <v>1240</v>
      </c>
      <c r="L20" s="32">
        <f t="shared" si="1"/>
        <v>2696</v>
      </c>
      <c r="M20" s="33">
        <f t="shared" si="2"/>
        <v>4904</v>
      </c>
      <c r="N20" s="23"/>
    </row>
    <row r="21" spans="1:14" ht="17.649999999999999" customHeight="1" x14ac:dyDescent="0.2">
      <c r="A21" s="34"/>
      <c r="B21" s="35" t="s">
        <v>14</v>
      </c>
      <c r="C21" s="69">
        <v>684</v>
      </c>
      <c r="D21" s="69">
        <v>29</v>
      </c>
      <c r="E21" s="69">
        <v>1394</v>
      </c>
      <c r="F21" s="69">
        <v>249</v>
      </c>
      <c r="G21" s="69">
        <v>26</v>
      </c>
      <c r="H21" s="37">
        <f t="shared" si="0"/>
        <v>2382</v>
      </c>
      <c r="I21" s="69">
        <v>18</v>
      </c>
      <c r="J21" s="69">
        <v>1649</v>
      </c>
      <c r="K21" s="69">
        <v>1031</v>
      </c>
      <c r="L21" s="37">
        <f t="shared" si="1"/>
        <v>2698</v>
      </c>
      <c r="M21" s="38">
        <f t="shared" si="2"/>
        <v>5080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2.2421524663677195E-2</v>
      </c>
      <c r="D22" s="48">
        <f t="shared" ref="D22:G22" si="4">IF(D20&lt;&gt;0,D21/D20-1,"")</f>
        <v>0</v>
      </c>
      <c r="E22" s="48">
        <f t="shared" si="4"/>
        <v>0.12783171521035608</v>
      </c>
      <c r="F22" s="48">
        <f t="shared" si="4"/>
        <v>8.0971659919029104E-3</v>
      </c>
      <c r="G22" s="48">
        <f t="shared" si="4"/>
        <v>-3.703703703703709E-2</v>
      </c>
      <c r="H22" s="71">
        <f>IF(H20&lt;&gt;0,H21/H20-1,0)</f>
        <v>7.8804347826086918E-2</v>
      </c>
      <c r="I22" s="48">
        <f t="shared" ref="I22:K22" si="5">IF(I20&lt;&gt;0,I21/I20-1,"")</f>
        <v>0</v>
      </c>
      <c r="J22" s="48">
        <f t="shared" si="5"/>
        <v>0.14673157162726014</v>
      </c>
      <c r="K22" s="48">
        <f t="shared" si="5"/>
        <v>-0.16854838709677422</v>
      </c>
      <c r="L22" s="71">
        <f>IF(L20&lt;&gt;0,L21/L20-1,0)</f>
        <v>7.4183976261132933E-4</v>
      </c>
      <c r="M22" s="72">
        <f>IF(M20&lt;&gt;0,M21/M20-1,0)</f>
        <v>3.5889070146818858E-2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728</v>
      </c>
      <c r="D23" s="68">
        <v>31</v>
      </c>
      <c r="E23" s="68">
        <v>1292</v>
      </c>
      <c r="F23" s="68">
        <v>251</v>
      </c>
      <c r="G23" s="68">
        <v>27</v>
      </c>
      <c r="H23" s="32">
        <f t="shared" si="0"/>
        <v>2329</v>
      </c>
      <c r="I23" s="68">
        <v>18</v>
      </c>
      <c r="J23" s="68">
        <v>1628</v>
      </c>
      <c r="K23" s="68">
        <v>1758</v>
      </c>
      <c r="L23" s="32">
        <f t="shared" si="1"/>
        <v>3404</v>
      </c>
      <c r="M23" s="33">
        <f t="shared" si="2"/>
        <v>5733</v>
      </c>
      <c r="N23" s="23"/>
    </row>
    <row r="24" spans="1:14" ht="17.649999999999999" customHeight="1" x14ac:dyDescent="0.2">
      <c r="A24" s="34"/>
      <c r="B24" s="35" t="s">
        <v>14</v>
      </c>
      <c r="C24" s="69">
        <v>744</v>
      </c>
      <c r="D24" s="69">
        <v>32</v>
      </c>
      <c r="E24" s="69">
        <v>1457</v>
      </c>
      <c r="F24" s="69">
        <v>253</v>
      </c>
      <c r="G24" s="69">
        <v>26</v>
      </c>
      <c r="H24" s="37">
        <f t="shared" si="0"/>
        <v>2512</v>
      </c>
      <c r="I24" s="69">
        <v>18</v>
      </c>
      <c r="J24" s="69">
        <v>1867</v>
      </c>
      <c r="K24" s="69">
        <v>1461</v>
      </c>
      <c r="L24" s="37">
        <f t="shared" si="1"/>
        <v>3346</v>
      </c>
      <c r="M24" s="38">
        <f t="shared" si="2"/>
        <v>5858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2.19780219780219E-2</v>
      </c>
      <c r="D25" s="48">
        <f t="shared" ref="D25:G25" si="6">IF(D23&lt;&gt;0,D24/D23-1,"")</f>
        <v>3.2258064516129004E-2</v>
      </c>
      <c r="E25" s="48">
        <f t="shared" si="6"/>
        <v>0.12770897832817329</v>
      </c>
      <c r="F25" s="48">
        <f t="shared" si="6"/>
        <v>7.9681274900398336E-3</v>
      </c>
      <c r="G25" s="48">
        <f t="shared" si="6"/>
        <v>-3.703703703703709E-2</v>
      </c>
      <c r="H25" s="71">
        <f>IF(H23&lt;&gt;0,H24/H23-1,0)</f>
        <v>7.8574495491627205E-2</v>
      </c>
      <c r="I25" s="48">
        <f t="shared" ref="I25:K25" si="7">IF(I23&lt;&gt;0,I24/I23-1,"")</f>
        <v>0</v>
      </c>
      <c r="J25" s="48">
        <f t="shared" si="7"/>
        <v>0.14680589680589673</v>
      </c>
      <c r="K25" s="48">
        <f t="shared" si="7"/>
        <v>-0.16894197952218426</v>
      </c>
      <c r="L25" s="71">
        <f>IF(L23&lt;&gt;0,L24/L23-1,0)</f>
        <v>-1.7038777908343072E-2</v>
      </c>
      <c r="M25" s="72">
        <f>IF(M23&lt;&gt;0,M24/M23-1,0)</f>
        <v>2.1803593232164742E-2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728</v>
      </c>
      <c r="D26" s="68">
        <v>31</v>
      </c>
      <c r="E26" s="68">
        <v>1292</v>
      </c>
      <c r="F26" s="68">
        <v>251</v>
      </c>
      <c r="G26" s="68">
        <v>27</v>
      </c>
      <c r="H26" s="32">
        <f t="shared" si="0"/>
        <v>2329</v>
      </c>
      <c r="I26" s="68">
        <v>18</v>
      </c>
      <c r="J26" s="68">
        <v>1628</v>
      </c>
      <c r="K26" s="68">
        <v>1758</v>
      </c>
      <c r="L26" s="32">
        <f t="shared" si="1"/>
        <v>3404</v>
      </c>
      <c r="M26" s="33">
        <f t="shared" si="2"/>
        <v>5733</v>
      </c>
      <c r="N26" s="23"/>
    </row>
    <row r="27" spans="1:14" ht="17.649999999999999" customHeight="1" x14ac:dyDescent="0.2">
      <c r="A27" s="34"/>
      <c r="B27" s="35" t="s">
        <v>14</v>
      </c>
      <c r="C27" s="69">
        <v>744</v>
      </c>
      <c r="D27" s="69">
        <v>32</v>
      </c>
      <c r="E27" s="69">
        <v>1457</v>
      </c>
      <c r="F27" s="69">
        <v>253</v>
      </c>
      <c r="G27" s="69">
        <v>26</v>
      </c>
      <c r="H27" s="37">
        <f t="shared" si="0"/>
        <v>2512</v>
      </c>
      <c r="I27" s="69">
        <v>18</v>
      </c>
      <c r="J27" s="69">
        <v>1867</v>
      </c>
      <c r="K27" s="69">
        <v>1461</v>
      </c>
      <c r="L27" s="37">
        <f t="shared" si="1"/>
        <v>3346</v>
      </c>
      <c r="M27" s="38">
        <f t="shared" si="2"/>
        <v>5858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2.19780219780219E-2</v>
      </c>
      <c r="D28" s="48">
        <f t="shared" ref="D28:G28" si="8">IF(D26&lt;&gt;0,D27/D26-1,"")</f>
        <v>3.2258064516129004E-2</v>
      </c>
      <c r="E28" s="48">
        <f t="shared" si="8"/>
        <v>0.12770897832817329</v>
      </c>
      <c r="F28" s="48">
        <f t="shared" si="8"/>
        <v>7.9681274900398336E-3</v>
      </c>
      <c r="G28" s="48">
        <f t="shared" si="8"/>
        <v>-3.703703703703709E-2</v>
      </c>
      <c r="H28" s="71">
        <f>IF(H26&lt;&gt;0,H27/H26-1,0)</f>
        <v>7.8574495491627205E-2</v>
      </c>
      <c r="I28" s="48">
        <f t="shared" ref="I28:K28" si="9">IF(I26&lt;&gt;0,I27/I26-1,"")</f>
        <v>0</v>
      </c>
      <c r="J28" s="48">
        <f t="shared" si="9"/>
        <v>0.14680589680589673</v>
      </c>
      <c r="K28" s="48">
        <f t="shared" si="9"/>
        <v>-0.16894197952218426</v>
      </c>
      <c r="L28" s="71">
        <f>IF(L26&lt;&gt;0,L27/L26-1,0)</f>
        <v>-1.7038777908343072E-2</v>
      </c>
      <c r="M28" s="72">
        <f>IF(M26&lt;&gt;0,M27/M26-1,0)</f>
        <v>2.1803593232164742E-2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373</v>
      </c>
      <c r="D29" s="68">
        <v>16</v>
      </c>
      <c r="E29" s="68">
        <v>681</v>
      </c>
      <c r="F29" s="68">
        <v>161</v>
      </c>
      <c r="G29" s="68">
        <v>27</v>
      </c>
      <c r="H29" s="32">
        <f t="shared" si="0"/>
        <v>1258</v>
      </c>
      <c r="I29" s="68">
        <v>18</v>
      </c>
      <c r="J29" s="68">
        <v>1012</v>
      </c>
      <c r="K29" s="68">
        <v>1248</v>
      </c>
      <c r="L29" s="32">
        <f t="shared" si="1"/>
        <v>2278</v>
      </c>
      <c r="M29" s="33">
        <f t="shared" si="2"/>
        <v>3536</v>
      </c>
      <c r="N29" s="23"/>
    </row>
    <row r="30" spans="1:14" ht="17.649999999999999" customHeight="1" x14ac:dyDescent="0.2">
      <c r="A30" s="34"/>
      <c r="B30" s="35" t="s">
        <v>14</v>
      </c>
      <c r="C30" s="69">
        <v>389</v>
      </c>
      <c r="D30" s="69">
        <v>17</v>
      </c>
      <c r="E30" s="69">
        <v>783</v>
      </c>
      <c r="F30" s="69">
        <v>165</v>
      </c>
      <c r="G30" s="69">
        <v>26</v>
      </c>
      <c r="H30" s="37">
        <f t="shared" si="0"/>
        <v>1380</v>
      </c>
      <c r="I30" s="69">
        <v>18</v>
      </c>
      <c r="J30" s="69">
        <v>1184</v>
      </c>
      <c r="K30" s="69">
        <v>1058</v>
      </c>
      <c r="L30" s="37">
        <f t="shared" si="1"/>
        <v>2260</v>
      </c>
      <c r="M30" s="38">
        <f t="shared" si="2"/>
        <v>3640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4.2895442359249358E-2</v>
      </c>
      <c r="D31" s="48">
        <f t="shared" ref="D31:G31" si="10">IF(D29&lt;&gt;0,D30/D29-1,"")</f>
        <v>6.25E-2</v>
      </c>
      <c r="E31" s="48">
        <f t="shared" si="10"/>
        <v>0.14977973568281944</v>
      </c>
      <c r="F31" s="48">
        <f t="shared" si="10"/>
        <v>2.4844720496894457E-2</v>
      </c>
      <c r="G31" s="48">
        <f t="shared" si="10"/>
        <v>-3.703703703703709E-2</v>
      </c>
      <c r="H31" s="71">
        <f>IF(H29&lt;&gt;0,H30/H29-1,0)</f>
        <v>9.6979332273450014E-2</v>
      </c>
      <c r="I31" s="48">
        <f t="shared" ref="I31:K31" si="11">IF(I29&lt;&gt;0,I30/I29-1,"")</f>
        <v>0</v>
      </c>
      <c r="J31" s="48">
        <f t="shared" si="11"/>
        <v>0.1699604743083003</v>
      </c>
      <c r="K31" s="48">
        <f t="shared" si="11"/>
        <v>-0.15224358974358976</v>
      </c>
      <c r="L31" s="71">
        <f>IF(L29&lt;&gt;0,L30/L29-1,0)</f>
        <v>-7.9016681299385327E-3</v>
      </c>
      <c r="M31" s="72">
        <f>IF(M29&lt;&gt;0,M30/M29-1,0)</f>
        <v>2.9411764705882248E-2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373</v>
      </c>
      <c r="D32" s="68">
        <v>16</v>
      </c>
      <c r="E32" s="68">
        <v>681</v>
      </c>
      <c r="F32" s="68">
        <v>161</v>
      </c>
      <c r="G32" s="68">
        <v>27</v>
      </c>
      <c r="H32" s="32">
        <f t="shared" si="0"/>
        <v>1258</v>
      </c>
      <c r="I32" s="68">
        <v>18</v>
      </c>
      <c r="J32" s="68">
        <v>1012</v>
      </c>
      <c r="K32" s="68">
        <v>1248</v>
      </c>
      <c r="L32" s="32">
        <f t="shared" si="1"/>
        <v>2278</v>
      </c>
      <c r="M32" s="33">
        <f t="shared" si="2"/>
        <v>3536</v>
      </c>
      <c r="N32" s="23"/>
    </row>
    <row r="33" spans="1:14" ht="17.649999999999999" customHeight="1" x14ac:dyDescent="0.2">
      <c r="A33" s="34"/>
      <c r="B33" s="35" t="s">
        <v>14</v>
      </c>
      <c r="C33" s="69">
        <v>389</v>
      </c>
      <c r="D33" s="69">
        <v>17</v>
      </c>
      <c r="E33" s="69">
        <v>783</v>
      </c>
      <c r="F33" s="69">
        <v>165</v>
      </c>
      <c r="G33" s="69">
        <v>26</v>
      </c>
      <c r="H33" s="37">
        <f t="shared" si="0"/>
        <v>1380</v>
      </c>
      <c r="I33" s="69">
        <v>18</v>
      </c>
      <c r="J33" s="69">
        <v>1184</v>
      </c>
      <c r="K33" s="69">
        <v>1058</v>
      </c>
      <c r="L33" s="37">
        <f t="shared" si="1"/>
        <v>2260</v>
      </c>
      <c r="M33" s="38">
        <f t="shared" si="2"/>
        <v>3640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4.2895442359249358E-2</v>
      </c>
      <c r="D34" s="48">
        <f t="shared" ref="D34:G34" si="12">IF(D32&lt;&gt;0,D33/D32-1,"")</f>
        <v>6.25E-2</v>
      </c>
      <c r="E34" s="48">
        <f t="shared" si="12"/>
        <v>0.14977973568281944</v>
      </c>
      <c r="F34" s="48">
        <f t="shared" si="12"/>
        <v>2.4844720496894457E-2</v>
      </c>
      <c r="G34" s="48">
        <f t="shared" si="12"/>
        <v>-3.703703703703709E-2</v>
      </c>
      <c r="H34" s="71">
        <f>IF(H32&lt;&gt;0,H33/H32-1,0)</f>
        <v>9.6979332273450014E-2</v>
      </c>
      <c r="I34" s="48">
        <f t="shared" ref="I34:K34" si="13">IF(I32&lt;&gt;0,I33/I32-1,"")</f>
        <v>0</v>
      </c>
      <c r="J34" s="48">
        <f t="shared" si="13"/>
        <v>0.1699604743083003</v>
      </c>
      <c r="K34" s="48">
        <f t="shared" si="13"/>
        <v>-0.15224358974358976</v>
      </c>
      <c r="L34" s="71">
        <f>IF(L32&lt;&gt;0,L33/L32-1,0)</f>
        <v>-7.9016681299385327E-3</v>
      </c>
      <c r="M34" s="72">
        <f>IF(M32&lt;&gt;0,M33/M32-1,0)</f>
        <v>2.9411764705882248E-2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373</v>
      </c>
      <c r="D35" s="68">
        <v>16</v>
      </c>
      <c r="E35" s="68">
        <v>681</v>
      </c>
      <c r="F35" s="68">
        <v>161</v>
      </c>
      <c r="G35" s="68">
        <v>27</v>
      </c>
      <c r="H35" s="32">
        <f t="shared" si="0"/>
        <v>1258</v>
      </c>
      <c r="I35" s="68">
        <v>18</v>
      </c>
      <c r="J35" s="68">
        <v>1012</v>
      </c>
      <c r="K35" s="68">
        <v>1248</v>
      </c>
      <c r="L35" s="32">
        <f t="shared" si="1"/>
        <v>2278</v>
      </c>
      <c r="M35" s="33">
        <f t="shared" si="2"/>
        <v>3536</v>
      </c>
      <c r="N35" s="23"/>
    </row>
    <row r="36" spans="1:14" ht="17.649999999999999" customHeight="1" x14ac:dyDescent="0.2">
      <c r="A36" s="34"/>
      <c r="B36" s="35" t="s">
        <v>14</v>
      </c>
      <c r="C36" s="69">
        <v>389</v>
      </c>
      <c r="D36" s="69">
        <v>17</v>
      </c>
      <c r="E36" s="69">
        <v>783</v>
      </c>
      <c r="F36" s="69">
        <v>165</v>
      </c>
      <c r="G36" s="69">
        <v>26</v>
      </c>
      <c r="H36" s="37">
        <f t="shared" si="0"/>
        <v>1380</v>
      </c>
      <c r="I36" s="69">
        <v>18</v>
      </c>
      <c r="J36" s="69">
        <v>1184</v>
      </c>
      <c r="K36" s="69">
        <v>1058</v>
      </c>
      <c r="L36" s="37">
        <f t="shared" si="1"/>
        <v>2260</v>
      </c>
      <c r="M36" s="38">
        <f t="shared" si="2"/>
        <v>3640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4.2895442359249358E-2</v>
      </c>
      <c r="D37" s="48">
        <f t="shared" ref="D37:G37" si="14">IF(D35&lt;&gt;0,D36/D35-1,"")</f>
        <v>6.25E-2</v>
      </c>
      <c r="E37" s="48">
        <f t="shared" si="14"/>
        <v>0.14977973568281944</v>
      </c>
      <c r="F37" s="48">
        <f t="shared" si="14"/>
        <v>2.4844720496894457E-2</v>
      </c>
      <c r="G37" s="48">
        <f t="shared" si="14"/>
        <v>-3.703703703703709E-2</v>
      </c>
      <c r="H37" s="71">
        <f>IF(H35&lt;&gt;0,H36/H35-1,0)</f>
        <v>9.6979332273450014E-2</v>
      </c>
      <c r="I37" s="48">
        <f t="shared" ref="I37:K37" si="15">IF(I35&lt;&gt;0,I36/I35-1,"")</f>
        <v>0</v>
      </c>
      <c r="J37" s="48">
        <f t="shared" si="15"/>
        <v>0.1699604743083003</v>
      </c>
      <c r="K37" s="48">
        <f t="shared" si="15"/>
        <v>-0.15224358974358976</v>
      </c>
      <c r="L37" s="71">
        <f>IF(L35&lt;&gt;0,L36/L35-1,0)</f>
        <v>-7.9016681299385327E-3</v>
      </c>
      <c r="M37" s="72">
        <f>IF(M35&lt;&gt;0,M36/M35-1,0)</f>
        <v>2.9411764705882248E-2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422</v>
      </c>
      <c r="D38" s="68">
        <v>18</v>
      </c>
      <c r="E38" s="68">
        <v>810</v>
      </c>
      <c r="F38" s="68">
        <v>202</v>
      </c>
      <c r="G38" s="68">
        <v>27</v>
      </c>
      <c r="H38" s="32">
        <f t="shared" si="0"/>
        <v>1479</v>
      </c>
      <c r="I38" s="68">
        <v>18</v>
      </c>
      <c r="J38" s="68">
        <v>1216</v>
      </c>
      <c r="K38" s="68">
        <v>1433</v>
      </c>
      <c r="L38" s="32">
        <f t="shared" si="1"/>
        <v>2667</v>
      </c>
      <c r="M38" s="33">
        <f t="shared" si="2"/>
        <v>4146</v>
      </c>
      <c r="N38" s="23"/>
    </row>
    <row r="39" spans="1:14" ht="17.649999999999999" customHeight="1" x14ac:dyDescent="0.2">
      <c r="A39" s="34"/>
      <c r="B39" s="35" t="s">
        <v>14</v>
      </c>
      <c r="C39" s="69">
        <v>440</v>
      </c>
      <c r="D39" s="69">
        <v>19</v>
      </c>
      <c r="E39" s="69">
        <v>931</v>
      </c>
      <c r="F39" s="69">
        <v>208</v>
      </c>
      <c r="G39" s="69">
        <v>26</v>
      </c>
      <c r="H39" s="37">
        <f t="shared" si="0"/>
        <v>1624</v>
      </c>
      <c r="I39" s="69">
        <v>18</v>
      </c>
      <c r="J39" s="69">
        <v>1422</v>
      </c>
      <c r="K39" s="69">
        <v>1215</v>
      </c>
      <c r="L39" s="37">
        <f t="shared" si="1"/>
        <v>2655</v>
      </c>
      <c r="M39" s="38">
        <f t="shared" si="2"/>
        <v>4279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4.2654028436019065E-2</v>
      </c>
      <c r="D40" s="48">
        <f t="shared" ref="D40:G40" si="16">IF(D38&lt;&gt;0,D39/D38-1,"")</f>
        <v>5.555555555555558E-2</v>
      </c>
      <c r="E40" s="48">
        <f t="shared" si="16"/>
        <v>0.1493827160493828</v>
      </c>
      <c r="F40" s="48">
        <f t="shared" si="16"/>
        <v>2.9702970297029729E-2</v>
      </c>
      <c r="G40" s="48">
        <f t="shared" si="16"/>
        <v>-3.703703703703709E-2</v>
      </c>
      <c r="H40" s="71">
        <f>IF(H38&lt;&gt;0,H39/H38-1,0)</f>
        <v>9.8039215686274606E-2</v>
      </c>
      <c r="I40" s="48">
        <f t="shared" ref="I40:K40" si="17">IF(I38&lt;&gt;0,I39/I38-1,"")</f>
        <v>0</v>
      </c>
      <c r="J40" s="48">
        <f t="shared" si="17"/>
        <v>0.16940789473684204</v>
      </c>
      <c r="K40" s="48">
        <f t="shared" si="17"/>
        <v>-0.15212840195394273</v>
      </c>
      <c r="L40" s="71">
        <f>IF(L38&lt;&gt;0,L39/L38-1,0)</f>
        <v>-4.4994375703036882E-3</v>
      </c>
      <c r="M40" s="72">
        <f>IF(M38&lt;&gt;0,M39/M38-1,0)</f>
        <v>3.2079112397491505E-2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423</v>
      </c>
      <c r="D41" s="68">
        <v>18</v>
      </c>
      <c r="E41" s="68">
        <v>788</v>
      </c>
      <c r="F41" s="68">
        <v>203</v>
      </c>
      <c r="G41" s="68">
        <v>27</v>
      </c>
      <c r="H41" s="32">
        <f t="shared" si="0"/>
        <v>1459</v>
      </c>
      <c r="I41" s="68">
        <v>18</v>
      </c>
      <c r="J41" s="68">
        <v>1195</v>
      </c>
      <c r="K41" s="68">
        <v>1552</v>
      </c>
      <c r="L41" s="32">
        <f t="shared" si="1"/>
        <v>2765</v>
      </c>
      <c r="M41" s="33">
        <f t="shared" si="2"/>
        <v>4224</v>
      </c>
      <c r="N41" s="23"/>
    </row>
    <row r="42" spans="1:14" ht="17.649999999999999" customHeight="1" x14ac:dyDescent="0.2">
      <c r="A42" s="34"/>
      <c r="B42" s="35" t="s">
        <v>14</v>
      </c>
      <c r="C42" s="69">
        <v>441</v>
      </c>
      <c r="D42" s="69">
        <v>19</v>
      </c>
      <c r="E42" s="69">
        <v>906</v>
      </c>
      <c r="F42" s="69">
        <v>208</v>
      </c>
      <c r="G42" s="69">
        <v>26</v>
      </c>
      <c r="H42" s="37">
        <f t="shared" si="0"/>
        <v>1600</v>
      </c>
      <c r="I42" s="69">
        <v>18</v>
      </c>
      <c r="J42" s="69">
        <v>1398</v>
      </c>
      <c r="K42" s="69">
        <v>1316</v>
      </c>
      <c r="L42" s="37">
        <f t="shared" si="1"/>
        <v>2732</v>
      </c>
      <c r="M42" s="38">
        <f t="shared" si="2"/>
        <v>4332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4.2553191489361764E-2</v>
      </c>
      <c r="D43" s="48">
        <f t="shared" ref="D43:G43" si="18">IF(D41&lt;&gt;0,D42/D41-1,"")</f>
        <v>5.555555555555558E-2</v>
      </c>
      <c r="E43" s="48">
        <f t="shared" si="18"/>
        <v>0.14974619289340096</v>
      </c>
      <c r="F43" s="48">
        <f t="shared" si="18"/>
        <v>2.4630541871921263E-2</v>
      </c>
      <c r="G43" s="48">
        <f t="shared" si="18"/>
        <v>-3.703703703703709E-2</v>
      </c>
      <c r="H43" s="71">
        <f>IF(H41&lt;&gt;0,H42/H41-1,0)</f>
        <v>9.6641535298149339E-2</v>
      </c>
      <c r="I43" s="48">
        <f t="shared" ref="I43:K43" si="19">IF(I41&lt;&gt;0,I42/I41-1,"")</f>
        <v>0</v>
      </c>
      <c r="J43" s="48">
        <f t="shared" si="19"/>
        <v>0.16987447698744762</v>
      </c>
      <c r="K43" s="48">
        <f t="shared" si="19"/>
        <v>-0.15206185567010311</v>
      </c>
      <c r="L43" s="71">
        <f>IF(L41&lt;&gt;0,L42/L41-1,0)</f>
        <v>-1.1934900542495464E-2</v>
      </c>
      <c r="M43" s="72">
        <f>IF(M41&lt;&gt;0,M42/M41-1,0)</f>
        <v>2.5568181818181879E-2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329</v>
      </c>
      <c r="C54" s="123"/>
      <c r="D54" s="123"/>
      <c r="E54" s="123"/>
      <c r="F54" s="123"/>
      <c r="G54" s="23"/>
      <c r="H54" s="2" t="s">
        <v>19</v>
      </c>
      <c r="I54" s="123" t="s">
        <v>329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3BA240A9-418E-49A8-93DF-2E51D8359AAD}">
      <formula1>Company</formula1>
    </dataValidation>
  </dataValidations>
  <pageMargins left="0.7" right="0.7" top="0.75" bottom="0.75" header="0.3" footer="0.3"/>
  <pageSetup scale="50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262</v>
      </c>
      <c r="B4" s="2"/>
      <c r="C4" s="2"/>
      <c r="D4" s="4" t="s">
        <v>256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4</v>
      </c>
      <c r="B6" s="2"/>
      <c r="C6" s="2"/>
      <c r="D6" s="3" t="s">
        <v>23</v>
      </c>
      <c r="E6" s="2"/>
      <c r="F6" s="2"/>
      <c r="G6" s="19" t="s">
        <v>22</v>
      </c>
      <c r="H6" s="20"/>
      <c r="I6" s="22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255</v>
      </c>
      <c r="B7" s="20"/>
      <c r="C7" s="21"/>
      <c r="D7" s="22"/>
      <c r="E7" s="2"/>
      <c r="F7" s="2"/>
      <c r="G7" s="59" t="s">
        <v>239</v>
      </c>
      <c r="H7" s="20"/>
      <c r="I7" s="22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15" t="s">
        <v>20</v>
      </c>
      <c r="H8" s="2"/>
      <c r="I8" s="25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257</v>
      </c>
      <c r="B9" s="2"/>
      <c r="C9" s="23"/>
      <c r="D9" s="25"/>
      <c r="E9" s="2"/>
      <c r="F9" s="2"/>
      <c r="G9" s="97" t="s">
        <v>210</v>
      </c>
      <c r="H9" s="2"/>
      <c r="I9" s="25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97" t="s">
        <v>6</v>
      </c>
      <c r="H10" s="2"/>
      <c r="I10" s="25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250</v>
      </c>
      <c r="C11" s="49" t="s">
        <v>233</v>
      </c>
      <c r="D11" s="105" t="s">
        <v>258</v>
      </c>
      <c r="E11" s="2"/>
      <c r="F11" s="2"/>
      <c r="G11" s="15" t="s">
        <v>60</v>
      </c>
      <c r="H11" s="2"/>
      <c r="I11" s="43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16" t="s">
        <v>58</v>
      </c>
      <c r="H12" s="26"/>
      <c r="I12" s="27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209</v>
      </c>
      <c r="B14" s="98"/>
      <c r="C14" s="98"/>
      <c r="D14" s="107" t="s">
        <v>259</v>
      </c>
      <c r="E14" s="110" t="s">
        <v>251</v>
      </c>
      <c r="F14" s="111">
        <v>29000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31">
        <f>+'8-PO'!C17+'8-OO'!C17</f>
        <v>4608</v>
      </c>
      <c r="D17" s="31">
        <f>+'8-PO'!D17+'8-OO'!D17</f>
        <v>198</v>
      </c>
      <c r="E17" s="31">
        <f>+'8-PO'!E17+'8-OO'!E17</f>
        <v>3302</v>
      </c>
      <c r="F17" s="31">
        <f>+'8-PO'!F17+'8-OO'!F17</f>
        <v>677</v>
      </c>
      <c r="G17" s="31">
        <f>+'8-PO'!G17+'8-OO'!G17</f>
        <v>50</v>
      </c>
      <c r="H17" s="32">
        <f t="shared" ref="H17:H44" si="0">SUM(C17:G17)</f>
        <v>8835</v>
      </c>
      <c r="I17" s="31">
        <f>+'8-PO'!I17+'8-OO'!I17</f>
        <v>18</v>
      </c>
      <c r="J17" s="31">
        <f>+'8-PO'!J17+'8-OO'!J17</f>
        <v>3651</v>
      </c>
      <c r="K17" s="31">
        <f>+'8-PO'!K17+'8-OO'!K17</f>
        <v>464</v>
      </c>
      <c r="L17" s="32">
        <f t="shared" ref="L17:L44" si="1">SUM(I17:K17)</f>
        <v>4133</v>
      </c>
      <c r="M17" s="33">
        <f t="shared" ref="M17:M44" si="2">SUM(H17,L17)</f>
        <v>12968</v>
      </c>
      <c r="N17" s="23"/>
    </row>
    <row r="18" spans="1:14" ht="17.649999999999999" customHeight="1" x14ac:dyDescent="0.2">
      <c r="A18" s="34"/>
      <c r="B18" s="35" t="s">
        <v>14</v>
      </c>
      <c r="C18" s="36">
        <f>+'8-PO'!C18+'8-OO'!C18</f>
        <v>3767</v>
      </c>
      <c r="D18" s="36">
        <f>+'8-PO'!D18+'8-OO'!D18</f>
        <v>162</v>
      </c>
      <c r="E18" s="36">
        <f>+'8-PO'!E18+'8-OO'!E18</f>
        <v>2416</v>
      </c>
      <c r="F18" s="36">
        <f>+'8-PO'!F18+'8-OO'!F18</f>
        <v>472</v>
      </c>
      <c r="G18" s="36">
        <f>+'8-PO'!G18+'8-OO'!G18</f>
        <v>51</v>
      </c>
      <c r="H18" s="37">
        <f t="shared" si="0"/>
        <v>6868</v>
      </c>
      <c r="I18" s="36">
        <f>+'8-PO'!I18+'8-OO'!I18</f>
        <v>18</v>
      </c>
      <c r="J18" s="36">
        <f>+'8-PO'!J18+'8-OO'!J18</f>
        <v>2768</v>
      </c>
      <c r="K18" s="36">
        <f>+'8-PO'!K18+'8-OO'!K18</f>
        <v>371</v>
      </c>
      <c r="L18" s="37">
        <f t="shared" si="1"/>
        <v>3157</v>
      </c>
      <c r="M18" s="38">
        <f t="shared" si="2"/>
        <v>10025</v>
      </c>
      <c r="N18" s="23"/>
    </row>
    <row r="19" spans="1:14" ht="17.649999999999999" customHeight="1" thickBot="1" x14ac:dyDescent="0.3">
      <c r="A19" s="39" t="s">
        <v>15</v>
      </c>
      <c r="B19" s="40"/>
      <c r="C19" s="8">
        <f>IF(C17&lt;&gt;0,C18/C17-1,"")</f>
        <v>-0.18250868055555558</v>
      </c>
      <c r="D19" s="8">
        <f t="shared" ref="D19:K19" si="3">IF(D17&lt;&gt;0,D18/D17-1,"")</f>
        <v>-0.18181818181818177</v>
      </c>
      <c r="E19" s="8">
        <f t="shared" si="3"/>
        <v>-0.26832222895215019</v>
      </c>
      <c r="F19" s="8">
        <f t="shared" si="3"/>
        <v>-0.30280649926144754</v>
      </c>
      <c r="G19" s="8">
        <f t="shared" si="3"/>
        <v>2.0000000000000018E-2</v>
      </c>
      <c r="H19" s="71">
        <f>IF(H17&lt;&gt;0,H18/H17-1,0)</f>
        <v>-0.2226372382569326</v>
      </c>
      <c r="I19" s="8">
        <f t="shared" si="3"/>
        <v>0</v>
      </c>
      <c r="J19" s="8">
        <f t="shared" si="3"/>
        <v>-0.24185154752122706</v>
      </c>
      <c r="K19" s="8">
        <f t="shared" si="3"/>
        <v>-0.20043103448275867</v>
      </c>
      <c r="L19" s="71">
        <f>IF(L17&lt;&gt;0,L18/L17-1,0)</f>
        <v>-0.2361480764577788</v>
      </c>
      <c r="M19" s="72">
        <f>IF(M17&lt;&gt;0,M18/M17-1,0)</f>
        <v>-0.22694324491054907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31">
        <f>+'8-PO'!C20+'8-OO'!C20</f>
        <v>4859</v>
      </c>
      <c r="D20" s="31">
        <f>+'8-PO'!D20+'8-OO'!D20</f>
        <v>209</v>
      </c>
      <c r="E20" s="31">
        <f>+'8-PO'!E20+'8-OO'!E20</f>
        <v>3482</v>
      </c>
      <c r="F20" s="31">
        <f>+'8-PO'!F20+'8-OO'!F20</f>
        <v>710</v>
      </c>
      <c r="G20" s="31">
        <f>+'8-PO'!G20+'8-OO'!G20</f>
        <v>50</v>
      </c>
      <c r="H20" s="32">
        <f t="shared" si="0"/>
        <v>9310</v>
      </c>
      <c r="I20" s="31">
        <f>+'8-PO'!I20+'8-OO'!I20</f>
        <v>18</v>
      </c>
      <c r="J20" s="31">
        <f>+'8-PO'!J20+'8-OO'!J20</f>
        <v>3871</v>
      </c>
      <c r="K20" s="31">
        <f>+'8-PO'!K20+'8-OO'!K20</f>
        <v>502</v>
      </c>
      <c r="L20" s="32">
        <f t="shared" si="1"/>
        <v>4391</v>
      </c>
      <c r="M20" s="33">
        <f t="shared" si="2"/>
        <v>13701</v>
      </c>
      <c r="N20" s="23"/>
    </row>
    <row r="21" spans="1:14" ht="17.649999999999999" customHeight="1" x14ac:dyDescent="0.2">
      <c r="A21" s="34"/>
      <c r="B21" s="35" t="s">
        <v>14</v>
      </c>
      <c r="C21" s="36">
        <f>+'8-PO'!C21+'8-OO'!C21</f>
        <v>4965</v>
      </c>
      <c r="D21" s="36">
        <f>+'8-PO'!D21+'8-OO'!D21</f>
        <v>213</v>
      </c>
      <c r="E21" s="36">
        <f>+'8-PO'!E21+'8-OO'!E21</f>
        <v>3184</v>
      </c>
      <c r="F21" s="36">
        <f>+'8-PO'!F21+'8-OO'!F21</f>
        <v>619</v>
      </c>
      <c r="G21" s="36">
        <f>+'8-PO'!G21+'8-OO'!G21</f>
        <v>51</v>
      </c>
      <c r="H21" s="37">
        <f t="shared" si="0"/>
        <v>9032</v>
      </c>
      <c r="I21" s="36">
        <f>+'8-PO'!I21+'8-OO'!I21</f>
        <v>18</v>
      </c>
      <c r="J21" s="36">
        <f>+'8-PO'!J21+'8-OO'!J21</f>
        <v>3669</v>
      </c>
      <c r="K21" s="36">
        <f>+'8-PO'!K21+'8-OO'!K21</f>
        <v>502</v>
      </c>
      <c r="L21" s="37">
        <f t="shared" si="1"/>
        <v>4189</v>
      </c>
      <c r="M21" s="38">
        <f t="shared" si="2"/>
        <v>13221</v>
      </c>
      <c r="N21" s="23"/>
    </row>
    <row r="22" spans="1:14" ht="17.649999999999999" customHeight="1" thickBot="1" x14ac:dyDescent="0.3">
      <c r="A22" s="39" t="s">
        <v>15</v>
      </c>
      <c r="B22" s="40"/>
      <c r="C22" s="8">
        <f>IF(C20&lt;&gt;0,C21/C20-1,"")</f>
        <v>2.1815188310351896E-2</v>
      </c>
      <c r="D22" s="8">
        <f t="shared" ref="D22:K22" si="4">IF(D20&lt;&gt;0,D21/D20-1,"")</f>
        <v>1.9138755980861344E-2</v>
      </c>
      <c r="E22" s="8">
        <f t="shared" si="4"/>
        <v>-8.558299827685234E-2</v>
      </c>
      <c r="F22" s="8">
        <f t="shared" si="4"/>
        <v>-0.12816901408450709</v>
      </c>
      <c r="G22" s="8">
        <f t="shared" si="4"/>
        <v>2.0000000000000018E-2</v>
      </c>
      <c r="H22" s="71">
        <f>IF(H20&lt;&gt;0,H21/H20-1,0)</f>
        <v>-2.9860365198711047E-2</v>
      </c>
      <c r="I22" s="8">
        <f t="shared" si="4"/>
        <v>0</v>
      </c>
      <c r="J22" s="8">
        <f t="shared" si="4"/>
        <v>-5.2182898475846007E-2</v>
      </c>
      <c r="K22" s="8">
        <f t="shared" si="4"/>
        <v>0</v>
      </c>
      <c r="L22" s="71">
        <f>IF(L20&lt;&gt;0,L21/L20-1,0)</f>
        <v>-4.6003188339785894E-2</v>
      </c>
      <c r="M22" s="72">
        <f>IF(M20&lt;&gt;0,M21/M20-1,0)</f>
        <v>-3.5033939128530811E-2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31">
        <f>+'8-PO'!C23+'8-OO'!C23</f>
        <v>5287</v>
      </c>
      <c r="D23" s="31">
        <f>+'8-PO'!D23+'8-OO'!D23</f>
        <v>227</v>
      </c>
      <c r="E23" s="31">
        <f>+'8-PO'!E23+'8-OO'!E23</f>
        <v>3638</v>
      </c>
      <c r="F23" s="31">
        <f>+'8-PO'!F23+'8-OO'!F23</f>
        <v>721</v>
      </c>
      <c r="G23" s="31">
        <f>+'8-PO'!G23+'8-OO'!G23</f>
        <v>50</v>
      </c>
      <c r="H23" s="32">
        <f t="shared" si="0"/>
        <v>9923</v>
      </c>
      <c r="I23" s="31">
        <f>+'8-PO'!I23+'8-OO'!I23</f>
        <v>18</v>
      </c>
      <c r="J23" s="31">
        <f>+'8-PO'!J23+'8-OO'!J23</f>
        <v>4384</v>
      </c>
      <c r="K23" s="31">
        <f>+'8-PO'!K23+'8-OO'!K23</f>
        <v>712</v>
      </c>
      <c r="L23" s="32">
        <f t="shared" si="1"/>
        <v>5114</v>
      </c>
      <c r="M23" s="33">
        <f t="shared" si="2"/>
        <v>15037</v>
      </c>
      <c r="N23" s="23"/>
    </row>
    <row r="24" spans="1:14" ht="17.649999999999999" customHeight="1" x14ac:dyDescent="0.2">
      <c r="A24" s="34"/>
      <c r="B24" s="35" t="s">
        <v>14</v>
      </c>
      <c r="C24" s="36">
        <f>+'8-PO'!C24+'8-OO'!C24</f>
        <v>5404</v>
      </c>
      <c r="D24" s="36">
        <f>+'8-PO'!D24+'8-OO'!D24</f>
        <v>233</v>
      </c>
      <c r="E24" s="36">
        <f>+'8-PO'!E24+'8-OO'!E24</f>
        <v>3327</v>
      </c>
      <c r="F24" s="36">
        <f>+'8-PO'!F24+'8-OO'!F24</f>
        <v>629</v>
      </c>
      <c r="G24" s="36">
        <f>+'8-PO'!G24+'8-OO'!G24</f>
        <v>51</v>
      </c>
      <c r="H24" s="37">
        <f t="shared" si="0"/>
        <v>9644</v>
      </c>
      <c r="I24" s="36">
        <f>+'8-PO'!I24+'8-OO'!I24</f>
        <v>18</v>
      </c>
      <c r="J24" s="36">
        <f>+'8-PO'!J24+'8-OO'!J24</f>
        <v>4155</v>
      </c>
      <c r="K24" s="36">
        <f>+'8-PO'!K24+'8-OO'!K24</f>
        <v>711</v>
      </c>
      <c r="L24" s="37">
        <f t="shared" si="1"/>
        <v>4884</v>
      </c>
      <c r="M24" s="38">
        <f t="shared" si="2"/>
        <v>14528</v>
      </c>
      <c r="N24" s="23"/>
    </row>
    <row r="25" spans="1:14" ht="17.649999999999999" customHeight="1" thickBot="1" x14ac:dyDescent="0.3">
      <c r="A25" s="39" t="s">
        <v>15</v>
      </c>
      <c r="B25" s="40"/>
      <c r="C25" s="8">
        <f>IF(C23&lt;&gt;0,C24/C23-1,"")</f>
        <v>2.2129752222432408E-2</v>
      </c>
      <c r="D25" s="8">
        <f t="shared" ref="D25:K25" si="5">IF(D23&lt;&gt;0,D24/D23-1,"")</f>
        <v>2.6431718061673992E-2</v>
      </c>
      <c r="E25" s="8">
        <f t="shared" si="5"/>
        <v>-8.5486531061022553E-2</v>
      </c>
      <c r="F25" s="8">
        <f t="shared" si="5"/>
        <v>-0.12760055478502086</v>
      </c>
      <c r="G25" s="8">
        <f t="shared" si="5"/>
        <v>2.0000000000000018E-2</v>
      </c>
      <c r="H25" s="71">
        <f>IF(H23&lt;&gt;0,H24/H23-1,0)</f>
        <v>-2.8116497027108722E-2</v>
      </c>
      <c r="I25" s="8">
        <f t="shared" si="5"/>
        <v>0</v>
      </c>
      <c r="J25" s="8">
        <f t="shared" si="5"/>
        <v>-5.2235401459854058E-2</v>
      </c>
      <c r="K25" s="8">
        <f t="shared" si="5"/>
        <v>-1.4044943820225031E-3</v>
      </c>
      <c r="L25" s="71">
        <f>IF(L23&lt;&gt;0,L24/L23-1,0)</f>
        <v>-4.4974579585451702E-2</v>
      </c>
      <c r="M25" s="72">
        <f>IF(M23&lt;&gt;0,M24/M23-1,0)</f>
        <v>-3.3849837068564259E-2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31">
        <f>+'8-PO'!C26+'8-OO'!C26</f>
        <v>5287</v>
      </c>
      <c r="D26" s="31">
        <f>+'8-PO'!D26+'8-OO'!D26</f>
        <v>227</v>
      </c>
      <c r="E26" s="31">
        <f>+'8-PO'!E26+'8-OO'!E26</f>
        <v>3638</v>
      </c>
      <c r="F26" s="31">
        <f>+'8-PO'!F26+'8-OO'!F26</f>
        <v>721</v>
      </c>
      <c r="G26" s="31">
        <f>+'8-PO'!G26+'8-OO'!G26</f>
        <v>50</v>
      </c>
      <c r="H26" s="32">
        <f t="shared" si="0"/>
        <v>9923</v>
      </c>
      <c r="I26" s="31">
        <f>+'8-PO'!I26+'8-OO'!I26</f>
        <v>18</v>
      </c>
      <c r="J26" s="31">
        <f>+'8-PO'!J26+'8-OO'!J26</f>
        <v>4384</v>
      </c>
      <c r="K26" s="31">
        <f>+'8-PO'!K26+'8-OO'!K26</f>
        <v>712</v>
      </c>
      <c r="L26" s="32">
        <f t="shared" si="1"/>
        <v>5114</v>
      </c>
      <c r="M26" s="33">
        <f t="shared" si="2"/>
        <v>15037</v>
      </c>
      <c r="N26" s="23"/>
    </row>
    <row r="27" spans="1:14" ht="17.649999999999999" customHeight="1" x14ac:dyDescent="0.2">
      <c r="A27" s="34"/>
      <c r="B27" s="35" t="s">
        <v>14</v>
      </c>
      <c r="C27" s="36">
        <f>+'8-PO'!C27+'8-OO'!C27</f>
        <v>5404</v>
      </c>
      <c r="D27" s="36">
        <f>+'8-PO'!D27+'8-OO'!D27</f>
        <v>233</v>
      </c>
      <c r="E27" s="36">
        <f>+'8-PO'!E27+'8-OO'!E27</f>
        <v>3327</v>
      </c>
      <c r="F27" s="36">
        <f>+'8-PO'!F27+'8-OO'!F27</f>
        <v>629</v>
      </c>
      <c r="G27" s="36">
        <f>+'8-PO'!G27+'8-OO'!G27</f>
        <v>51</v>
      </c>
      <c r="H27" s="37">
        <f t="shared" si="0"/>
        <v>9644</v>
      </c>
      <c r="I27" s="36">
        <f>+'8-PO'!I27+'8-OO'!I27</f>
        <v>18</v>
      </c>
      <c r="J27" s="36">
        <f>+'8-PO'!J27+'8-OO'!J27</f>
        <v>4155</v>
      </c>
      <c r="K27" s="36">
        <f>+'8-PO'!K27+'8-OO'!K27</f>
        <v>711</v>
      </c>
      <c r="L27" s="37">
        <f t="shared" si="1"/>
        <v>4884</v>
      </c>
      <c r="M27" s="38">
        <f t="shared" si="2"/>
        <v>14528</v>
      </c>
      <c r="N27" s="23"/>
    </row>
    <row r="28" spans="1:14" ht="17.649999999999999" customHeight="1" thickBot="1" x14ac:dyDescent="0.3">
      <c r="A28" s="39" t="s">
        <v>15</v>
      </c>
      <c r="B28" s="40"/>
      <c r="C28" s="8">
        <f>IF(C26&lt;&gt;0,C27/C26-1,"")</f>
        <v>2.2129752222432408E-2</v>
      </c>
      <c r="D28" s="8">
        <f t="shared" ref="D28:K28" si="6">IF(D26&lt;&gt;0,D27/D26-1,"")</f>
        <v>2.6431718061673992E-2</v>
      </c>
      <c r="E28" s="8">
        <f t="shared" si="6"/>
        <v>-8.5486531061022553E-2</v>
      </c>
      <c r="F28" s="8">
        <f t="shared" si="6"/>
        <v>-0.12760055478502086</v>
      </c>
      <c r="G28" s="8">
        <f t="shared" si="6"/>
        <v>2.0000000000000018E-2</v>
      </c>
      <c r="H28" s="71">
        <f>IF(H26&lt;&gt;0,H27/H26-1,0)</f>
        <v>-2.8116497027108722E-2</v>
      </c>
      <c r="I28" s="8">
        <f t="shared" si="6"/>
        <v>0</v>
      </c>
      <c r="J28" s="8">
        <f t="shared" si="6"/>
        <v>-5.2235401459854058E-2</v>
      </c>
      <c r="K28" s="8">
        <f t="shared" si="6"/>
        <v>-1.4044943820225031E-3</v>
      </c>
      <c r="L28" s="71">
        <f>IF(L26&lt;&gt;0,L27/L26-1,0)</f>
        <v>-4.4974579585451702E-2</v>
      </c>
      <c r="M28" s="72">
        <f>IF(M26&lt;&gt;0,M27/M26-1,0)</f>
        <v>-3.3849837068564259E-2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31">
        <f>+'8-PO'!C29+'8-OO'!C29</f>
        <v>2712</v>
      </c>
      <c r="D29" s="31">
        <f>+'8-PO'!D29+'8-OO'!D29</f>
        <v>117</v>
      </c>
      <c r="E29" s="31">
        <f>+'8-PO'!E29+'8-OO'!E29</f>
        <v>1917</v>
      </c>
      <c r="F29" s="31">
        <f>+'8-PO'!F29+'8-OO'!F29</f>
        <v>463</v>
      </c>
      <c r="G29" s="31">
        <f>+'8-PO'!G29+'8-OO'!G29</f>
        <v>50</v>
      </c>
      <c r="H29" s="32">
        <f t="shared" si="0"/>
        <v>5259</v>
      </c>
      <c r="I29" s="31">
        <f>+'8-PO'!I29+'8-OO'!I29</f>
        <v>18</v>
      </c>
      <c r="J29" s="31">
        <f>+'8-PO'!J29+'8-OO'!J29</f>
        <v>2724</v>
      </c>
      <c r="K29" s="31">
        <f>+'8-PO'!K29+'8-OO'!K29</f>
        <v>506</v>
      </c>
      <c r="L29" s="32">
        <f t="shared" si="1"/>
        <v>3248</v>
      </c>
      <c r="M29" s="33">
        <f t="shared" si="2"/>
        <v>8507</v>
      </c>
      <c r="N29" s="23"/>
    </row>
    <row r="30" spans="1:14" ht="17.649999999999999" customHeight="1" x14ac:dyDescent="0.2">
      <c r="A30" s="34"/>
      <c r="B30" s="35" t="s">
        <v>14</v>
      </c>
      <c r="C30" s="36">
        <f>+'8-PO'!C30+'8-OO'!C30</f>
        <v>2827</v>
      </c>
      <c r="D30" s="36">
        <f>+'8-PO'!D30+'8-OO'!D30</f>
        <v>121</v>
      </c>
      <c r="E30" s="36">
        <f>+'8-PO'!E30+'8-OO'!E30</f>
        <v>1787</v>
      </c>
      <c r="F30" s="36">
        <f>+'8-PO'!F30+'8-OO'!F30</f>
        <v>412</v>
      </c>
      <c r="G30" s="36">
        <f>+'8-PO'!G30+'8-OO'!G30</f>
        <v>51</v>
      </c>
      <c r="H30" s="37">
        <f t="shared" si="0"/>
        <v>5198</v>
      </c>
      <c r="I30" s="36">
        <f>+'8-PO'!I30+'8-OO'!I30</f>
        <v>18</v>
      </c>
      <c r="J30" s="36">
        <f>+'8-PO'!J30+'8-OO'!J30</f>
        <v>2633</v>
      </c>
      <c r="K30" s="36">
        <f>+'8-PO'!K30+'8-OO'!K30</f>
        <v>515</v>
      </c>
      <c r="L30" s="37">
        <f t="shared" si="1"/>
        <v>3166</v>
      </c>
      <c r="M30" s="38">
        <f t="shared" si="2"/>
        <v>8364</v>
      </c>
      <c r="N30" s="23"/>
    </row>
    <row r="31" spans="1:14" ht="17.649999999999999" customHeight="1" thickBot="1" x14ac:dyDescent="0.3">
      <c r="A31" s="39" t="s">
        <v>15</v>
      </c>
      <c r="B31" s="40"/>
      <c r="C31" s="8">
        <f>IF(C29&lt;&gt;0,C30/C29-1,"")</f>
        <v>4.240412979351027E-2</v>
      </c>
      <c r="D31" s="8">
        <f t="shared" ref="D31:K31" si="7">IF(D29&lt;&gt;0,D30/D29-1,"")</f>
        <v>3.4188034188034289E-2</v>
      </c>
      <c r="E31" s="8">
        <f t="shared" si="7"/>
        <v>-6.7814293166405859E-2</v>
      </c>
      <c r="F31" s="8">
        <f t="shared" si="7"/>
        <v>-0.11015118790496758</v>
      </c>
      <c r="G31" s="8">
        <f t="shared" si="7"/>
        <v>2.0000000000000018E-2</v>
      </c>
      <c r="H31" s="71">
        <f>IF(H29&lt;&gt;0,H30/H29-1,0)</f>
        <v>-1.1599163339037877E-2</v>
      </c>
      <c r="I31" s="8">
        <f t="shared" si="7"/>
        <v>0</v>
      </c>
      <c r="J31" s="8">
        <f t="shared" si="7"/>
        <v>-3.3406754772393521E-2</v>
      </c>
      <c r="K31" s="8">
        <f t="shared" si="7"/>
        <v>1.7786561264822032E-2</v>
      </c>
      <c r="L31" s="71">
        <f>IF(L29&lt;&gt;0,L30/L29-1,0)</f>
        <v>-2.5246305418719195E-2</v>
      </c>
      <c r="M31" s="72">
        <f>IF(M29&lt;&gt;0,M30/M29-1,0)</f>
        <v>-1.6809686140825231E-2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31">
        <f>+'8-PO'!C32+'8-OO'!C32</f>
        <v>2712</v>
      </c>
      <c r="D32" s="31">
        <f>+'8-PO'!D32+'8-OO'!D32</f>
        <v>117</v>
      </c>
      <c r="E32" s="31">
        <f>+'8-PO'!E32+'8-OO'!E32</f>
        <v>1917</v>
      </c>
      <c r="F32" s="31">
        <f>+'8-PO'!F32+'8-OO'!F32</f>
        <v>463</v>
      </c>
      <c r="G32" s="31">
        <f>+'8-PO'!G32+'8-OO'!G32</f>
        <v>50</v>
      </c>
      <c r="H32" s="32">
        <f t="shared" si="0"/>
        <v>5259</v>
      </c>
      <c r="I32" s="31">
        <f>+'8-PO'!I32+'8-OO'!I32</f>
        <v>18</v>
      </c>
      <c r="J32" s="31">
        <f>+'8-PO'!J32+'8-OO'!J32</f>
        <v>2724</v>
      </c>
      <c r="K32" s="31">
        <f>+'8-PO'!K32+'8-OO'!K32</f>
        <v>506</v>
      </c>
      <c r="L32" s="32">
        <f t="shared" si="1"/>
        <v>3248</v>
      </c>
      <c r="M32" s="33">
        <f t="shared" si="2"/>
        <v>8507</v>
      </c>
      <c r="N32" s="23"/>
    </row>
    <row r="33" spans="1:14" ht="17.649999999999999" customHeight="1" x14ac:dyDescent="0.2">
      <c r="A33" s="34"/>
      <c r="B33" s="35" t="s">
        <v>14</v>
      </c>
      <c r="C33" s="36">
        <f>+'8-PO'!C33+'8-OO'!C33</f>
        <v>2827</v>
      </c>
      <c r="D33" s="36">
        <f>+'8-PO'!D33+'8-OO'!D33</f>
        <v>121</v>
      </c>
      <c r="E33" s="36">
        <f>+'8-PO'!E33+'8-OO'!E33</f>
        <v>1787</v>
      </c>
      <c r="F33" s="36">
        <f>+'8-PO'!F33+'8-OO'!F33</f>
        <v>412</v>
      </c>
      <c r="G33" s="36">
        <f>+'8-PO'!G33+'8-OO'!G33</f>
        <v>51</v>
      </c>
      <c r="H33" s="37">
        <f t="shared" si="0"/>
        <v>5198</v>
      </c>
      <c r="I33" s="36">
        <f>+'8-PO'!I33+'8-OO'!I33</f>
        <v>18</v>
      </c>
      <c r="J33" s="36">
        <f>+'8-PO'!J33+'8-OO'!J33</f>
        <v>2633</v>
      </c>
      <c r="K33" s="36">
        <f>+'8-PO'!K33+'8-OO'!K33</f>
        <v>515</v>
      </c>
      <c r="L33" s="37">
        <f t="shared" si="1"/>
        <v>3166</v>
      </c>
      <c r="M33" s="38">
        <f t="shared" si="2"/>
        <v>8364</v>
      </c>
      <c r="N33" s="23"/>
    </row>
    <row r="34" spans="1:14" ht="17.649999999999999" customHeight="1" thickBot="1" x14ac:dyDescent="0.3">
      <c r="A34" s="39" t="s">
        <v>15</v>
      </c>
      <c r="B34" s="40"/>
      <c r="C34" s="8">
        <f>IF(C32&lt;&gt;0,C33/C32-1,"")</f>
        <v>4.240412979351027E-2</v>
      </c>
      <c r="D34" s="8">
        <f t="shared" ref="D34:K34" si="8">IF(D32&lt;&gt;0,D33/D32-1,"")</f>
        <v>3.4188034188034289E-2</v>
      </c>
      <c r="E34" s="8">
        <f t="shared" si="8"/>
        <v>-6.7814293166405859E-2</v>
      </c>
      <c r="F34" s="8">
        <f t="shared" si="8"/>
        <v>-0.11015118790496758</v>
      </c>
      <c r="G34" s="8">
        <f t="shared" si="8"/>
        <v>2.0000000000000018E-2</v>
      </c>
      <c r="H34" s="71">
        <f>IF(H32&lt;&gt;0,H33/H32-1,0)</f>
        <v>-1.1599163339037877E-2</v>
      </c>
      <c r="I34" s="8">
        <f t="shared" si="8"/>
        <v>0</v>
      </c>
      <c r="J34" s="8">
        <f t="shared" si="8"/>
        <v>-3.3406754772393521E-2</v>
      </c>
      <c r="K34" s="8">
        <f t="shared" si="8"/>
        <v>1.7786561264822032E-2</v>
      </c>
      <c r="L34" s="71">
        <f>IF(L32&lt;&gt;0,L33/L32-1,0)</f>
        <v>-2.5246305418719195E-2</v>
      </c>
      <c r="M34" s="72">
        <f>IF(M32&lt;&gt;0,M33/M32-1,0)</f>
        <v>-1.6809686140825231E-2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31">
        <f>+'8-PO'!C35+'8-OO'!C35</f>
        <v>2712</v>
      </c>
      <c r="D35" s="31">
        <f>+'8-PO'!D35+'8-OO'!D35</f>
        <v>117</v>
      </c>
      <c r="E35" s="31">
        <f>+'8-PO'!E35+'8-OO'!E35</f>
        <v>1917</v>
      </c>
      <c r="F35" s="31">
        <f>+'8-PO'!F35+'8-OO'!F35</f>
        <v>463</v>
      </c>
      <c r="G35" s="31">
        <f>+'8-PO'!G35+'8-OO'!G35</f>
        <v>50</v>
      </c>
      <c r="H35" s="32">
        <f t="shared" si="0"/>
        <v>5259</v>
      </c>
      <c r="I35" s="31">
        <f>+'8-PO'!I35+'8-OO'!I35</f>
        <v>18</v>
      </c>
      <c r="J35" s="31">
        <f>+'8-PO'!J35+'8-OO'!J35</f>
        <v>2724</v>
      </c>
      <c r="K35" s="31">
        <f>+'8-PO'!K35+'8-OO'!K35</f>
        <v>506</v>
      </c>
      <c r="L35" s="32">
        <f t="shared" si="1"/>
        <v>3248</v>
      </c>
      <c r="M35" s="33">
        <f t="shared" si="2"/>
        <v>8507</v>
      </c>
      <c r="N35" s="23"/>
    </row>
    <row r="36" spans="1:14" ht="17.649999999999999" customHeight="1" x14ac:dyDescent="0.2">
      <c r="A36" s="34"/>
      <c r="B36" s="35" t="s">
        <v>14</v>
      </c>
      <c r="C36" s="36">
        <f>+'8-PO'!C36+'8-OO'!C36</f>
        <v>2827</v>
      </c>
      <c r="D36" s="36">
        <f>+'8-PO'!D36+'8-OO'!D36</f>
        <v>121</v>
      </c>
      <c r="E36" s="36">
        <f>+'8-PO'!E36+'8-OO'!E36</f>
        <v>1787</v>
      </c>
      <c r="F36" s="36">
        <f>+'8-PO'!F36+'8-OO'!F36</f>
        <v>412</v>
      </c>
      <c r="G36" s="36">
        <f>+'8-PO'!G36+'8-OO'!G36</f>
        <v>51</v>
      </c>
      <c r="H36" s="37">
        <f t="shared" si="0"/>
        <v>5198</v>
      </c>
      <c r="I36" s="36">
        <f>+'8-PO'!I36+'8-OO'!I36</f>
        <v>18</v>
      </c>
      <c r="J36" s="36">
        <f>+'8-PO'!J36+'8-OO'!J36</f>
        <v>2633</v>
      </c>
      <c r="K36" s="36">
        <f>+'8-PO'!K36+'8-OO'!K36</f>
        <v>515</v>
      </c>
      <c r="L36" s="37">
        <f t="shared" si="1"/>
        <v>3166</v>
      </c>
      <c r="M36" s="38">
        <f t="shared" si="2"/>
        <v>8364</v>
      </c>
      <c r="N36" s="23"/>
    </row>
    <row r="37" spans="1:14" ht="17.649999999999999" customHeight="1" thickBot="1" x14ac:dyDescent="0.3">
      <c r="A37" s="39" t="s">
        <v>15</v>
      </c>
      <c r="B37" s="40"/>
      <c r="C37" s="8">
        <f>IF(C35&lt;&gt;0,C36/C35-1,"")</f>
        <v>4.240412979351027E-2</v>
      </c>
      <c r="D37" s="8">
        <f t="shared" ref="D37:K37" si="9">IF(D35&lt;&gt;0,D36/D35-1,"")</f>
        <v>3.4188034188034289E-2</v>
      </c>
      <c r="E37" s="8">
        <f t="shared" si="9"/>
        <v>-6.7814293166405859E-2</v>
      </c>
      <c r="F37" s="8">
        <f t="shared" si="9"/>
        <v>-0.11015118790496758</v>
      </c>
      <c r="G37" s="8">
        <f t="shared" si="9"/>
        <v>2.0000000000000018E-2</v>
      </c>
      <c r="H37" s="71">
        <f>IF(H35&lt;&gt;0,H36/H35-1,0)</f>
        <v>-1.1599163339037877E-2</v>
      </c>
      <c r="I37" s="8">
        <f t="shared" si="9"/>
        <v>0</v>
      </c>
      <c r="J37" s="8">
        <f t="shared" si="9"/>
        <v>-3.3406754772393521E-2</v>
      </c>
      <c r="K37" s="8">
        <f t="shared" si="9"/>
        <v>1.7786561264822032E-2</v>
      </c>
      <c r="L37" s="71">
        <f>IF(L35&lt;&gt;0,L36/L35-1,0)</f>
        <v>-2.5246305418719195E-2</v>
      </c>
      <c r="M37" s="72">
        <f>IF(M35&lt;&gt;0,M36/M35-1,0)</f>
        <v>-1.6809686140825231E-2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31">
        <f>+'8-PO'!C38+'8-OO'!C38</f>
        <v>3063</v>
      </c>
      <c r="D38" s="31">
        <f>+'8-PO'!D38+'8-OO'!D38</f>
        <v>132</v>
      </c>
      <c r="E38" s="31">
        <f>+'8-PO'!E38+'8-OO'!E38</f>
        <v>2279</v>
      </c>
      <c r="F38" s="31">
        <f>+'8-PO'!F38+'8-OO'!F38</f>
        <v>582</v>
      </c>
      <c r="G38" s="31">
        <f>+'8-PO'!G38+'8-OO'!G38</f>
        <v>50</v>
      </c>
      <c r="H38" s="32">
        <f t="shared" si="0"/>
        <v>6106</v>
      </c>
      <c r="I38" s="31">
        <f>+'8-PO'!I38+'8-OO'!I38</f>
        <v>18</v>
      </c>
      <c r="J38" s="31">
        <f>+'8-PO'!J38+'8-OO'!J38</f>
        <v>3274</v>
      </c>
      <c r="K38" s="31">
        <f>+'8-PO'!K38+'8-OO'!K38</f>
        <v>581</v>
      </c>
      <c r="L38" s="32">
        <f t="shared" si="1"/>
        <v>3873</v>
      </c>
      <c r="M38" s="33">
        <f t="shared" si="2"/>
        <v>9979</v>
      </c>
      <c r="N38" s="23"/>
    </row>
    <row r="39" spans="1:14" ht="17.649999999999999" customHeight="1" x14ac:dyDescent="0.2">
      <c r="A39" s="34"/>
      <c r="B39" s="35" t="s">
        <v>14</v>
      </c>
      <c r="C39" s="36">
        <f>+'8-PO'!C39+'8-OO'!C39</f>
        <v>3193</v>
      </c>
      <c r="D39" s="36">
        <f>+'8-PO'!D39+'8-OO'!D39</f>
        <v>137</v>
      </c>
      <c r="E39" s="36">
        <f>+'8-PO'!E39+'8-OO'!E39</f>
        <v>2126</v>
      </c>
      <c r="F39" s="36">
        <f>+'8-PO'!F39+'8-OO'!F39</f>
        <v>518</v>
      </c>
      <c r="G39" s="36">
        <f>+'8-PO'!G39+'8-OO'!G39</f>
        <v>51</v>
      </c>
      <c r="H39" s="37">
        <f t="shared" si="0"/>
        <v>6025</v>
      </c>
      <c r="I39" s="36">
        <f>+'8-PO'!I39+'8-OO'!I39</f>
        <v>18</v>
      </c>
      <c r="J39" s="36">
        <f>+'8-PO'!J39+'8-OO'!J39</f>
        <v>3166</v>
      </c>
      <c r="K39" s="36">
        <f>+'8-PO'!K39+'8-OO'!K39</f>
        <v>592</v>
      </c>
      <c r="L39" s="37">
        <f t="shared" si="1"/>
        <v>3776</v>
      </c>
      <c r="M39" s="38">
        <f t="shared" si="2"/>
        <v>9801</v>
      </c>
      <c r="N39" s="23"/>
    </row>
    <row r="40" spans="1:14" ht="17.649999999999999" customHeight="1" thickBot="1" x14ac:dyDescent="0.3">
      <c r="A40" s="39" t="s">
        <v>15</v>
      </c>
      <c r="B40" s="40"/>
      <c r="C40" s="8">
        <f>IF(C38&lt;&gt;0,C39/C38-1,"")</f>
        <v>4.2442050277505805E-2</v>
      </c>
      <c r="D40" s="8">
        <f t="shared" ref="D40:K40" si="10">IF(D38&lt;&gt;0,D39/D38-1,"")</f>
        <v>3.7878787878787845E-2</v>
      </c>
      <c r="E40" s="8">
        <f t="shared" si="10"/>
        <v>-6.7134708205353277E-2</v>
      </c>
      <c r="F40" s="8">
        <f t="shared" si="10"/>
        <v>-0.10996563573883167</v>
      </c>
      <c r="G40" s="8">
        <f t="shared" si="10"/>
        <v>2.0000000000000018E-2</v>
      </c>
      <c r="H40" s="71">
        <f>IF(H38&lt;&gt;0,H39/H38-1,0)</f>
        <v>-1.3265640353750441E-2</v>
      </c>
      <c r="I40" s="8">
        <f t="shared" si="10"/>
        <v>0</v>
      </c>
      <c r="J40" s="8">
        <f t="shared" si="10"/>
        <v>-3.2987171655467273E-2</v>
      </c>
      <c r="K40" s="8">
        <f t="shared" si="10"/>
        <v>1.8932874354561147E-2</v>
      </c>
      <c r="L40" s="71">
        <f>IF(L38&lt;&gt;0,L39/L38-1,0)</f>
        <v>-2.5045184611412363E-2</v>
      </c>
      <c r="M40" s="72">
        <f>IF(M38&lt;&gt;0,M39/M38-1,0)</f>
        <v>-1.7837458663192751E-2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31">
        <f>+'8-PO'!C41+'8-OO'!C41</f>
        <v>3071</v>
      </c>
      <c r="D41" s="31">
        <f>+'8-PO'!D41+'8-OO'!D41</f>
        <v>132</v>
      </c>
      <c r="E41" s="31">
        <f>+'8-PO'!E41+'8-OO'!E41</f>
        <v>2218</v>
      </c>
      <c r="F41" s="31">
        <f>+'8-PO'!F41+'8-OO'!F41</f>
        <v>584</v>
      </c>
      <c r="G41" s="31">
        <f>+'8-PO'!G41+'8-OO'!G41</f>
        <v>50</v>
      </c>
      <c r="H41" s="32">
        <f t="shared" si="0"/>
        <v>6055</v>
      </c>
      <c r="I41" s="31">
        <f>+'8-PO'!I41+'8-OO'!I41</f>
        <v>18</v>
      </c>
      <c r="J41" s="31">
        <f>+'8-PO'!J41+'8-OO'!J41</f>
        <v>3217</v>
      </c>
      <c r="K41" s="31">
        <f>+'8-PO'!K41+'8-OO'!K41</f>
        <v>629</v>
      </c>
      <c r="L41" s="32">
        <f t="shared" si="1"/>
        <v>3864</v>
      </c>
      <c r="M41" s="33">
        <f t="shared" si="2"/>
        <v>9919</v>
      </c>
      <c r="N41" s="23"/>
    </row>
    <row r="42" spans="1:14" ht="17.649999999999999" customHeight="1" x14ac:dyDescent="0.2">
      <c r="A42" s="34"/>
      <c r="B42" s="35" t="s">
        <v>14</v>
      </c>
      <c r="C42" s="36">
        <f>+'8-PO'!C42+'8-OO'!C42</f>
        <v>3201</v>
      </c>
      <c r="D42" s="36">
        <f>+'8-PO'!D42+'8-OO'!D42</f>
        <v>138</v>
      </c>
      <c r="E42" s="36">
        <f>+'8-PO'!E42+'8-OO'!E42</f>
        <v>2068</v>
      </c>
      <c r="F42" s="36">
        <f>+'8-PO'!F42+'8-OO'!F42</f>
        <v>519</v>
      </c>
      <c r="G42" s="36">
        <f>+'8-PO'!G42+'8-OO'!G42</f>
        <v>51</v>
      </c>
      <c r="H42" s="37">
        <f t="shared" si="0"/>
        <v>5977</v>
      </c>
      <c r="I42" s="36">
        <f>+'8-PO'!I42+'8-OO'!I42</f>
        <v>18</v>
      </c>
      <c r="J42" s="36">
        <f>+'8-PO'!J42+'8-OO'!J42</f>
        <v>3110</v>
      </c>
      <c r="K42" s="36">
        <f>+'8-PO'!K42+'8-OO'!K42</f>
        <v>641</v>
      </c>
      <c r="L42" s="37">
        <f t="shared" si="1"/>
        <v>3769</v>
      </c>
      <c r="M42" s="38">
        <f t="shared" si="2"/>
        <v>9746</v>
      </c>
      <c r="N42" s="23"/>
    </row>
    <row r="43" spans="1:14" ht="17.649999999999999" customHeight="1" thickBot="1" x14ac:dyDescent="0.3">
      <c r="A43" s="39" t="s">
        <v>15</v>
      </c>
      <c r="B43" s="40"/>
      <c r="C43" s="8">
        <f>IF(C41&lt;&gt;0,C42/C41-1,"")</f>
        <v>4.2331488114620619E-2</v>
      </c>
      <c r="D43" s="8">
        <f t="shared" ref="D43:K43" si="11">IF(D41&lt;&gt;0,D42/D41-1,"")</f>
        <v>4.5454545454545414E-2</v>
      </c>
      <c r="E43" s="8">
        <f t="shared" si="11"/>
        <v>-6.7628494138863848E-2</v>
      </c>
      <c r="F43" s="8">
        <f t="shared" si="11"/>
        <v>-0.11130136986301364</v>
      </c>
      <c r="G43" s="8">
        <f t="shared" si="11"/>
        <v>2.0000000000000018E-2</v>
      </c>
      <c r="H43" s="71">
        <f>IF(H41&lt;&gt;0,H42/H41-1,0)</f>
        <v>-1.2881915772089192E-2</v>
      </c>
      <c r="I43" s="8">
        <f t="shared" si="11"/>
        <v>0</v>
      </c>
      <c r="J43" s="8">
        <f t="shared" si="11"/>
        <v>-3.3260801989431155E-2</v>
      </c>
      <c r="K43" s="8">
        <f t="shared" si="11"/>
        <v>1.9077901430842648E-2</v>
      </c>
      <c r="L43" s="71">
        <f>IF(L41&lt;&gt;0,L42/L41-1,0)</f>
        <v>-2.4585921325051774E-2</v>
      </c>
      <c r="M43" s="72">
        <f>IF(M41&lt;&gt;0,M42/M41-1,0)</f>
        <v>-1.744127432200826E-2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12">SUM(C45:G45)</f>
        <v>0</v>
      </c>
      <c r="I45" s="36"/>
      <c r="J45" s="36"/>
      <c r="K45" s="36"/>
      <c r="L45" s="37">
        <f t="shared" ref="L45:L49" si="13">SUM(I45:K45)</f>
        <v>0</v>
      </c>
      <c r="M45" s="38">
        <f t="shared" ref="M45:M49" si="14">SUM(H45,L45)</f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12"/>
        <v>0</v>
      </c>
      <c r="I46" s="8" t="s">
        <v>16</v>
      </c>
      <c r="J46" s="8" t="s">
        <v>16</v>
      </c>
      <c r="K46" s="8" t="s">
        <v>16</v>
      </c>
      <c r="L46" s="9">
        <f t="shared" si="13"/>
        <v>0</v>
      </c>
      <c r="M46" s="10">
        <f t="shared" si="14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12"/>
        <v>0</v>
      </c>
      <c r="I47" s="31"/>
      <c r="J47" s="31"/>
      <c r="K47" s="31"/>
      <c r="L47" s="32">
        <f t="shared" si="13"/>
        <v>0</v>
      </c>
      <c r="M47" s="33">
        <f t="shared" si="14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12"/>
        <v>0</v>
      </c>
      <c r="I48" s="36"/>
      <c r="J48" s="36"/>
      <c r="K48" s="36"/>
      <c r="L48" s="37">
        <f t="shared" si="13"/>
        <v>0</v>
      </c>
      <c r="M48" s="38">
        <f t="shared" si="14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12"/>
        <v>0</v>
      </c>
      <c r="I49" s="8" t="s">
        <v>16</v>
      </c>
      <c r="J49" s="8" t="s">
        <v>16</v>
      </c>
      <c r="K49" s="8" t="s">
        <v>16</v>
      </c>
      <c r="L49" s="11">
        <f t="shared" si="13"/>
        <v>0</v>
      </c>
      <c r="M49" s="12">
        <f t="shared" si="14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65"/>
      <c r="C54" s="65"/>
      <c r="D54" s="65"/>
      <c r="E54" s="65"/>
      <c r="F54" s="65"/>
      <c r="G54" s="23"/>
      <c r="H54" s="2" t="s">
        <v>19</v>
      </c>
      <c r="I54" s="65"/>
      <c r="J54" s="65"/>
      <c r="K54" s="65"/>
      <c r="L54" s="65"/>
      <c r="M54" s="65"/>
      <c r="N54" s="23"/>
    </row>
    <row r="55" spans="1:14" ht="21.4" customHeight="1" x14ac:dyDescent="0.2">
      <c r="A55" s="23"/>
      <c r="B55" s="66"/>
      <c r="C55" s="66"/>
      <c r="D55" s="66"/>
      <c r="E55" s="66"/>
      <c r="F55" s="66"/>
      <c r="G55" s="23"/>
      <c r="H55" s="23"/>
      <c r="I55" s="66"/>
      <c r="J55" s="66"/>
      <c r="K55" s="66"/>
      <c r="L55" s="66"/>
      <c r="M55" s="66"/>
      <c r="N55" s="23"/>
    </row>
    <row r="56" spans="1:14" ht="21.4" customHeight="1" x14ac:dyDescent="0.2">
      <c r="A56" s="23"/>
      <c r="B56" s="66"/>
      <c r="C56" s="66"/>
      <c r="D56" s="66"/>
      <c r="E56" s="66"/>
      <c r="F56" s="66"/>
      <c r="G56" s="23"/>
      <c r="H56" s="23"/>
      <c r="I56" s="66"/>
      <c r="J56" s="66"/>
      <c r="K56" s="66"/>
      <c r="L56" s="66"/>
      <c r="M56" s="66"/>
      <c r="N56" s="23"/>
    </row>
    <row r="57" spans="1:14" ht="21.4" customHeight="1" x14ac:dyDescent="0.2">
      <c r="A57" s="23"/>
      <c r="B57" s="66"/>
      <c r="C57" s="66"/>
      <c r="D57" s="66"/>
      <c r="E57" s="66"/>
      <c r="F57" s="66"/>
      <c r="G57" s="23"/>
      <c r="H57" s="23"/>
      <c r="I57" s="66"/>
      <c r="J57" s="66"/>
      <c r="K57" s="66"/>
      <c r="L57" s="66"/>
      <c r="M57" s="66"/>
      <c r="N57" s="23"/>
    </row>
    <row r="58" spans="1:14" ht="21.4" customHeight="1" x14ac:dyDescent="0.2">
      <c r="A58" s="23"/>
      <c r="B58" s="67"/>
      <c r="C58" s="67"/>
      <c r="D58" s="67"/>
      <c r="E58" s="67"/>
      <c r="F58" s="67"/>
      <c r="G58" s="23"/>
      <c r="H58" s="23"/>
      <c r="I58" s="67"/>
      <c r="J58" s="67"/>
      <c r="K58" s="67"/>
      <c r="L58" s="67"/>
      <c r="M58" s="67"/>
      <c r="N58" s="23"/>
    </row>
  </sheetData>
  <sheetProtection selectLockedCells="1"/>
  <mergeCells count="9">
    <mergeCell ref="K1:L1"/>
    <mergeCell ref="M1:N1"/>
    <mergeCell ref="A16:B16"/>
    <mergeCell ref="K2:N2"/>
    <mergeCell ref="K3:L3"/>
    <mergeCell ref="M3:N3"/>
    <mergeCell ref="K4:L4"/>
    <mergeCell ref="M4:N4"/>
    <mergeCell ref="C2:I2"/>
  </mergeCells>
  <phoneticPr fontId="2" type="noConversion"/>
  <dataValidations disablePrompts="1" count="1">
    <dataValidation type="list" allowBlank="1" showInputMessage="1" showErrorMessage="1" sqref="C2:I2" xr:uid="{00000000-0002-0000-0600-000000000000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261</v>
      </c>
      <c r="B4" s="2"/>
      <c r="C4" s="2"/>
      <c r="D4" s="4"/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4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255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257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250</v>
      </c>
      <c r="C11" s="49" t="s">
        <v>233</v>
      </c>
      <c r="D11" s="105" t="s">
        <v>258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209</v>
      </c>
      <c r="B14" s="98"/>
      <c r="C14" s="98"/>
      <c r="D14" s="107" t="s">
        <v>259</v>
      </c>
      <c r="E14" s="110" t="s">
        <v>251</v>
      </c>
      <c r="F14" s="111">
        <v>29000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588</v>
      </c>
      <c r="D17" s="68">
        <v>25</v>
      </c>
      <c r="E17" s="68">
        <v>455</v>
      </c>
      <c r="F17" s="68">
        <v>234</v>
      </c>
      <c r="G17" s="68">
        <v>22</v>
      </c>
      <c r="H17" s="32">
        <f t="shared" ref="H17:H44" si="0">SUM(C17:G17)</f>
        <v>1324</v>
      </c>
      <c r="I17" s="68">
        <v>18</v>
      </c>
      <c r="J17" s="68">
        <v>525</v>
      </c>
      <c r="K17" s="68">
        <v>217</v>
      </c>
      <c r="L17" s="32">
        <f t="shared" ref="L17:L44" si="1">SUM(I17:K17)</f>
        <v>760</v>
      </c>
      <c r="M17" s="33">
        <f t="shared" ref="M17:M44" si="2">SUM(H17,L17)</f>
        <v>2084</v>
      </c>
      <c r="N17" s="23"/>
    </row>
    <row r="18" spans="1:14" ht="17.649999999999999" customHeight="1" x14ac:dyDescent="0.2">
      <c r="A18" s="34"/>
      <c r="B18" s="35" t="s">
        <v>14</v>
      </c>
      <c r="C18" s="69">
        <v>480</v>
      </c>
      <c r="D18" s="69">
        <v>21</v>
      </c>
      <c r="E18" s="69">
        <v>333</v>
      </c>
      <c r="F18" s="69">
        <v>163</v>
      </c>
      <c r="G18" s="69">
        <v>23</v>
      </c>
      <c r="H18" s="37">
        <f t="shared" si="0"/>
        <v>1020</v>
      </c>
      <c r="I18" s="69">
        <v>18</v>
      </c>
      <c r="J18" s="69">
        <v>398</v>
      </c>
      <c r="K18" s="69">
        <v>174</v>
      </c>
      <c r="L18" s="37">
        <f t="shared" si="1"/>
        <v>590</v>
      </c>
      <c r="M18" s="38">
        <f t="shared" si="2"/>
        <v>1610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-0.18367346938775508</v>
      </c>
      <c r="D19" s="48">
        <f t="shared" ref="D19:K19" si="3">IF(D17&lt;&gt;0,D18/D17-1,"")</f>
        <v>-0.16000000000000003</v>
      </c>
      <c r="E19" s="48">
        <f t="shared" si="3"/>
        <v>-0.26813186813186818</v>
      </c>
      <c r="F19" s="48">
        <f t="shared" si="3"/>
        <v>-0.30341880341880345</v>
      </c>
      <c r="G19" s="48">
        <f t="shared" si="3"/>
        <v>4.5454545454545414E-2</v>
      </c>
      <c r="H19" s="71">
        <f>IF(H17&lt;&gt;0,H18/H17-1,0)</f>
        <v>-0.22960725075528698</v>
      </c>
      <c r="I19" s="48">
        <f t="shared" si="3"/>
        <v>0</v>
      </c>
      <c r="J19" s="48">
        <f t="shared" si="3"/>
        <v>-0.24190476190476196</v>
      </c>
      <c r="K19" s="48">
        <f t="shared" si="3"/>
        <v>-0.1981566820276498</v>
      </c>
      <c r="L19" s="71">
        <f>IF(L17&lt;&gt;0,L18/L17-1,0)</f>
        <v>-0.22368421052631582</v>
      </c>
      <c r="M19" s="72">
        <f>IF(M17&lt;&gt;0,M18/M17-1,0)</f>
        <v>-0.22744721689059499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620</v>
      </c>
      <c r="D20" s="68">
        <v>27</v>
      </c>
      <c r="E20" s="68">
        <v>480</v>
      </c>
      <c r="F20" s="68">
        <v>245</v>
      </c>
      <c r="G20" s="68">
        <v>22</v>
      </c>
      <c r="H20" s="32">
        <f t="shared" si="0"/>
        <v>1394</v>
      </c>
      <c r="I20" s="68">
        <v>18</v>
      </c>
      <c r="J20" s="68">
        <v>556</v>
      </c>
      <c r="K20" s="68">
        <v>235</v>
      </c>
      <c r="L20" s="32">
        <f t="shared" si="1"/>
        <v>809</v>
      </c>
      <c r="M20" s="33">
        <f t="shared" si="2"/>
        <v>2203</v>
      </c>
      <c r="N20" s="23"/>
    </row>
    <row r="21" spans="1:14" ht="17.649999999999999" customHeight="1" x14ac:dyDescent="0.2">
      <c r="A21" s="34"/>
      <c r="B21" s="35" t="s">
        <v>14</v>
      </c>
      <c r="C21" s="69">
        <v>633</v>
      </c>
      <c r="D21" s="69">
        <v>27</v>
      </c>
      <c r="E21" s="69">
        <v>439</v>
      </c>
      <c r="F21" s="69">
        <v>214</v>
      </c>
      <c r="G21" s="69">
        <v>23</v>
      </c>
      <c r="H21" s="37">
        <f t="shared" si="0"/>
        <v>1336</v>
      </c>
      <c r="I21" s="69">
        <v>18</v>
      </c>
      <c r="J21" s="69">
        <v>527</v>
      </c>
      <c r="K21" s="69">
        <v>235</v>
      </c>
      <c r="L21" s="37">
        <f t="shared" si="1"/>
        <v>780</v>
      </c>
      <c r="M21" s="38">
        <f t="shared" si="2"/>
        <v>2116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2.0967741935483897E-2</v>
      </c>
      <c r="D22" s="48">
        <f t="shared" ref="D22:G22" si="4">IF(D20&lt;&gt;0,D21/D20-1,"")</f>
        <v>0</v>
      </c>
      <c r="E22" s="48">
        <f t="shared" si="4"/>
        <v>-8.5416666666666696E-2</v>
      </c>
      <c r="F22" s="48">
        <f t="shared" si="4"/>
        <v>-0.12653061224489792</v>
      </c>
      <c r="G22" s="48">
        <f t="shared" si="4"/>
        <v>4.5454545454545414E-2</v>
      </c>
      <c r="H22" s="71">
        <f>IF(H20&lt;&gt;0,H21/H20-1,0)</f>
        <v>-4.1606886657101882E-2</v>
      </c>
      <c r="I22" s="48">
        <f t="shared" ref="I22:K22" si="5">IF(I20&lt;&gt;0,I21/I20-1,"")</f>
        <v>0</v>
      </c>
      <c r="J22" s="48">
        <f t="shared" si="5"/>
        <v>-5.2158273381294973E-2</v>
      </c>
      <c r="K22" s="48">
        <f t="shared" si="5"/>
        <v>0</v>
      </c>
      <c r="L22" s="71">
        <f>IF(L20&lt;&gt;0,L21/L20-1,0)</f>
        <v>-3.5846724351050629E-2</v>
      </c>
      <c r="M22" s="72">
        <f>IF(M20&lt;&gt;0,M21/M20-1,0)</f>
        <v>-3.9491602360417599E-2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674</v>
      </c>
      <c r="D23" s="68">
        <v>29</v>
      </c>
      <c r="E23" s="68">
        <v>501</v>
      </c>
      <c r="F23" s="68">
        <v>249</v>
      </c>
      <c r="G23" s="68">
        <v>22</v>
      </c>
      <c r="H23" s="32">
        <f t="shared" si="0"/>
        <v>1475</v>
      </c>
      <c r="I23" s="68">
        <v>18</v>
      </c>
      <c r="J23" s="68">
        <v>630</v>
      </c>
      <c r="K23" s="68">
        <v>333</v>
      </c>
      <c r="L23" s="32">
        <f t="shared" si="1"/>
        <v>981</v>
      </c>
      <c r="M23" s="33">
        <f t="shared" si="2"/>
        <v>2456</v>
      </c>
      <c r="N23" s="23"/>
    </row>
    <row r="24" spans="1:14" ht="17.649999999999999" customHeight="1" x14ac:dyDescent="0.2">
      <c r="A24" s="34"/>
      <c r="B24" s="35" t="s">
        <v>14</v>
      </c>
      <c r="C24" s="69">
        <v>689</v>
      </c>
      <c r="D24" s="69">
        <v>30</v>
      </c>
      <c r="E24" s="69">
        <v>458</v>
      </c>
      <c r="F24" s="69">
        <v>217</v>
      </c>
      <c r="G24" s="69">
        <v>23</v>
      </c>
      <c r="H24" s="37">
        <f t="shared" si="0"/>
        <v>1417</v>
      </c>
      <c r="I24" s="69">
        <v>18</v>
      </c>
      <c r="J24" s="69">
        <v>597</v>
      </c>
      <c r="K24" s="69">
        <v>333</v>
      </c>
      <c r="L24" s="37">
        <f t="shared" si="1"/>
        <v>948</v>
      </c>
      <c r="M24" s="38">
        <f t="shared" si="2"/>
        <v>2365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2.2255192878338326E-2</v>
      </c>
      <c r="D25" s="48">
        <f t="shared" ref="D25:G25" si="6">IF(D23&lt;&gt;0,D24/D23-1,"")</f>
        <v>3.4482758620689724E-2</v>
      </c>
      <c r="E25" s="48">
        <f t="shared" si="6"/>
        <v>-8.5828343313373301E-2</v>
      </c>
      <c r="F25" s="48">
        <f t="shared" si="6"/>
        <v>-0.12851405622489964</v>
      </c>
      <c r="G25" s="48">
        <f t="shared" si="6"/>
        <v>4.5454545454545414E-2</v>
      </c>
      <c r="H25" s="71">
        <f>IF(H23&lt;&gt;0,H24/H23-1,0)</f>
        <v>-3.9322033898305131E-2</v>
      </c>
      <c r="I25" s="48">
        <f t="shared" ref="I25:K25" si="7">IF(I23&lt;&gt;0,I24/I23-1,"")</f>
        <v>0</v>
      </c>
      <c r="J25" s="48">
        <f t="shared" si="7"/>
        <v>-5.2380952380952417E-2</v>
      </c>
      <c r="K25" s="48">
        <f t="shared" si="7"/>
        <v>0</v>
      </c>
      <c r="L25" s="71">
        <f>IF(L23&lt;&gt;0,L24/L23-1,0)</f>
        <v>-3.3639143730886834E-2</v>
      </c>
      <c r="M25" s="72">
        <f>IF(M23&lt;&gt;0,M24/M23-1,0)</f>
        <v>-3.7052117263843609E-2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674</v>
      </c>
      <c r="D26" s="68">
        <v>29</v>
      </c>
      <c r="E26" s="68">
        <v>501</v>
      </c>
      <c r="F26" s="68">
        <v>249</v>
      </c>
      <c r="G26" s="68">
        <v>22</v>
      </c>
      <c r="H26" s="32">
        <f t="shared" si="0"/>
        <v>1475</v>
      </c>
      <c r="I26" s="68">
        <v>18</v>
      </c>
      <c r="J26" s="68">
        <v>630</v>
      </c>
      <c r="K26" s="68">
        <v>333</v>
      </c>
      <c r="L26" s="32">
        <f t="shared" si="1"/>
        <v>981</v>
      </c>
      <c r="M26" s="33">
        <f t="shared" si="2"/>
        <v>2456</v>
      </c>
      <c r="N26" s="23"/>
    </row>
    <row r="27" spans="1:14" ht="17.649999999999999" customHeight="1" x14ac:dyDescent="0.2">
      <c r="A27" s="34"/>
      <c r="B27" s="35" t="s">
        <v>14</v>
      </c>
      <c r="C27" s="69">
        <v>689</v>
      </c>
      <c r="D27" s="69">
        <v>30</v>
      </c>
      <c r="E27" s="69">
        <v>458</v>
      </c>
      <c r="F27" s="69">
        <v>217</v>
      </c>
      <c r="G27" s="69">
        <v>23</v>
      </c>
      <c r="H27" s="37">
        <f t="shared" si="0"/>
        <v>1417</v>
      </c>
      <c r="I27" s="69">
        <v>18</v>
      </c>
      <c r="J27" s="69">
        <v>597</v>
      </c>
      <c r="K27" s="69">
        <v>333</v>
      </c>
      <c r="L27" s="37">
        <f t="shared" si="1"/>
        <v>948</v>
      </c>
      <c r="M27" s="38">
        <f t="shared" si="2"/>
        <v>2365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2.2255192878338326E-2</v>
      </c>
      <c r="D28" s="48">
        <f t="shared" ref="D28:G28" si="8">IF(D26&lt;&gt;0,D27/D26-1,"")</f>
        <v>3.4482758620689724E-2</v>
      </c>
      <c r="E28" s="48">
        <f t="shared" si="8"/>
        <v>-8.5828343313373301E-2</v>
      </c>
      <c r="F28" s="48">
        <f t="shared" si="8"/>
        <v>-0.12851405622489964</v>
      </c>
      <c r="G28" s="48">
        <f t="shared" si="8"/>
        <v>4.5454545454545414E-2</v>
      </c>
      <c r="H28" s="71">
        <f>IF(H26&lt;&gt;0,H27/H26-1,0)</f>
        <v>-3.9322033898305131E-2</v>
      </c>
      <c r="I28" s="48">
        <f t="shared" ref="I28:K28" si="9">IF(I26&lt;&gt;0,I27/I26-1,"")</f>
        <v>0</v>
      </c>
      <c r="J28" s="48">
        <f t="shared" si="9"/>
        <v>-5.2380952380952417E-2</v>
      </c>
      <c r="K28" s="48">
        <f t="shared" si="9"/>
        <v>0</v>
      </c>
      <c r="L28" s="71">
        <f>IF(L26&lt;&gt;0,L27/L26-1,0)</f>
        <v>-3.3639143730886834E-2</v>
      </c>
      <c r="M28" s="72">
        <f>IF(M26&lt;&gt;0,M27/M26-1,0)</f>
        <v>-3.7052117263843609E-2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346</v>
      </c>
      <c r="D29" s="68">
        <v>15</v>
      </c>
      <c r="E29" s="68">
        <v>264</v>
      </c>
      <c r="F29" s="68">
        <v>160</v>
      </c>
      <c r="G29" s="68">
        <v>22</v>
      </c>
      <c r="H29" s="32">
        <f t="shared" si="0"/>
        <v>807</v>
      </c>
      <c r="I29" s="68">
        <v>18</v>
      </c>
      <c r="J29" s="68">
        <v>391</v>
      </c>
      <c r="K29" s="68">
        <v>237</v>
      </c>
      <c r="L29" s="32">
        <f t="shared" si="1"/>
        <v>646</v>
      </c>
      <c r="M29" s="33">
        <f t="shared" si="2"/>
        <v>1453</v>
      </c>
      <c r="N29" s="23"/>
    </row>
    <row r="30" spans="1:14" ht="17.649999999999999" customHeight="1" x14ac:dyDescent="0.2">
      <c r="A30" s="34"/>
      <c r="B30" s="35" t="s">
        <v>14</v>
      </c>
      <c r="C30" s="69">
        <v>361</v>
      </c>
      <c r="D30" s="69">
        <v>15</v>
      </c>
      <c r="E30" s="69">
        <v>246</v>
      </c>
      <c r="F30" s="69">
        <v>142</v>
      </c>
      <c r="G30" s="69">
        <v>23</v>
      </c>
      <c r="H30" s="37">
        <f t="shared" si="0"/>
        <v>787</v>
      </c>
      <c r="I30" s="69">
        <v>18</v>
      </c>
      <c r="J30" s="69">
        <v>378</v>
      </c>
      <c r="K30" s="69">
        <v>241</v>
      </c>
      <c r="L30" s="37">
        <f t="shared" si="1"/>
        <v>637</v>
      </c>
      <c r="M30" s="38">
        <f t="shared" si="2"/>
        <v>1424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4.3352601156069426E-2</v>
      </c>
      <c r="D31" s="48">
        <f t="shared" ref="D31:G31" si="10">IF(D29&lt;&gt;0,D30/D29-1,"")</f>
        <v>0</v>
      </c>
      <c r="E31" s="48">
        <f t="shared" si="10"/>
        <v>-6.8181818181818232E-2</v>
      </c>
      <c r="F31" s="48">
        <f t="shared" si="10"/>
        <v>-0.11250000000000004</v>
      </c>
      <c r="G31" s="48">
        <f t="shared" si="10"/>
        <v>4.5454545454545414E-2</v>
      </c>
      <c r="H31" s="71">
        <f>IF(H29&lt;&gt;0,H30/H29-1,0)</f>
        <v>-2.4783147459727428E-2</v>
      </c>
      <c r="I31" s="48">
        <f t="shared" ref="I31:K31" si="11">IF(I29&lt;&gt;0,I30/I29-1,"")</f>
        <v>0</v>
      </c>
      <c r="J31" s="48">
        <f t="shared" si="11"/>
        <v>-3.3248081841432242E-2</v>
      </c>
      <c r="K31" s="48">
        <f t="shared" si="11"/>
        <v>1.6877637130801704E-2</v>
      </c>
      <c r="L31" s="71">
        <f>IF(L29&lt;&gt;0,L30/L29-1,0)</f>
        <v>-1.3931888544891691E-2</v>
      </c>
      <c r="M31" s="72">
        <f>IF(M29&lt;&gt;0,M30/M29-1,0)</f>
        <v>-1.9958706125258074E-2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346</v>
      </c>
      <c r="D32" s="68">
        <v>15</v>
      </c>
      <c r="E32" s="68">
        <v>264</v>
      </c>
      <c r="F32" s="68">
        <v>160</v>
      </c>
      <c r="G32" s="68">
        <v>22</v>
      </c>
      <c r="H32" s="32">
        <f t="shared" si="0"/>
        <v>807</v>
      </c>
      <c r="I32" s="68">
        <v>18</v>
      </c>
      <c r="J32" s="68">
        <v>391</v>
      </c>
      <c r="K32" s="68">
        <v>237</v>
      </c>
      <c r="L32" s="32">
        <f t="shared" si="1"/>
        <v>646</v>
      </c>
      <c r="M32" s="33">
        <f t="shared" si="2"/>
        <v>1453</v>
      </c>
      <c r="N32" s="23"/>
    </row>
    <row r="33" spans="1:14" ht="17.649999999999999" customHeight="1" x14ac:dyDescent="0.2">
      <c r="A33" s="34"/>
      <c r="B33" s="35" t="s">
        <v>14</v>
      </c>
      <c r="C33" s="69">
        <v>361</v>
      </c>
      <c r="D33" s="69">
        <v>15</v>
      </c>
      <c r="E33" s="69">
        <v>246</v>
      </c>
      <c r="F33" s="69">
        <v>142</v>
      </c>
      <c r="G33" s="69">
        <v>23</v>
      </c>
      <c r="H33" s="37">
        <f t="shared" si="0"/>
        <v>787</v>
      </c>
      <c r="I33" s="69">
        <v>18</v>
      </c>
      <c r="J33" s="69">
        <v>378</v>
      </c>
      <c r="K33" s="69">
        <v>241</v>
      </c>
      <c r="L33" s="37">
        <f t="shared" si="1"/>
        <v>637</v>
      </c>
      <c r="M33" s="38">
        <f t="shared" si="2"/>
        <v>1424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4.3352601156069426E-2</v>
      </c>
      <c r="D34" s="48">
        <f t="shared" ref="D34:G34" si="12">IF(D32&lt;&gt;0,D33/D32-1,"")</f>
        <v>0</v>
      </c>
      <c r="E34" s="48">
        <f t="shared" si="12"/>
        <v>-6.8181818181818232E-2</v>
      </c>
      <c r="F34" s="48">
        <f t="shared" si="12"/>
        <v>-0.11250000000000004</v>
      </c>
      <c r="G34" s="48">
        <f t="shared" si="12"/>
        <v>4.5454545454545414E-2</v>
      </c>
      <c r="H34" s="71">
        <f>IF(H32&lt;&gt;0,H33/H32-1,0)</f>
        <v>-2.4783147459727428E-2</v>
      </c>
      <c r="I34" s="48">
        <f t="shared" ref="I34:K34" si="13">IF(I32&lt;&gt;0,I33/I32-1,"")</f>
        <v>0</v>
      </c>
      <c r="J34" s="48">
        <f t="shared" si="13"/>
        <v>-3.3248081841432242E-2</v>
      </c>
      <c r="K34" s="48">
        <f t="shared" si="13"/>
        <v>1.6877637130801704E-2</v>
      </c>
      <c r="L34" s="71">
        <f>IF(L32&lt;&gt;0,L33/L32-1,0)</f>
        <v>-1.3931888544891691E-2</v>
      </c>
      <c r="M34" s="72">
        <f>IF(M32&lt;&gt;0,M33/M32-1,0)</f>
        <v>-1.9958706125258074E-2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346</v>
      </c>
      <c r="D35" s="68">
        <v>15</v>
      </c>
      <c r="E35" s="68">
        <v>264</v>
      </c>
      <c r="F35" s="68">
        <v>160</v>
      </c>
      <c r="G35" s="68">
        <v>22</v>
      </c>
      <c r="H35" s="32">
        <f t="shared" si="0"/>
        <v>807</v>
      </c>
      <c r="I35" s="68">
        <v>18</v>
      </c>
      <c r="J35" s="68">
        <v>391</v>
      </c>
      <c r="K35" s="68">
        <v>237</v>
      </c>
      <c r="L35" s="32">
        <f t="shared" si="1"/>
        <v>646</v>
      </c>
      <c r="M35" s="33">
        <f t="shared" si="2"/>
        <v>1453</v>
      </c>
      <c r="N35" s="23"/>
    </row>
    <row r="36" spans="1:14" ht="17.649999999999999" customHeight="1" x14ac:dyDescent="0.2">
      <c r="A36" s="34"/>
      <c r="B36" s="35" t="s">
        <v>14</v>
      </c>
      <c r="C36" s="69">
        <v>361</v>
      </c>
      <c r="D36" s="69">
        <v>15</v>
      </c>
      <c r="E36" s="69">
        <v>246</v>
      </c>
      <c r="F36" s="69">
        <v>142</v>
      </c>
      <c r="G36" s="69">
        <v>23</v>
      </c>
      <c r="H36" s="37">
        <f t="shared" si="0"/>
        <v>787</v>
      </c>
      <c r="I36" s="69">
        <v>18</v>
      </c>
      <c r="J36" s="69">
        <v>378</v>
      </c>
      <c r="K36" s="69">
        <v>241</v>
      </c>
      <c r="L36" s="37">
        <f t="shared" si="1"/>
        <v>637</v>
      </c>
      <c r="M36" s="38">
        <f t="shared" si="2"/>
        <v>1424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4.3352601156069426E-2</v>
      </c>
      <c r="D37" s="48">
        <f t="shared" ref="D37:G37" si="14">IF(D35&lt;&gt;0,D36/D35-1,"")</f>
        <v>0</v>
      </c>
      <c r="E37" s="48">
        <f t="shared" si="14"/>
        <v>-6.8181818181818232E-2</v>
      </c>
      <c r="F37" s="48">
        <f t="shared" si="14"/>
        <v>-0.11250000000000004</v>
      </c>
      <c r="G37" s="48">
        <f t="shared" si="14"/>
        <v>4.5454545454545414E-2</v>
      </c>
      <c r="H37" s="71">
        <f>IF(H35&lt;&gt;0,H36/H35-1,0)</f>
        <v>-2.4783147459727428E-2</v>
      </c>
      <c r="I37" s="48">
        <f t="shared" ref="I37:K37" si="15">IF(I35&lt;&gt;0,I36/I35-1,"")</f>
        <v>0</v>
      </c>
      <c r="J37" s="48">
        <f t="shared" si="15"/>
        <v>-3.3248081841432242E-2</v>
      </c>
      <c r="K37" s="48">
        <f t="shared" si="15"/>
        <v>1.6877637130801704E-2</v>
      </c>
      <c r="L37" s="71">
        <f>IF(L35&lt;&gt;0,L36/L35-1,0)</f>
        <v>-1.3931888544891691E-2</v>
      </c>
      <c r="M37" s="72">
        <f>IF(M35&lt;&gt;0,M36/M35-1,0)</f>
        <v>-1.9958706125258074E-2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391</v>
      </c>
      <c r="D38" s="68">
        <v>17</v>
      </c>
      <c r="E38" s="68">
        <v>314</v>
      </c>
      <c r="F38" s="68">
        <v>201</v>
      </c>
      <c r="G38" s="68">
        <v>22</v>
      </c>
      <c r="H38" s="32">
        <f t="shared" si="0"/>
        <v>945</v>
      </c>
      <c r="I38" s="68">
        <v>18</v>
      </c>
      <c r="J38" s="68">
        <v>470</v>
      </c>
      <c r="K38" s="68">
        <v>272</v>
      </c>
      <c r="L38" s="32">
        <f t="shared" si="1"/>
        <v>760</v>
      </c>
      <c r="M38" s="33">
        <f t="shared" si="2"/>
        <v>1705</v>
      </c>
      <c r="N38" s="23"/>
    </row>
    <row r="39" spans="1:14" ht="17.649999999999999" customHeight="1" x14ac:dyDescent="0.2">
      <c r="A39" s="34"/>
      <c r="B39" s="35" t="s">
        <v>14</v>
      </c>
      <c r="C39" s="69">
        <v>407</v>
      </c>
      <c r="D39" s="69">
        <v>17</v>
      </c>
      <c r="E39" s="69">
        <v>293</v>
      </c>
      <c r="F39" s="69">
        <v>179</v>
      </c>
      <c r="G39" s="69">
        <v>23</v>
      </c>
      <c r="H39" s="37">
        <f t="shared" si="0"/>
        <v>919</v>
      </c>
      <c r="I39" s="69">
        <v>18</v>
      </c>
      <c r="J39" s="69">
        <v>455</v>
      </c>
      <c r="K39" s="69">
        <v>277</v>
      </c>
      <c r="L39" s="37">
        <f t="shared" si="1"/>
        <v>750</v>
      </c>
      <c r="M39" s="38">
        <f t="shared" si="2"/>
        <v>1669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4.0920716112532007E-2</v>
      </c>
      <c r="D40" s="48">
        <f t="shared" ref="D40:G40" si="16">IF(D38&lt;&gt;0,D39/D38-1,"")</f>
        <v>0</v>
      </c>
      <c r="E40" s="48">
        <f t="shared" si="16"/>
        <v>-6.687898089171973E-2</v>
      </c>
      <c r="F40" s="48">
        <f t="shared" si="16"/>
        <v>-0.10945273631840791</v>
      </c>
      <c r="G40" s="48">
        <f t="shared" si="16"/>
        <v>4.5454545454545414E-2</v>
      </c>
      <c r="H40" s="71">
        <f>IF(H38&lt;&gt;0,H39/H38-1,0)</f>
        <v>-2.7513227513227489E-2</v>
      </c>
      <c r="I40" s="48">
        <f t="shared" ref="I40:K40" si="17">IF(I38&lt;&gt;0,I39/I38-1,"")</f>
        <v>0</v>
      </c>
      <c r="J40" s="48">
        <f t="shared" si="17"/>
        <v>-3.1914893617021267E-2</v>
      </c>
      <c r="K40" s="48">
        <f t="shared" si="17"/>
        <v>1.8382352941176405E-2</v>
      </c>
      <c r="L40" s="71">
        <f>IF(L38&lt;&gt;0,L39/L38-1,0)</f>
        <v>-1.3157894736842146E-2</v>
      </c>
      <c r="M40" s="72">
        <f>IF(M38&lt;&gt;0,M39/M38-1,0)</f>
        <v>-2.1114369501466279E-2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392</v>
      </c>
      <c r="D41" s="68">
        <v>17</v>
      </c>
      <c r="E41" s="68">
        <v>306</v>
      </c>
      <c r="F41" s="68">
        <v>202</v>
      </c>
      <c r="G41" s="68">
        <v>22</v>
      </c>
      <c r="H41" s="32">
        <f t="shared" si="0"/>
        <v>939</v>
      </c>
      <c r="I41" s="68">
        <v>18</v>
      </c>
      <c r="J41" s="68">
        <v>462</v>
      </c>
      <c r="K41" s="68">
        <v>294</v>
      </c>
      <c r="L41" s="32">
        <f t="shared" si="1"/>
        <v>774</v>
      </c>
      <c r="M41" s="33">
        <f t="shared" si="2"/>
        <v>1713</v>
      </c>
      <c r="N41" s="23"/>
    </row>
    <row r="42" spans="1:14" ht="17.649999999999999" customHeight="1" x14ac:dyDescent="0.2">
      <c r="A42" s="34"/>
      <c r="B42" s="35" t="s">
        <v>14</v>
      </c>
      <c r="C42" s="69">
        <v>408</v>
      </c>
      <c r="D42" s="69">
        <v>18</v>
      </c>
      <c r="E42" s="69">
        <v>285</v>
      </c>
      <c r="F42" s="69">
        <v>179</v>
      </c>
      <c r="G42" s="69">
        <v>23</v>
      </c>
      <c r="H42" s="37">
        <f t="shared" si="0"/>
        <v>913</v>
      </c>
      <c r="I42" s="69">
        <v>18</v>
      </c>
      <c r="J42" s="69">
        <v>447</v>
      </c>
      <c r="K42" s="69">
        <v>300</v>
      </c>
      <c r="L42" s="37">
        <f t="shared" si="1"/>
        <v>765</v>
      </c>
      <c r="M42" s="38">
        <f t="shared" si="2"/>
        <v>1678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4.081632653061229E-2</v>
      </c>
      <c r="D43" s="48">
        <f t="shared" ref="D43:G43" si="18">IF(D41&lt;&gt;0,D42/D41-1,"")</f>
        <v>5.8823529411764719E-2</v>
      </c>
      <c r="E43" s="48">
        <f t="shared" si="18"/>
        <v>-6.8627450980392135E-2</v>
      </c>
      <c r="F43" s="48">
        <f t="shared" si="18"/>
        <v>-0.11386138613861385</v>
      </c>
      <c r="G43" s="48">
        <f t="shared" si="18"/>
        <v>4.5454545454545414E-2</v>
      </c>
      <c r="H43" s="71">
        <f>IF(H41&lt;&gt;0,H42/H41-1,0)</f>
        <v>-2.7689030883919052E-2</v>
      </c>
      <c r="I43" s="48">
        <f t="shared" ref="I43:K43" si="19">IF(I41&lt;&gt;0,I42/I41-1,"")</f>
        <v>0</v>
      </c>
      <c r="J43" s="48">
        <f t="shared" si="19"/>
        <v>-3.2467532467532423E-2</v>
      </c>
      <c r="K43" s="48">
        <f t="shared" si="19"/>
        <v>2.0408163265306145E-2</v>
      </c>
      <c r="L43" s="71">
        <f>IF(L41&lt;&gt;0,L42/L41-1,0)</f>
        <v>-1.1627906976744207E-2</v>
      </c>
      <c r="M43" s="72">
        <f>IF(M41&lt;&gt;0,M42/M41-1,0)</f>
        <v>-2.0431990659661392E-2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ref="L45:L49" si="21">SUM(I45:K45)</f>
        <v>0</v>
      </c>
      <c r="M45" s="38">
        <f t="shared" ref="M45:M49" si="22">SUM(H45,L45)</f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21"/>
        <v>0</v>
      </c>
      <c r="M46" s="10">
        <f t="shared" si="2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21"/>
        <v>0</v>
      </c>
      <c r="M47" s="33">
        <f t="shared" si="2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21"/>
        <v>0</v>
      </c>
      <c r="M48" s="38">
        <f t="shared" si="2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21"/>
        <v>0</v>
      </c>
      <c r="M49" s="12">
        <f t="shared" si="2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330</v>
      </c>
      <c r="C54" s="123"/>
      <c r="D54" s="123"/>
      <c r="E54" s="123"/>
      <c r="F54" s="123"/>
      <c r="G54" s="23"/>
      <c r="H54" s="2" t="s">
        <v>19</v>
      </c>
      <c r="I54" s="123" t="s">
        <v>330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B54:F58"/>
    <mergeCell ref="I54:M58"/>
    <mergeCell ref="K1:L1"/>
    <mergeCell ref="M1:N1"/>
    <mergeCell ref="A16:B16"/>
    <mergeCell ref="K2:N2"/>
    <mergeCell ref="K3:L3"/>
    <mergeCell ref="M3:N3"/>
    <mergeCell ref="K4:L4"/>
    <mergeCell ref="M4:N4"/>
    <mergeCell ref="C2:I2"/>
  </mergeCells>
  <phoneticPr fontId="2" type="noConversion"/>
  <dataValidations disablePrompts="1" count="1">
    <dataValidation type="list" allowBlank="1" showInputMessage="1" showErrorMessage="1" sqref="C2:I2" xr:uid="{00000000-0002-0000-0700-000000000000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260</v>
      </c>
      <c r="B4" s="2"/>
      <c r="C4" s="2"/>
      <c r="D4" s="4"/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19" t="s">
        <v>22</v>
      </c>
      <c r="B6" s="20"/>
      <c r="C6" s="2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239</v>
      </c>
      <c r="B7" s="20"/>
      <c r="C7" s="22"/>
      <c r="D7" s="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15" t="s">
        <v>20</v>
      </c>
      <c r="B8" s="2"/>
      <c r="C8" s="25"/>
      <c r="D8" s="23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210</v>
      </c>
      <c r="B9" s="2"/>
      <c r="C9" s="25"/>
      <c r="D9" s="2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5"/>
      <c r="D10" s="2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5">
      <c r="A11" s="15" t="s">
        <v>60</v>
      </c>
      <c r="B11" s="2"/>
      <c r="C11" s="43"/>
      <c r="D11" s="53"/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6" t="s">
        <v>58</v>
      </c>
      <c r="B12" s="26"/>
      <c r="C12" s="2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06" t="s">
        <v>209</v>
      </c>
      <c r="B13" s="98"/>
      <c r="C13" s="98"/>
      <c r="D13" s="107" t="s">
        <v>259</v>
      </c>
      <c r="E13" s="110" t="s">
        <v>251</v>
      </c>
      <c r="F13" s="111">
        <v>29000</v>
      </c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"/>
      <c r="B14" s="2"/>
      <c r="C14" s="2"/>
      <c r="D14" s="1"/>
      <c r="E14" s="2"/>
      <c r="F14" s="112"/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4020</v>
      </c>
      <c r="D17" s="68">
        <v>173</v>
      </c>
      <c r="E17" s="68">
        <v>2847</v>
      </c>
      <c r="F17" s="68">
        <v>443</v>
      </c>
      <c r="G17" s="68">
        <v>28</v>
      </c>
      <c r="H17" s="32">
        <f t="shared" ref="H17:H44" si="0">SUM(C17:G17)</f>
        <v>7511</v>
      </c>
      <c r="I17" s="68">
        <v>0</v>
      </c>
      <c r="J17" s="68">
        <v>3126</v>
      </c>
      <c r="K17" s="68">
        <v>247</v>
      </c>
      <c r="L17" s="32">
        <f t="shared" ref="L17:L44" si="1">SUM(I17:K17)</f>
        <v>3373</v>
      </c>
      <c r="M17" s="33">
        <f t="shared" ref="M17:M44" si="2">SUM(H17,L17)</f>
        <v>10884</v>
      </c>
      <c r="N17" s="23"/>
    </row>
    <row r="18" spans="1:14" ht="17.649999999999999" customHeight="1" x14ac:dyDescent="0.2">
      <c r="A18" s="34"/>
      <c r="B18" s="35" t="s">
        <v>14</v>
      </c>
      <c r="C18" s="69">
        <v>3287</v>
      </c>
      <c r="D18" s="69">
        <v>141</v>
      </c>
      <c r="E18" s="69">
        <v>2083</v>
      </c>
      <c r="F18" s="69">
        <v>309</v>
      </c>
      <c r="G18" s="69">
        <v>28</v>
      </c>
      <c r="H18" s="37">
        <f t="shared" si="0"/>
        <v>5848</v>
      </c>
      <c r="I18" s="69">
        <v>0</v>
      </c>
      <c r="J18" s="69">
        <v>2370</v>
      </c>
      <c r="K18" s="69">
        <v>197</v>
      </c>
      <c r="L18" s="37">
        <f t="shared" si="1"/>
        <v>2567</v>
      </c>
      <c r="M18" s="38">
        <f t="shared" si="2"/>
        <v>8415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-0.18233830845771148</v>
      </c>
      <c r="D19" s="48">
        <f t="shared" ref="D19:K19" si="3">IF(D17&lt;&gt;0,D18/D17-1,"")</f>
        <v>-0.18497109826589597</v>
      </c>
      <c r="E19" s="48">
        <f t="shared" si="3"/>
        <v>-0.2683526519142958</v>
      </c>
      <c r="F19" s="48">
        <f t="shared" si="3"/>
        <v>-0.30248306997742669</v>
      </c>
      <c r="G19" s="48">
        <f t="shared" si="3"/>
        <v>0</v>
      </c>
      <c r="H19" s="71">
        <f>IF(H17&lt;&gt;0,H18/H17-1,0)</f>
        <v>-0.22140860071894553</v>
      </c>
      <c r="I19" s="48" t="str">
        <f t="shared" si="3"/>
        <v/>
      </c>
      <c r="J19" s="48">
        <f t="shared" si="3"/>
        <v>-0.24184261036468335</v>
      </c>
      <c r="K19" s="48">
        <f t="shared" si="3"/>
        <v>-0.20242914979757087</v>
      </c>
      <c r="L19" s="71">
        <f>IF(L17&lt;&gt;0,L18/L17-1,0)</f>
        <v>-0.23895641861844052</v>
      </c>
      <c r="M19" s="72">
        <f>IF(M17&lt;&gt;0,M18/M17-1,0)</f>
        <v>-0.22684674751929434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4239</v>
      </c>
      <c r="D20" s="68">
        <v>182</v>
      </c>
      <c r="E20" s="68">
        <v>3002</v>
      </c>
      <c r="F20" s="68">
        <v>465</v>
      </c>
      <c r="G20" s="68">
        <v>28</v>
      </c>
      <c r="H20" s="32">
        <f t="shared" si="0"/>
        <v>7916</v>
      </c>
      <c r="I20" s="68">
        <v>0</v>
      </c>
      <c r="J20" s="68">
        <v>3315</v>
      </c>
      <c r="K20" s="68">
        <v>267</v>
      </c>
      <c r="L20" s="32">
        <f t="shared" si="1"/>
        <v>3582</v>
      </c>
      <c r="M20" s="33">
        <f t="shared" si="2"/>
        <v>11498</v>
      </c>
      <c r="N20" s="23"/>
    </row>
    <row r="21" spans="1:14" ht="17.649999999999999" customHeight="1" x14ac:dyDescent="0.2">
      <c r="A21" s="34"/>
      <c r="B21" s="35" t="s">
        <v>14</v>
      </c>
      <c r="C21" s="69">
        <v>4332</v>
      </c>
      <c r="D21" s="69">
        <v>186</v>
      </c>
      <c r="E21" s="69">
        <v>2745</v>
      </c>
      <c r="F21" s="69">
        <v>405</v>
      </c>
      <c r="G21" s="69">
        <v>28</v>
      </c>
      <c r="H21" s="37">
        <f t="shared" si="0"/>
        <v>7696</v>
      </c>
      <c r="I21" s="69">
        <v>0</v>
      </c>
      <c r="J21" s="69">
        <v>3142</v>
      </c>
      <c r="K21" s="69">
        <v>267</v>
      </c>
      <c r="L21" s="37">
        <f t="shared" si="1"/>
        <v>3409</v>
      </c>
      <c r="M21" s="38">
        <f t="shared" si="2"/>
        <v>11105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2.1939136588818187E-2</v>
      </c>
      <c r="D22" s="48">
        <f t="shared" ref="D22:G22" si="4">IF(D20&lt;&gt;0,D21/D20-1,"")</f>
        <v>2.19780219780219E-2</v>
      </c>
      <c r="E22" s="48">
        <f t="shared" si="4"/>
        <v>-8.560959360426379E-2</v>
      </c>
      <c r="F22" s="48">
        <f t="shared" si="4"/>
        <v>-0.12903225806451613</v>
      </c>
      <c r="G22" s="48">
        <f t="shared" si="4"/>
        <v>0</v>
      </c>
      <c r="H22" s="71">
        <f>IF(H20&lt;&gt;0,H21/H20-1,0)</f>
        <v>-2.7791814047498753E-2</v>
      </c>
      <c r="I22" s="48" t="str">
        <f t="shared" ref="I22:K22" si="5">IF(I20&lt;&gt;0,I21/I20-1,"")</f>
        <v/>
      </c>
      <c r="J22" s="48">
        <f t="shared" si="5"/>
        <v>-5.218702865761693E-2</v>
      </c>
      <c r="K22" s="48">
        <f t="shared" si="5"/>
        <v>0</v>
      </c>
      <c r="L22" s="71">
        <f>IF(L20&lt;&gt;0,L21/L20-1,0)</f>
        <v>-4.8297040759352372E-2</v>
      </c>
      <c r="M22" s="72">
        <f>IF(M20&lt;&gt;0,M21/M20-1,0)</f>
        <v>-3.4179857366498534E-2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4613</v>
      </c>
      <c r="D23" s="68">
        <v>198</v>
      </c>
      <c r="E23" s="68">
        <v>3137</v>
      </c>
      <c r="F23" s="68">
        <v>472</v>
      </c>
      <c r="G23" s="68">
        <v>28</v>
      </c>
      <c r="H23" s="32">
        <f t="shared" si="0"/>
        <v>8448</v>
      </c>
      <c r="I23" s="68">
        <v>0</v>
      </c>
      <c r="J23" s="68">
        <v>3754</v>
      </c>
      <c r="K23" s="68">
        <v>379</v>
      </c>
      <c r="L23" s="32">
        <f t="shared" si="1"/>
        <v>4133</v>
      </c>
      <c r="M23" s="33">
        <f t="shared" si="2"/>
        <v>12581</v>
      </c>
      <c r="N23" s="23"/>
    </row>
    <row r="24" spans="1:14" ht="17.649999999999999" customHeight="1" x14ac:dyDescent="0.2">
      <c r="A24" s="34"/>
      <c r="B24" s="35" t="s">
        <v>14</v>
      </c>
      <c r="C24" s="69">
        <v>4715</v>
      </c>
      <c r="D24" s="69">
        <v>203</v>
      </c>
      <c r="E24" s="69">
        <v>2869</v>
      </c>
      <c r="F24" s="69">
        <v>412</v>
      </c>
      <c r="G24" s="69">
        <v>28</v>
      </c>
      <c r="H24" s="37">
        <f t="shared" si="0"/>
        <v>8227</v>
      </c>
      <c r="I24" s="69">
        <v>0</v>
      </c>
      <c r="J24" s="69">
        <v>3558</v>
      </c>
      <c r="K24" s="69">
        <v>378</v>
      </c>
      <c r="L24" s="37">
        <f t="shared" si="1"/>
        <v>3936</v>
      </c>
      <c r="M24" s="38">
        <f t="shared" si="2"/>
        <v>12163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2.2111424235855104E-2</v>
      </c>
      <c r="D25" s="48">
        <f t="shared" ref="D25:G25" si="6">IF(D23&lt;&gt;0,D24/D23-1,"")</f>
        <v>2.5252525252525304E-2</v>
      </c>
      <c r="E25" s="48">
        <f t="shared" si="6"/>
        <v>-8.5431941345234352E-2</v>
      </c>
      <c r="F25" s="48">
        <f t="shared" si="6"/>
        <v>-0.1271186440677966</v>
      </c>
      <c r="G25" s="48">
        <f t="shared" si="6"/>
        <v>0</v>
      </c>
      <c r="H25" s="71">
        <f>IF(H23&lt;&gt;0,H24/H23-1,0)</f>
        <v>-2.6160037878787845E-2</v>
      </c>
      <c r="I25" s="48" t="str">
        <f t="shared" ref="I25:K25" si="7">IF(I23&lt;&gt;0,I24/I23-1,"")</f>
        <v/>
      </c>
      <c r="J25" s="48">
        <f t="shared" si="7"/>
        <v>-5.2210974960042567E-2</v>
      </c>
      <c r="K25" s="48">
        <f t="shared" si="7"/>
        <v>-2.6385224274406704E-3</v>
      </c>
      <c r="L25" s="71">
        <f>IF(L23&lt;&gt;0,L24/L23-1,0)</f>
        <v>-4.7665134285022948E-2</v>
      </c>
      <c r="M25" s="72">
        <f>IF(M23&lt;&gt;0,M24/M23-1,0)</f>
        <v>-3.3224703918607434E-2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4613</v>
      </c>
      <c r="D26" s="68">
        <v>198</v>
      </c>
      <c r="E26" s="68">
        <v>3137</v>
      </c>
      <c r="F26" s="68">
        <v>472</v>
      </c>
      <c r="G26" s="68">
        <v>28</v>
      </c>
      <c r="H26" s="32">
        <f t="shared" si="0"/>
        <v>8448</v>
      </c>
      <c r="I26" s="68">
        <v>0</v>
      </c>
      <c r="J26" s="68">
        <v>3754</v>
      </c>
      <c r="K26" s="68">
        <v>379</v>
      </c>
      <c r="L26" s="32">
        <f t="shared" si="1"/>
        <v>4133</v>
      </c>
      <c r="M26" s="33">
        <f t="shared" si="2"/>
        <v>12581</v>
      </c>
      <c r="N26" s="23"/>
    </row>
    <row r="27" spans="1:14" ht="17.649999999999999" customHeight="1" x14ac:dyDescent="0.2">
      <c r="A27" s="34"/>
      <c r="B27" s="35" t="s">
        <v>14</v>
      </c>
      <c r="C27" s="69">
        <v>4715</v>
      </c>
      <c r="D27" s="69">
        <v>203</v>
      </c>
      <c r="E27" s="69">
        <v>2869</v>
      </c>
      <c r="F27" s="69">
        <v>412</v>
      </c>
      <c r="G27" s="69">
        <v>28</v>
      </c>
      <c r="H27" s="37">
        <f t="shared" si="0"/>
        <v>8227</v>
      </c>
      <c r="I27" s="69">
        <v>0</v>
      </c>
      <c r="J27" s="69">
        <v>3558</v>
      </c>
      <c r="K27" s="69">
        <v>378</v>
      </c>
      <c r="L27" s="37">
        <f t="shared" si="1"/>
        <v>3936</v>
      </c>
      <c r="M27" s="38">
        <f t="shared" si="2"/>
        <v>12163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2.2111424235855104E-2</v>
      </c>
      <c r="D28" s="48">
        <f t="shared" ref="D28:G28" si="8">IF(D26&lt;&gt;0,D27/D26-1,"")</f>
        <v>2.5252525252525304E-2</v>
      </c>
      <c r="E28" s="48">
        <f t="shared" si="8"/>
        <v>-8.5431941345234352E-2</v>
      </c>
      <c r="F28" s="48">
        <f t="shared" si="8"/>
        <v>-0.1271186440677966</v>
      </c>
      <c r="G28" s="48">
        <f t="shared" si="8"/>
        <v>0</v>
      </c>
      <c r="H28" s="71">
        <f>IF(H26&lt;&gt;0,H27/H26-1,0)</f>
        <v>-2.6160037878787845E-2</v>
      </c>
      <c r="I28" s="48" t="str">
        <f t="shared" ref="I28:K28" si="9">IF(I26&lt;&gt;0,I27/I26-1,"")</f>
        <v/>
      </c>
      <c r="J28" s="48">
        <f t="shared" si="9"/>
        <v>-5.2210974960042567E-2</v>
      </c>
      <c r="K28" s="48">
        <f t="shared" si="9"/>
        <v>-2.6385224274406704E-3</v>
      </c>
      <c r="L28" s="71">
        <f>IF(L26&lt;&gt;0,L27/L26-1,0)</f>
        <v>-4.7665134285022948E-2</v>
      </c>
      <c r="M28" s="72">
        <f>IF(M26&lt;&gt;0,M27/M26-1,0)</f>
        <v>-3.3224703918607434E-2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2366</v>
      </c>
      <c r="D29" s="68">
        <v>102</v>
      </c>
      <c r="E29" s="68">
        <v>1653</v>
      </c>
      <c r="F29" s="68">
        <v>303</v>
      </c>
      <c r="G29" s="68">
        <v>28</v>
      </c>
      <c r="H29" s="32">
        <f t="shared" si="0"/>
        <v>4452</v>
      </c>
      <c r="I29" s="68">
        <v>0</v>
      </c>
      <c r="J29" s="68">
        <v>2333</v>
      </c>
      <c r="K29" s="68">
        <v>269</v>
      </c>
      <c r="L29" s="32">
        <f t="shared" si="1"/>
        <v>2602</v>
      </c>
      <c r="M29" s="33">
        <f t="shared" si="2"/>
        <v>7054</v>
      </c>
      <c r="N29" s="23"/>
    </row>
    <row r="30" spans="1:14" ht="17.649999999999999" customHeight="1" x14ac:dyDescent="0.2">
      <c r="A30" s="34"/>
      <c r="B30" s="35" t="s">
        <v>14</v>
      </c>
      <c r="C30" s="69">
        <v>2466</v>
      </c>
      <c r="D30" s="69">
        <v>106</v>
      </c>
      <c r="E30" s="69">
        <v>1541</v>
      </c>
      <c r="F30" s="69">
        <v>270</v>
      </c>
      <c r="G30" s="69">
        <v>28</v>
      </c>
      <c r="H30" s="37">
        <f t="shared" si="0"/>
        <v>4411</v>
      </c>
      <c r="I30" s="69">
        <v>0</v>
      </c>
      <c r="J30" s="69">
        <v>2255</v>
      </c>
      <c r="K30" s="69">
        <v>274</v>
      </c>
      <c r="L30" s="37">
        <f t="shared" si="1"/>
        <v>2529</v>
      </c>
      <c r="M30" s="38">
        <f t="shared" si="2"/>
        <v>6940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4.2265426880811585E-2</v>
      </c>
      <c r="D31" s="48">
        <f t="shared" ref="D31:G31" si="10">IF(D29&lt;&gt;0,D30/D29-1,"")</f>
        <v>3.9215686274509887E-2</v>
      </c>
      <c r="E31" s="48">
        <f t="shared" si="10"/>
        <v>-6.7755595886267339E-2</v>
      </c>
      <c r="F31" s="48">
        <f t="shared" si="10"/>
        <v>-0.1089108910891089</v>
      </c>
      <c r="G31" s="48">
        <f t="shared" si="10"/>
        <v>0</v>
      </c>
      <c r="H31" s="71">
        <f>IF(H29&lt;&gt;0,H30/H29-1,0)</f>
        <v>-9.2093441150045141E-3</v>
      </c>
      <c r="I31" s="48" t="str">
        <f t="shared" ref="I31:K31" si="11">IF(I29&lt;&gt;0,I30/I29-1,"")</f>
        <v/>
      </c>
      <c r="J31" s="48">
        <f t="shared" si="11"/>
        <v>-3.3433347621088738E-2</v>
      </c>
      <c r="K31" s="48">
        <f t="shared" si="11"/>
        <v>1.8587360594795488E-2</v>
      </c>
      <c r="L31" s="71">
        <f>IF(L29&lt;&gt;0,L30/L29-1,0)</f>
        <v>-2.8055342044581044E-2</v>
      </c>
      <c r="M31" s="72">
        <f>IF(M29&lt;&gt;0,M30/M29-1,0)</f>
        <v>-1.6161043379642748E-2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2366</v>
      </c>
      <c r="D32" s="68">
        <v>102</v>
      </c>
      <c r="E32" s="68">
        <v>1653</v>
      </c>
      <c r="F32" s="68">
        <v>303</v>
      </c>
      <c r="G32" s="68">
        <v>28</v>
      </c>
      <c r="H32" s="32">
        <f t="shared" si="0"/>
        <v>4452</v>
      </c>
      <c r="I32" s="68">
        <v>0</v>
      </c>
      <c r="J32" s="68">
        <v>2333</v>
      </c>
      <c r="K32" s="68">
        <v>269</v>
      </c>
      <c r="L32" s="32">
        <f t="shared" si="1"/>
        <v>2602</v>
      </c>
      <c r="M32" s="33">
        <f t="shared" si="2"/>
        <v>7054</v>
      </c>
      <c r="N32" s="23"/>
    </row>
    <row r="33" spans="1:14" ht="17.649999999999999" customHeight="1" x14ac:dyDescent="0.2">
      <c r="A33" s="34"/>
      <c r="B33" s="35" t="s">
        <v>14</v>
      </c>
      <c r="C33" s="69">
        <v>2466</v>
      </c>
      <c r="D33" s="69">
        <v>106</v>
      </c>
      <c r="E33" s="69">
        <v>1541</v>
      </c>
      <c r="F33" s="69">
        <v>270</v>
      </c>
      <c r="G33" s="69">
        <v>28</v>
      </c>
      <c r="H33" s="37">
        <f t="shared" si="0"/>
        <v>4411</v>
      </c>
      <c r="I33" s="69">
        <v>0</v>
      </c>
      <c r="J33" s="69">
        <v>2255</v>
      </c>
      <c r="K33" s="69">
        <v>274</v>
      </c>
      <c r="L33" s="37">
        <f t="shared" si="1"/>
        <v>2529</v>
      </c>
      <c r="M33" s="38">
        <f t="shared" si="2"/>
        <v>6940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4.2265426880811585E-2</v>
      </c>
      <c r="D34" s="48">
        <f t="shared" ref="D34:G34" si="12">IF(D32&lt;&gt;0,D33/D32-1,"")</f>
        <v>3.9215686274509887E-2</v>
      </c>
      <c r="E34" s="48">
        <f t="shared" si="12"/>
        <v>-6.7755595886267339E-2</v>
      </c>
      <c r="F34" s="48">
        <f t="shared" si="12"/>
        <v>-0.1089108910891089</v>
      </c>
      <c r="G34" s="48">
        <f t="shared" si="12"/>
        <v>0</v>
      </c>
      <c r="H34" s="71">
        <f>IF(H32&lt;&gt;0,H33/H32-1,0)</f>
        <v>-9.2093441150045141E-3</v>
      </c>
      <c r="I34" s="48" t="str">
        <f t="shared" ref="I34:K34" si="13">IF(I32&lt;&gt;0,I33/I32-1,"")</f>
        <v/>
      </c>
      <c r="J34" s="48">
        <f t="shared" si="13"/>
        <v>-3.3433347621088738E-2</v>
      </c>
      <c r="K34" s="48">
        <f t="shared" si="13"/>
        <v>1.8587360594795488E-2</v>
      </c>
      <c r="L34" s="71">
        <f>IF(L32&lt;&gt;0,L33/L32-1,0)</f>
        <v>-2.8055342044581044E-2</v>
      </c>
      <c r="M34" s="72">
        <f>IF(M32&lt;&gt;0,M33/M32-1,0)</f>
        <v>-1.6161043379642748E-2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2366</v>
      </c>
      <c r="D35" s="68">
        <v>102</v>
      </c>
      <c r="E35" s="68">
        <v>1653</v>
      </c>
      <c r="F35" s="68">
        <v>303</v>
      </c>
      <c r="G35" s="68">
        <v>28</v>
      </c>
      <c r="H35" s="32">
        <f t="shared" si="0"/>
        <v>4452</v>
      </c>
      <c r="I35" s="68">
        <v>0</v>
      </c>
      <c r="J35" s="68">
        <v>2333</v>
      </c>
      <c r="K35" s="68">
        <v>269</v>
      </c>
      <c r="L35" s="32">
        <f t="shared" si="1"/>
        <v>2602</v>
      </c>
      <c r="M35" s="33">
        <f t="shared" si="2"/>
        <v>7054</v>
      </c>
      <c r="N35" s="23"/>
    </row>
    <row r="36" spans="1:14" ht="17.649999999999999" customHeight="1" x14ac:dyDescent="0.2">
      <c r="A36" s="34"/>
      <c r="B36" s="35" t="s">
        <v>14</v>
      </c>
      <c r="C36" s="69">
        <v>2466</v>
      </c>
      <c r="D36" s="69">
        <v>106</v>
      </c>
      <c r="E36" s="69">
        <v>1541</v>
      </c>
      <c r="F36" s="69">
        <v>270</v>
      </c>
      <c r="G36" s="69">
        <v>28</v>
      </c>
      <c r="H36" s="37">
        <f t="shared" si="0"/>
        <v>4411</v>
      </c>
      <c r="I36" s="69">
        <v>0</v>
      </c>
      <c r="J36" s="69">
        <v>2255</v>
      </c>
      <c r="K36" s="69">
        <v>274</v>
      </c>
      <c r="L36" s="37">
        <f t="shared" si="1"/>
        <v>2529</v>
      </c>
      <c r="M36" s="38">
        <f t="shared" si="2"/>
        <v>6940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4.2265426880811585E-2</v>
      </c>
      <c r="D37" s="48">
        <f t="shared" ref="D37:G37" si="14">IF(D35&lt;&gt;0,D36/D35-1,"")</f>
        <v>3.9215686274509887E-2</v>
      </c>
      <c r="E37" s="48">
        <f t="shared" si="14"/>
        <v>-6.7755595886267339E-2</v>
      </c>
      <c r="F37" s="48">
        <f t="shared" si="14"/>
        <v>-0.1089108910891089</v>
      </c>
      <c r="G37" s="48">
        <f t="shared" si="14"/>
        <v>0</v>
      </c>
      <c r="H37" s="71">
        <f>IF(H35&lt;&gt;0,H36/H35-1,0)</f>
        <v>-9.2093441150045141E-3</v>
      </c>
      <c r="I37" s="48" t="str">
        <f t="shared" ref="I37:K37" si="15">IF(I35&lt;&gt;0,I36/I35-1,"")</f>
        <v/>
      </c>
      <c r="J37" s="48">
        <f t="shared" si="15"/>
        <v>-3.3433347621088738E-2</v>
      </c>
      <c r="K37" s="48">
        <f t="shared" si="15"/>
        <v>1.8587360594795488E-2</v>
      </c>
      <c r="L37" s="71">
        <f>IF(L35&lt;&gt;0,L36/L35-1,0)</f>
        <v>-2.8055342044581044E-2</v>
      </c>
      <c r="M37" s="72">
        <f>IF(M35&lt;&gt;0,M36/M35-1,0)</f>
        <v>-1.6161043379642748E-2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2672</v>
      </c>
      <c r="D38" s="68">
        <v>115</v>
      </c>
      <c r="E38" s="68">
        <v>1965</v>
      </c>
      <c r="F38" s="68">
        <v>381</v>
      </c>
      <c r="G38" s="68">
        <v>28</v>
      </c>
      <c r="H38" s="32">
        <f t="shared" si="0"/>
        <v>5161</v>
      </c>
      <c r="I38" s="68">
        <v>0</v>
      </c>
      <c r="J38" s="68">
        <v>2804</v>
      </c>
      <c r="K38" s="68">
        <v>309</v>
      </c>
      <c r="L38" s="32">
        <f t="shared" si="1"/>
        <v>3113</v>
      </c>
      <c r="M38" s="33">
        <f t="shared" si="2"/>
        <v>8274</v>
      </c>
      <c r="N38" s="23"/>
    </row>
    <row r="39" spans="1:14" ht="17.649999999999999" customHeight="1" x14ac:dyDescent="0.2">
      <c r="A39" s="34"/>
      <c r="B39" s="35" t="s">
        <v>14</v>
      </c>
      <c r="C39" s="69">
        <v>2786</v>
      </c>
      <c r="D39" s="69">
        <v>120</v>
      </c>
      <c r="E39" s="69">
        <v>1833</v>
      </c>
      <c r="F39" s="69">
        <v>339</v>
      </c>
      <c r="G39" s="69">
        <v>28</v>
      </c>
      <c r="H39" s="37">
        <f t="shared" si="0"/>
        <v>5106</v>
      </c>
      <c r="I39" s="69">
        <v>0</v>
      </c>
      <c r="J39" s="69">
        <v>2711</v>
      </c>
      <c r="K39" s="69">
        <v>315</v>
      </c>
      <c r="L39" s="37">
        <f t="shared" si="1"/>
        <v>3026</v>
      </c>
      <c r="M39" s="38">
        <f t="shared" si="2"/>
        <v>8132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4.2664670658682624E-2</v>
      </c>
      <c r="D40" s="48">
        <f t="shared" ref="D40:G40" si="16">IF(D38&lt;&gt;0,D39/D38-1,"")</f>
        <v>4.3478260869565188E-2</v>
      </c>
      <c r="E40" s="48">
        <f t="shared" si="16"/>
        <v>-6.7175572519084015E-2</v>
      </c>
      <c r="F40" s="48">
        <f t="shared" si="16"/>
        <v>-0.11023622047244097</v>
      </c>
      <c r="G40" s="48">
        <f t="shared" si="16"/>
        <v>0</v>
      </c>
      <c r="H40" s="71">
        <f>IF(H38&lt;&gt;0,H39/H38-1,0)</f>
        <v>-1.0656849447781447E-2</v>
      </c>
      <c r="I40" s="48" t="str">
        <f t="shared" ref="I40:K40" si="17">IF(I38&lt;&gt;0,I39/I38-1,"")</f>
        <v/>
      </c>
      <c r="J40" s="48">
        <f t="shared" si="17"/>
        <v>-3.3166904422253896E-2</v>
      </c>
      <c r="K40" s="48">
        <f t="shared" si="17"/>
        <v>1.9417475728155331E-2</v>
      </c>
      <c r="L40" s="71">
        <f>IF(L38&lt;&gt;0,L39/L38-1,0)</f>
        <v>-2.7947317699967833E-2</v>
      </c>
      <c r="M40" s="72">
        <f>IF(M38&lt;&gt;0,M39/M38-1,0)</f>
        <v>-1.7162194827169408E-2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2679</v>
      </c>
      <c r="D41" s="68">
        <v>115</v>
      </c>
      <c r="E41" s="68">
        <v>1912</v>
      </c>
      <c r="F41" s="68">
        <v>382</v>
      </c>
      <c r="G41" s="68">
        <v>28</v>
      </c>
      <c r="H41" s="32">
        <f t="shared" si="0"/>
        <v>5116</v>
      </c>
      <c r="I41" s="68">
        <v>0</v>
      </c>
      <c r="J41" s="68">
        <v>2755</v>
      </c>
      <c r="K41" s="68">
        <v>335</v>
      </c>
      <c r="L41" s="32">
        <f t="shared" si="1"/>
        <v>3090</v>
      </c>
      <c r="M41" s="33">
        <f t="shared" si="2"/>
        <v>8206</v>
      </c>
      <c r="N41" s="23"/>
    </row>
    <row r="42" spans="1:14" ht="17.649999999999999" customHeight="1" x14ac:dyDescent="0.2">
      <c r="A42" s="34"/>
      <c r="B42" s="35" t="s">
        <v>14</v>
      </c>
      <c r="C42" s="69">
        <v>2793</v>
      </c>
      <c r="D42" s="69">
        <v>120</v>
      </c>
      <c r="E42" s="69">
        <v>1783</v>
      </c>
      <c r="F42" s="69">
        <v>340</v>
      </c>
      <c r="G42" s="69">
        <v>28</v>
      </c>
      <c r="H42" s="37">
        <f t="shared" si="0"/>
        <v>5064</v>
      </c>
      <c r="I42" s="69">
        <v>0</v>
      </c>
      <c r="J42" s="69">
        <v>2663</v>
      </c>
      <c r="K42" s="69">
        <v>341</v>
      </c>
      <c r="L42" s="37">
        <f t="shared" si="1"/>
        <v>3004</v>
      </c>
      <c r="M42" s="38">
        <f t="shared" si="2"/>
        <v>8068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4.2553191489361764E-2</v>
      </c>
      <c r="D43" s="48">
        <f t="shared" ref="D43:G43" si="18">IF(D41&lt;&gt;0,D42/D41-1,"")</f>
        <v>4.3478260869565188E-2</v>
      </c>
      <c r="E43" s="48">
        <f t="shared" si="18"/>
        <v>-6.7468619246861872E-2</v>
      </c>
      <c r="F43" s="48">
        <f t="shared" si="18"/>
        <v>-0.10994764397905754</v>
      </c>
      <c r="G43" s="48">
        <f t="shared" si="18"/>
        <v>0</v>
      </c>
      <c r="H43" s="71">
        <f>IF(H41&lt;&gt;0,H42/H41-1,0)</f>
        <v>-1.0164190774042181E-2</v>
      </c>
      <c r="I43" s="48" t="str">
        <f t="shared" ref="I43:K43" si="19">IF(I41&lt;&gt;0,I42/I41-1,"")</f>
        <v/>
      </c>
      <c r="J43" s="48">
        <f t="shared" si="19"/>
        <v>-3.3393829401088926E-2</v>
      </c>
      <c r="K43" s="48">
        <f t="shared" si="19"/>
        <v>1.7910447761193993E-2</v>
      </c>
      <c r="L43" s="71">
        <f>IF(L41&lt;&gt;0,L42/L41-1,0)</f>
        <v>-2.7831715210355989E-2</v>
      </c>
      <c r="M43" s="72">
        <f>IF(M41&lt;&gt;0,M42/M41-1,0)</f>
        <v>-1.681696319766024E-2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ref="L45:L49" si="21">SUM(I45:K45)</f>
        <v>0</v>
      </c>
      <c r="M45" s="38">
        <f t="shared" ref="M45:M49" si="22">SUM(H45,L45)</f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21"/>
        <v>0</v>
      </c>
      <c r="M46" s="10">
        <f t="shared" si="2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21"/>
        <v>0</v>
      </c>
      <c r="M47" s="33">
        <f t="shared" si="2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21"/>
        <v>0</v>
      </c>
      <c r="M48" s="38">
        <f t="shared" si="2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21"/>
        <v>0</v>
      </c>
      <c r="M49" s="12">
        <f t="shared" si="2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338</v>
      </c>
      <c r="C54" s="123"/>
      <c r="D54" s="123"/>
      <c r="E54" s="123"/>
      <c r="F54" s="123"/>
      <c r="G54" s="23"/>
      <c r="H54" s="2" t="s">
        <v>19</v>
      </c>
      <c r="I54" s="123" t="s">
        <v>338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B54:F58"/>
    <mergeCell ref="I54:M58"/>
    <mergeCell ref="K1:L1"/>
    <mergeCell ref="M1:N1"/>
    <mergeCell ref="A16:B16"/>
    <mergeCell ref="K2:N2"/>
    <mergeCell ref="K3:L3"/>
    <mergeCell ref="M3:N3"/>
    <mergeCell ref="K4:L4"/>
    <mergeCell ref="M4:N4"/>
    <mergeCell ref="C2:I2"/>
  </mergeCells>
  <phoneticPr fontId="2" type="noConversion"/>
  <dataValidations disablePrompts="1" count="1">
    <dataValidation type="list" allowBlank="1" showInputMessage="1" showErrorMessage="1" sqref="C2:I2" xr:uid="{00000000-0002-0000-0800-000000000000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BC679-3004-4F7F-AAE1-51C7E1E17A83}">
  <sheetPr codeName="Sheet14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269</v>
      </c>
      <c r="B4" s="2"/>
      <c r="C4" s="2"/>
      <c r="D4" s="4" t="s">
        <v>263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4</v>
      </c>
      <c r="B6" s="2"/>
      <c r="C6" s="2"/>
      <c r="D6" s="3" t="s">
        <v>23</v>
      </c>
      <c r="E6" s="2"/>
      <c r="F6" s="2"/>
      <c r="G6" s="19" t="s">
        <v>22</v>
      </c>
      <c r="H6" s="20"/>
      <c r="I6" s="22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264</v>
      </c>
      <c r="B7" s="20"/>
      <c r="C7" s="21"/>
      <c r="D7" s="22"/>
      <c r="E7" s="2"/>
      <c r="F7" s="2"/>
      <c r="G7" s="59" t="s">
        <v>255</v>
      </c>
      <c r="H7" s="20"/>
      <c r="I7" s="22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97" t="s">
        <v>205</v>
      </c>
      <c r="H8" s="2"/>
      <c r="I8" s="25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265</v>
      </c>
      <c r="B9" s="2"/>
      <c r="C9" s="23"/>
      <c r="D9" s="25"/>
      <c r="E9" s="2"/>
      <c r="F9" s="2"/>
      <c r="G9" s="97" t="s">
        <v>268</v>
      </c>
      <c r="H9" s="2"/>
      <c r="I9" s="25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97" t="s">
        <v>6</v>
      </c>
      <c r="H10" s="2"/>
      <c r="I10" s="25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250</v>
      </c>
      <c r="C11" s="49" t="s">
        <v>233</v>
      </c>
      <c r="D11" s="105" t="s">
        <v>258</v>
      </c>
      <c r="E11" s="2"/>
      <c r="F11" s="2"/>
      <c r="G11" s="15" t="s">
        <v>60</v>
      </c>
      <c r="H11" s="2"/>
      <c r="I11" s="43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16" t="s">
        <v>58</v>
      </c>
      <c r="H12" s="26"/>
      <c r="I12" s="27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266</v>
      </c>
      <c r="B14" s="98"/>
      <c r="C14" s="98"/>
      <c r="D14" s="107" t="s">
        <v>323</v>
      </c>
      <c r="E14" s="110" t="s">
        <v>251</v>
      </c>
      <c r="F14" s="111">
        <v>30000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31">
        <f>+'9-PO'!C17+'9-OO'!C17</f>
        <v>693</v>
      </c>
      <c r="D17" s="31">
        <f>+'9-PO'!D17+'9-OO'!D17</f>
        <v>30</v>
      </c>
      <c r="E17" s="31">
        <f>+'9-PO'!E17+'9-OO'!E17</f>
        <v>741</v>
      </c>
      <c r="F17" s="31">
        <f>+'9-PO'!F17+'9-OO'!F17</f>
        <v>229</v>
      </c>
      <c r="G17" s="31">
        <f>+'9-PO'!G17+'9-OO'!G17</f>
        <v>26</v>
      </c>
      <c r="H17" s="32">
        <f t="shared" ref="H17:H44" si="0">SUM(C17:G17)</f>
        <v>1719</v>
      </c>
      <c r="I17" s="31">
        <f>+'9-PO'!I17+'9-OO'!I17</f>
        <v>18</v>
      </c>
      <c r="J17" s="31">
        <f>+'9-PO'!J17+'9-OO'!J17</f>
        <v>882</v>
      </c>
      <c r="K17" s="31">
        <f>+'9-PO'!K17+'9-OO'!K17</f>
        <v>280</v>
      </c>
      <c r="L17" s="32">
        <f t="shared" ref="L17:L44" si="1">SUM(I17:K17)</f>
        <v>1180</v>
      </c>
      <c r="M17" s="33">
        <f t="shared" ref="M17:M49" si="2">SUM(H17,L17)</f>
        <v>2899</v>
      </c>
      <c r="N17" s="23"/>
    </row>
    <row r="18" spans="1:14" ht="17.649999999999999" customHeight="1" x14ac:dyDescent="0.2">
      <c r="A18" s="34"/>
      <c r="B18" s="35" t="s">
        <v>14</v>
      </c>
      <c r="C18" s="36">
        <f>+'9-PO'!C18+'9-OO'!C18</f>
        <v>567</v>
      </c>
      <c r="D18" s="36">
        <f>+'9-PO'!D18+'9-OO'!D18</f>
        <v>24</v>
      </c>
      <c r="E18" s="36">
        <f>+'9-PO'!E18+'9-OO'!E18</f>
        <v>567</v>
      </c>
      <c r="F18" s="36">
        <f>+'9-PO'!F18+'9-OO'!F18</f>
        <v>187</v>
      </c>
      <c r="G18" s="36">
        <f>+'9-PO'!G18+'9-OO'!G18</f>
        <v>25</v>
      </c>
      <c r="H18" s="37">
        <f t="shared" si="0"/>
        <v>1370</v>
      </c>
      <c r="I18" s="36">
        <f>+'9-PO'!I18+'9-OO'!I18</f>
        <v>18</v>
      </c>
      <c r="J18" s="36">
        <f>+'9-PO'!J18+'9-OO'!J18</f>
        <v>642</v>
      </c>
      <c r="K18" s="36">
        <f>+'9-PO'!K18+'9-OO'!K18</f>
        <v>226</v>
      </c>
      <c r="L18" s="37">
        <f t="shared" si="1"/>
        <v>886</v>
      </c>
      <c r="M18" s="38">
        <f t="shared" si="2"/>
        <v>2256</v>
      </c>
      <c r="N18" s="23"/>
    </row>
    <row r="19" spans="1:14" ht="17.649999999999999" customHeight="1" thickBot="1" x14ac:dyDescent="0.3">
      <c r="A19" s="39" t="s">
        <v>15</v>
      </c>
      <c r="B19" s="40"/>
      <c r="C19" s="8">
        <f>IF(C17&lt;&gt;0,C18/C17-1,"")</f>
        <v>-0.18181818181818177</v>
      </c>
      <c r="D19" s="8">
        <f t="shared" ref="D19:K19" si="3">IF(D17&lt;&gt;0,D18/D17-1,"")</f>
        <v>-0.19999999999999996</v>
      </c>
      <c r="E19" s="8">
        <f t="shared" si="3"/>
        <v>-0.23481781376518218</v>
      </c>
      <c r="F19" s="8">
        <f t="shared" si="3"/>
        <v>-0.18340611353711789</v>
      </c>
      <c r="G19" s="8">
        <f t="shared" si="3"/>
        <v>-3.8461538461538436E-2</v>
      </c>
      <c r="H19" s="71">
        <f>IF(H17&lt;&gt;0,H18/H17-1,0)</f>
        <v>-0.2030250145433391</v>
      </c>
      <c r="I19" s="8">
        <f t="shared" si="3"/>
        <v>0</v>
      </c>
      <c r="J19" s="8">
        <f t="shared" si="3"/>
        <v>-0.27210884353741494</v>
      </c>
      <c r="K19" s="8">
        <f t="shared" si="3"/>
        <v>-0.19285714285714284</v>
      </c>
      <c r="L19" s="71">
        <f>IF(L17&lt;&gt;0,L18/L17-1,0)</f>
        <v>-0.24915254237288131</v>
      </c>
      <c r="M19" s="72">
        <f>IF(M17&lt;&gt;0,M18/M17-1,0)</f>
        <v>-0.22180062090375996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31">
        <f>+'9-PO'!C20+'9-OO'!C20</f>
        <v>731</v>
      </c>
      <c r="D20" s="31">
        <f>+'9-PO'!D20+'9-OO'!D20</f>
        <v>31</v>
      </c>
      <c r="E20" s="31">
        <f>+'9-PO'!E20+'9-OO'!E20</f>
        <v>781</v>
      </c>
      <c r="F20" s="31">
        <f>+'9-PO'!F20+'9-OO'!F20</f>
        <v>240</v>
      </c>
      <c r="G20" s="31">
        <f>+'9-PO'!G20+'9-OO'!G20</f>
        <v>26</v>
      </c>
      <c r="H20" s="32">
        <f t="shared" si="0"/>
        <v>1809</v>
      </c>
      <c r="I20" s="31">
        <f>+'9-PO'!I20+'9-OO'!I20</f>
        <v>18</v>
      </c>
      <c r="J20" s="31">
        <f>+'9-PO'!J20+'9-OO'!J20</f>
        <v>935</v>
      </c>
      <c r="K20" s="31">
        <f>+'9-PO'!K20+'9-OO'!K20</f>
        <v>303</v>
      </c>
      <c r="L20" s="32">
        <f t="shared" si="1"/>
        <v>1256</v>
      </c>
      <c r="M20" s="33">
        <f t="shared" si="2"/>
        <v>3065</v>
      </c>
      <c r="N20" s="23"/>
    </row>
    <row r="21" spans="1:14" ht="17.649999999999999" customHeight="1" x14ac:dyDescent="0.2">
      <c r="A21" s="34"/>
      <c r="B21" s="35" t="s">
        <v>14</v>
      </c>
      <c r="C21" s="36">
        <f>+'9-PO'!C21+'9-OO'!C21</f>
        <v>747</v>
      </c>
      <c r="D21" s="36">
        <f>+'9-PO'!D21+'9-OO'!D21</f>
        <v>32</v>
      </c>
      <c r="E21" s="36">
        <f>+'9-PO'!E21+'9-OO'!E21</f>
        <v>747</v>
      </c>
      <c r="F21" s="36">
        <f>+'9-PO'!F21+'9-OO'!F21</f>
        <v>245</v>
      </c>
      <c r="G21" s="36">
        <f>+'9-PO'!G21+'9-OO'!G21</f>
        <v>25</v>
      </c>
      <c r="H21" s="37">
        <f t="shared" si="0"/>
        <v>1796</v>
      </c>
      <c r="I21" s="36">
        <f>+'9-PO'!I21+'9-OO'!I21</f>
        <v>18</v>
      </c>
      <c r="J21" s="36">
        <f>+'9-PO'!J21+'9-OO'!J21</f>
        <v>851</v>
      </c>
      <c r="K21" s="36">
        <f>+'9-PO'!K21+'9-OO'!K21</f>
        <v>306</v>
      </c>
      <c r="L21" s="37">
        <f t="shared" si="1"/>
        <v>1175</v>
      </c>
      <c r="M21" s="38">
        <f t="shared" si="2"/>
        <v>2971</v>
      </c>
      <c r="N21" s="23"/>
    </row>
    <row r="22" spans="1:14" ht="17.649999999999999" customHeight="1" thickBot="1" x14ac:dyDescent="0.3">
      <c r="A22" s="39" t="s">
        <v>15</v>
      </c>
      <c r="B22" s="40"/>
      <c r="C22" s="8">
        <f>IF(C20&lt;&gt;0,C21/C20-1,"")</f>
        <v>2.188782489740082E-2</v>
      </c>
      <c r="D22" s="8">
        <f t="shared" ref="D22:K22" si="4">IF(D20&lt;&gt;0,D21/D20-1,"")</f>
        <v>3.2258064516129004E-2</v>
      </c>
      <c r="E22" s="8">
        <f t="shared" si="4"/>
        <v>-4.3533930857874492E-2</v>
      </c>
      <c r="F22" s="8">
        <f t="shared" si="4"/>
        <v>2.0833333333333259E-2</v>
      </c>
      <c r="G22" s="8">
        <f t="shared" si="4"/>
        <v>-3.8461538461538436E-2</v>
      </c>
      <c r="H22" s="71">
        <f>IF(H20&lt;&gt;0,H21/H20-1,0)</f>
        <v>-7.1862907683802879E-3</v>
      </c>
      <c r="I22" s="8">
        <f t="shared" si="4"/>
        <v>0</v>
      </c>
      <c r="J22" s="8">
        <f t="shared" si="4"/>
        <v>-8.9839572192513373E-2</v>
      </c>
      <c r="K22" s="8">
        <f t="shared" si="4"/>
        <v>9.9009900990099098E-3</v>
      </c>
      <c r="L22" s="71">
        <f>IF(L20&lt;&gt;0,L21/L20-1,0)</f>
        <v>-6.4490445859872625E-2</v>
      </c>
      <c r="M22" s="72">
        <f>IF(M20&lt;&gt;0,M21/M20-1,0)</f>
        <v>-3.0668841761827048E-2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31">
        <f>+'9-PO'!C23+'9-OO'!C23</f>
        <v>796</v>
      </c>
      <c r="D23" s="31">
        <f>+'9-PO'!D23+'9-OO'!D23</f>
        <v>34</v>
      </c>
      <c r="E23" s="31">
        <f>+'9-PO'!E23+'9-OO'!E23</f>
        <v>817</v>
      </c>
      <c r="F23" s="31">
        <f>+'9-PO'!F23+'9-OO'!F23</f>
        <v>244</v>
      </c>
      <c r="G23" s="31">
        <f>+'9-PO'!G23+'9-OO'!G23</f>
        <v>26</v>
      </c>
      <c r="H23" s="32">
        <f t="shared" si="0"/>
        <v>1917</v>
      </c>
      <c r="I23" s="31">
        <f>+'9-PO'!I23+'9-OO'!I23</f>
        <v>18</v>
      </c>
      <c r="J23" s="31">
        <f>+'9-PO'!J23+'9-OO'!J23</f>
        <v>1059</v>
      </c>
      <c r="K23" s="31">
        <f>+'9-PO'!K23+'9-OO'!K23</f>
        <v>429</v>
      </c>
      <c r="L23" s="32">
        <f t="shared" si="1"/>
        <v>1506</v>
      </c>
      <c r="M23" s="33">
        <f t="shared" si="2"/>
        <v>3423</v>
      </c>
      <c r="N23" s="23"/>
    </row>
    <row r="24" spans="1:14" ht="17.649999999999999" customHeight="1" x14ac:dyDescent="0.2">
      <c r="A24" s="34"/>
      <c r="B24" s="35" t="s">
        <v>14</v>
      </c>
      <c r="C24" s="36">
        <f>+'9-PO'!C24+'9-OO'!C24</f>
        <v>813</v>
      </c>
      <c r="D24" s="36">
        <f>+'9-PO'!D24+'9-OO'!D24</f>
        <v>35</v>
      </c>
      <c r="E24" s="36">
        <f>+'9-PO'!E24+'9-OO'!E24</f>
        <v>781</v>
      </c>
      <c r="F24" s="36">
        <f>+'9-PO'!F24+'9-OO'!F24</f>
        <v>249</v>
      </c>
      <c r="G24" s="36">
        <f>+'9-PO'!G24+'9-OO'!G24</f>
        <v>25</v>
      </c>
      <c r="H24" s="37">
        <f t="shared" si="0"/>
        <v>1903</v>
      </c>
      <c r="I24" s="36">
        <f>+'9-PO'!I24+'9-OO'!I24</f>
        <v>18</v>
      </c>
      <c r="J24" s="36">
        <f>+'9-PO'!J24+'9-OO'!J24</f>
        <v>964</v>
      </c>
      <c r="K24" s="36">
        <f>+'9-PO'!K24+'9-OO'!K24</f>
        <v>434</v>
      </c>
      <c r="L24" s="37">
        <f t="shared" si="1"/>
        <v>1416</v>
      </c>
      <c r="M24" s="38">
        <f t="shared" si="2"/>
        <v>3319</v>
      </c>
      <c r="N24" s="23"/>
    </row>
    <row r="25" spans="1:14" ht="17.649999999999999" customHeight="1" thickBot="1" x14ac:dyDescent="0.3">
      <c r="A25" s="39" t="s">
        <v>15</v>
      </c>
      <c r="B25" s="40"/>
      <c r="C25" s="8">
        <f>IF(C23&lt;&gt;0,C24/C23-1,"")</f>
        <v>2.1356783919598055E-2</v>
      </c>
      <c r="D25" s="8">
        <f t="shared" ref="D25:K25" si="5">IF(D23&lt;&gt;0,D24/D23-1,"")</f>
        <v>2.9411764705882248E-2</v>
      </c>
      <c r="E25" s="8">
        <f t="shared" si="5"/>
        <v>-4.4063647490820035E-2</v>
      </c>
      <c r="F25" s="8">
        <f t="shared" si="5"/>
        <v>2.0491803278688492E-2</v>
      </c>
      <c r="G25" s="8">
        <f t="shared" si="5"/>
        <v>-3.8461538461538436E-2</v>
      </c>
      <c r="H25" s="71">
        <f>IF(H23&lt;&gt;0,H24/H23-1,0)</f>
        <v>-7.3030777256128943E-3</v>
      </c>
      <c r="I25" s="8">
        <f t="shared" si="5"/>
        <v>0</v>
      </c>
      <c r="J25" s="8">
        <f t="shared" si="5"/>
        <v>-8.9707271010387113E-2</v>
      </c>
      <c r="K25" s="8">
        <f t="shared" si="5"/>
        <v>1.1655011655011593E-2</v>
      </c>
      <c r="L25" s="71">
        <f>IF(L23&lt;&gt;0,L24/L23-1,0)</f>
        <v>-5.9760956175298752E-2</v>
      </c>
      <c r="M25" s="72">
        <f>IF(M23&lt;&gt;0,M24/M23-1,0)</f>
        <v>-3.0382705229330953E-2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31">
        <f>+'9-PO'!C26+'9-OO'!C26</f>
        <v>796</v>
      </c>
      <c r="D26" s="31">
        <f>+'9-PO'!D26+'9-OO'!D26</f>
        <v>34</v>
      </c>
      <c r="E26" s="31">
        <f>+'9-PO'!E26+'9-OO'!E26</f>
        <v>817</v>
      </c>
      <c r="F26" s="31">
        <f>+'9-PO'!F26+'9-OO'!F26</f>
        <v>244</v>
      </c>
      <c r="G26" s="31">
        <f>+'9-PO'!G26+'9-OO'!G26</f>
        <v>26</v>
      </c>
      <c r="H26" s="32">
        <f t="shared" si="0"/>
        <v>1917</v>
      </c>
      <c r="I26" s="31">
        <f>+'9-PO'!I26+'9-OO'!I26</f>
        <v>18</v>
      </c>
      <c r="J26" s="31">
        <f>+'9-PO'!J26+'9-OO'!J26</f>
        <v>1059</v>
      </c>
      <c r="K26" s="31">
        <f>+'9-PO'!K26+'9-OO'!K26</f>
        <v>429</v>
      </c>
      <c r="L26" s="32">
        <f t="shared" si="1"/>
        <v>1506</v>
      </c>
      <c r="M26" s="33">
        <f t="shared" si="2"/>
        <v>3423</v>
      </c>
      <c r="N26" s="23"/>
    </row>
    <row r="27" spans="1:14" ht="17.649999999999999" customHeight="1" x14ac:dyDescent="0.2">
      <c r="A27" s="34"/>
      <c r="B27" s="35" t="s">
        <v>14</v>
      </c>
      <c r="C27" s="36">
        <f>+'9-PO'!C27+'9-OO'!C27</f>
        <v>813</v>
      </c>
      <c r="D27" s="36">
        <f>+'9-PO'!D27+'9-OO'!D27</f>
        <v>35</v>
      </c>
      <c r="E27" s="36">
        <f>+'9-PO'!E27+'9-OO'!E27</f>
        <v>781</v>
      </c>
      <c r="F27" s="36">
        <f>+'9-PO'!F27+'9-OO'!F27</f>
        <v>249</v>
      </c>
      <c r="G27" s="36">
        <f>+'9-PO'!G27+'9-OO'!G27</f>
        <v>25</v>
      </c>
      <c r="H27" s="37">
        <f t="shared" si="0"/>
        <v>1903</v>
      </c>
      <c r="I27" s="36">
        <f>+'9-PO'!I27+'9-OO'!I27</f>
        <v>18</v>
      </c>
      <c r="J27" s="36">
        <f>+'9-PO'!J27+'9-OO'!J27</f>
        <v>964</v>
      </c>
      <c r="K27" s="36">
        <f>+'9-PO'!K27+'9-OO'!K27</f>
        <v>434</v>
      </c>
      <c r="L27" s="37">
        <f t="shared" si="1"/>
        <v>1416</v>
      </c>
      <c r="M27" s="38">
        <f t="shared" si="2"/>
        <v>3319</v>
      </c>
      <c r="N27" s="23"/>
    </row>
    <row r="28" spans="1:14" ht="17.649999999999999" customHeight="1" thickBot="1" x14ac:dyDescent="0.3">
      <c r="A28" s="39" t="s">
        <v>15</v>
      </c>
      <c r="B28" s="40"/>
      <c r="C28" s="8">
        <f>IF(C26&lt;&gt;0,C27/C26-1,"")</f>
        <v>2.1356783919598055E-2</v>
      </c>
      <c r="D28" s="8">
        <f t="shared" ref="D28:K28" si="6">IF(D26&lt;&gt;0,D27/D26-1,"")</f>
        <v>2.9411764705882248E-2</v>
      </c>
      <c r="E28" s="8">
        <f t="shared" si="6"/>
        <v>-4.4063647490820035E-2</v>
      </c>
      <c r="F28" s="8">
        <f t="shared" si="6"/>
        <v>2.0491803278688492E-2</v>
      </c>
      <c r="G28" s="8">
        <f t="shared" si="6"/>
        <v>-3.8461538461538436E-2</v>
      </c>
      <c r="H28" s="71">
        <f>IF(H26&lt;&gt;0,H27/H26-1,0)</f>
        <v>-7.3030777256128943E-3</v>
      </c>
      <c r="I28" s="8">
        <f t="shared" si="6"/>
        <v>0</v>
      </c>
      <c r="J28" s="8">
        <f t="shared" si="6"/>
        <v>-8.9707271010387113E-2</v>
      </c>
      <c r="K28" s="8">
        <f t="shared" si="6"/>
        <v>1.1655011655011593E-2</v>
      </c>
      <c r="L28" s="71">
        <f>IF(L26&lt;&gt;0,L27/L26-1,0)</f>
        <v>-5.9760956175298752E-2</v>
      </c>
      <c r="M28" s="72">
        <f>IF(M26&lt;&gt;0,M27/M26-1,0)</f>
        <v>-3.0382705229330953E-2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31">
        <f>+'9-PO'!C29+'9-OO'!C29</f>
        <v>408</v>
      </c>
      <c r="D29" s="31">
        <f>+'9-PO'!D29+'9-OO'!D29</f>
        <v>18</v>
      </c>
      <c r="E29" s="31">
        <f>+'9-PO'!E29+'9-OO'!E29</f>
        <v>430</v>
      </c>
      <c r="F29" s="31">
        <f>+'9-PO'!F29+'9-OO'!F29</f>
        <v>157</v>
      </c>
      <c r="G29" s="31">
        <f>+'9-PO'!G29+'9-OO'!G29</f>
        <v>26</v>
      </c>
      <c r="H29" s="32">
        <f t="shared" si="0"/>
        <v>1039</v>
      </c>
      <c r="I29" s="31">
        <f>+'9-PO'!I29+'9-OO'!I29</f>
        <v>18</v>
      </c>
      <c r="J29" s="31">
        <f>+'9-PO'!J29+'9-OO'!J29</f>
        <v>658</v>
      </c>
      <c r="K29" s="31">
        <f>+'9-PO'!K29+'9-OO'!K29</f>
        <v>305</v>
      </c>
      <c r="L29" s="32">
        <f t="shared" si="1"/>
        <v>981</v>
      </c>
      <c r="M29" s="33">
        <f t="shared" si="2"/>
        <v>2020</v>
      </c>
      <c r="N29" s="23"/>
    </row>
    <row r="30" spans="1:14" ht="17.649999999999999" customHeight="1" x14ac:dyDescent="0.2">
      <c r="A30" s="34"/>
      <c r="B30" s="35" t="s">
        <v>14</v>
      </c>
      <c r="C30" s="36">
        <f>+'9-PO'!C30+'9-OO'!C30</f>
        <v>425</v>
      </c>
      <c r="D30" s="36">
        <f>+'9-PO'!D30+'9-OO'!D30</f>
        <v>18</v>
      </c>
      <c r="E30" s="36">
        <f>+'9-PO'!E30+'9-OO'!E30</f>
        <v>420</v>
      </c>
      <c r="F30" s="36">
        <f>+'9-PO'!F30+'9-OO'!F30</f>
        <v>163</v>
      </c>
      <c r="G30" s="36">
        <f>+'9-PO'!G30+'9-OO'!G30</f>
        <v>25</v>
      </c>
      <c r="H30" s="37">
        <f t="shared" si="0"/>
        <v>1051</v>
      </c>
      <c r="I30" s="36">
        <f>+'9-PO'!I30+'9-OO'!I30</f>
        <v>18</v>
      </c>
      <c r="J30" s="36">
        <f>+'9-PO'!J30+'9-OO'!J30</f>
        <v>611</v>
      </c>
      <c r="K30" s="36">
        <f>+'9-PO'!K30+'9-OO'!K30</f>
        <v>314</v>
      </c>
      <c r="L30" s="37">
        <f t="shared" si="1"/>
        <v>943</v>
      </c>
      <c r="M30" s="38">
        <f t="shared" si="2"/>
        <v>1994</v>
      </c>
      <c r="N30" s="23"/>
    </row>
    <row r="31" spans="1:14" ht="17.649999999999999" customHeight="1" thickBot="1" x14ac:dyDescent="0.3">
      <c r="A31" s="39" t="s">
        <v>15</v>
      </c>
      <c r="B31" s="40"/>
      <c r="C31" s="8">
        <f>IF(C29&lt;&gt;0,C30/C29-1,"")</f>
        <v>4.1666666666666741E-2</v>
      </c>
      <c r="D31" s="8">
        <f t="shared" ref="D31:K31" si="7">IF(D29&lt;&gt;0,D30/D29-1,"")</f>
        <v>0</v>
      </c>
      <c r="E31" s="8">
        <f t="shared" si="7"/>
        <v>-2.3255813953488413E-2</v>
      </c>
      <c r="F31" s="8">
        <f t="shared" si="7"/>
        <v>3.8216560509554132E-2</v>
      </c>
      <c r="G31" s="8">
        <f t="shared" si="7"/>
        <v>-3.8461538461538436E-2</v>
      </c>
      <c r="H31" s="71">
        <f>IF(H29&lt;&gt;0,H30/H29-1,0)</f>
        <v>1.1549566891241536E-2</v>
      </c>
      <c r="I31" s="8">
        <f t="shared" si="7"/>
        <v>0</v>
      </c>
      <c r="J31" s="8">
        <f t="shared" si="7"/>
        <v>-7.1428571428571397E-2</v>
      </c>
      <c r="K31" s="8">
        <f t="shared" si="7"/>
        <v>2.9508196721311553E-2</v>
      </c>
      <c r="L31" s="71">
        <f>IF(L29&lt;&gt;0,L30/L29-1,0)</f>
        <v>-3.8735983690112108E-2</v>
      </c>
      <c r="M31" s="72">
        <f>IF(M29&lt;&gt;0,M30/M29-1,0)</f>
        <v>-1.2871287128712883E-2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31">
        <f>+'9-PO'!C32+'9-OO'!C32</f>
        <v>408</v>
      </c>
      <c r="D32" s="31">
        <f>+'9-PO'!D32+'9-OO'!D32</f>
        <v>18</v>
      </c>
      <c r="E32" s="31">
        <f>+'9-PO'!E32+'9-OO'!E32</f>
        <v>430</v>
      </c>
      <c r="F32" s="31">
        <f>+'9-PO'!F32+'9-OO'!F32</f>
        <v>157</v>
      </c>
      <c r="G32" s="31">
        <f>+'9-PO'!G32+'9-OO'!G32</f>
        <v>26</v>
      </c>
      <c r="H32" s="32">
        <f t="shared" si="0"/>
        <v>1039</v>
      </c>
      <c r="I32" s="31">
        <f>+'9-PO'!I32+'9-OO'!I32</f>
        <v>18</v>
      </c>
      <c r="J32" s="31">
        <f>+'9-PO'!J32+'9-OO'!J32</f>
        <v>658</v>
      </c>
      <c r="K32" s="31">
        <f>+'9-PO'!K32+'9-OO'!K32</f>
        <v>305</v>
      </c>
      <c r="L32" s="32">
        <f t="shared" si="1"/>
        <v>981</v>
      </c>
      <c r="M32" s="33">
        <f t="shared" si="2"/>
        <v>2020</v>
      </c>
      <c r="N32" s="23"/>
    </row>
    <row r="33" spans="1:14" ht="17.649999999999999" customHeight="1" x14ac:dyDescent="0.2">
      <c r="A33" s="34"/>
      <c r="B33" s="35" t="s">
        <v>14</v>
      </c>
      <c r="C33" s="36">
        <f>+'9-PO'!C33+'9-OO'!C33</f>
        <v>425</v>
      </c>
      <c r="D33" s="36">
        <f>+'9-PO'!D33+'9-OO'!D33</f>
        <v>18</v>
      </c>
      <c r="E33" s="36">
        <f>+'9-PO'!E33+'9-OO'!E33</f>
        <v>420</v>
      </c>
      <c r="F33" s="36">
        <f>+'9-PO'!F33+'9-OO'!F33</f>
        <v>163</v>
      </c>
      <c r="G33" s="36">
        <f>+'9-PO'!G33+'9-OO'!G33</f>
        <v>25</v>
      </c>
      <c r="H33" s="37">
        <f t="shared" si="0"/>
        <v>1051</v>
      </c>
      <c r="I33" s="36">
        <f>+'9-PO'!I33+'9-OO'!I33</f>
        <v>18</v>
      </c>
      <c r="J33" s="36">
        <f>+'9-PO'!J33+'9-OO'!J33</f>
        <v>611</v>
      </c>
      <c r="K33" s="36">
        <f>+'9-PO'!K33+'9-OO'!K33</f>
        <v>314</v>
      </c>
      <c r="L33" s="37">
        <f t="shared" si="1"/>
        <v>943</v>
      </c>
      <c r="M33" s="38">
        <f t="shared" si="2"/>
        <v>1994</v>
      </c>
      <c r="N33" s="23"/>
    </row>
    <row r="34" spans="1:14" ht="17.649999999999999" customHeight="1" thickBot="1" x14ac:dyDescent="0.3">
      <c r="A34" s="39" t="s">
        <v>15</v>
      </c>
      <c r="B34" s="40"/>
      <c r="C34" s="8">
        <f>IF(C32&lt;&gt;0,C33/C32-1,"")</f>
        <v>4.1666666666666741E-2</v>
      </c>
      <c r="D34" s="8">
        <f t="shared" ref="D34:K34" si="8">IF(D32&lt;&gt;0,D33/D32-1,"")</f>
        <v>0</v>
      </c>
      <c r="E34" s="8">
        <f t="shared" si="8"/>
        <v>-2.3255813953488413E-2</v>
      </c>
      <c r="F34" s="8">
        <f t="shared" si="8"/>
        <v>3.8216560509554132E-2</v>
      </c>
      <c r="G34" s="8">
        <f t="shared" si="8"/>
        <v>-3.8461538461538436E-2</v>
      </c>
      <c r="H34" s="71">
        <f>IF(H32&lt;&gt;0,H33/H32-1,0)</f>
        <v>1.1549566891241536E-2</v>
      </c>
      <c r="I34" s="8">
        <f t="shared" si="8"/>
        <v>0</v>
      </c>
      <c r="J34" s="8">
        <f t="shared" si="8"/>
        <v>-7.1428571428571397E-2</v>
      </c>
      <c r="K34" s="8">
        <f t="shared" si="8"/>
        <v>2.9508196721311553E-2</v>
      </c>
      <c r="L34" s="71">
        <f>IF(L32&lt;&gt;0,L33/L32-1,0)</f>
        <v>-3.8735983690112108E-2</v>
      </c>
      <c r="M34" s="72">
        <f>IF(M32&lt;&gt;0,M33/M32-1,0)</f>
        <v>-1.2871287128712883E-2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31">
        <f>+'9-PO'!C35+'9-OO'!C35</f>
        <v>408</v>
      </c>
      <c r="D35" s="31">
        <f>+'9-PO'!D35+'9-OO'!D35</f>
        <v>18</v>
      </c>
      <c r="E35" s="31">
        <f>+'9-PO'!E35+'9-OO'!E35</f>
        <v>430</v>
      </c>
      <c r="F35" s="31">
        <f>+'9-PO'!F35+'9-OO'!F35</f>
        <v>157</v>
      </c>
      <c r="G35" s="31">
        <f>+'9-PO'!G35+'9-OO'!G35</f>
        <v>26</v>
      </c>
      <c r="H35" s="32">
        <f t="shared" si="0"/>
        <v>1039</v>
      </c>
      <c r="I35" s="31">
        <f>+'9-PO'!I35+'9-OO'!I35</f>
        <v>18</v>
      </c>
      <c r="J35" s="31">
        <f>+'9-PO'!J35+'9-OO'!J35</f>
        <v>658</v>
      </c>
      <c r="K35" s="31">
        <f>+'9-PO'!K35+'9-OO'!K35</f>
        <v>305</v>
      </c>
      <c r="L35" s="32">
        <f t="shared" si="1"/>
        <v>981</v>
      </c>
      <c r="M35" s="33">
        <f t="shared" si="2"/>
        <v>2020</v>
      </c>
      <c r="N35" s="23"/>
    </row>
    <row r="36" spans="1:14" ht="17.649999999999999" customHeight="1" x14ac:dyDescent="0.2">
      <c r="A36" s="34"/>
      <c r="B36" s="35" t="s">
        <v>14</v>
      </c>
      <c r="C36" s="36">
        <f>+'9-PO'!C36+'9-OO'!C36</f>
        <v>425</v>
      </c>
      <c r="D36" s="36">
        <f>+'9-PO'!D36+'9-OO'!D36</f>
        <v>18</v>
      </c>
      <c r="E36" s="36">
        <f>+'9-PO'!E36+'9-OO'!E36</f>
        <v>420</v>
      </c>
      <c r="F36" s="36">
        <f>+'9-PO'!F36+'9-OO'!F36</f>
        <v>163</v>
      </c>
      <c r="G36" s="36">
        <f>+'9-PO'!G36+'9-OO'!G36</f>
        <v>25</v>
      </c>
      <c r="H36" s="37">
        <f t="shared" si="0"/>
        <v>1051</v>
      </c>
      <c r="I36" s="36">
        <f>+'9-PO'!I36+'9-OO'!I36</f>
        <v>18</v>
      </c>
      <c r="J36" s="36">
        <f>+'9-PO'!J36+'9-OO'!J36</f>
        <v>611</v>
      </c>
      <c r="K36" s="36">
        <f>+'9-PO'!K36+'9-OO'!K36</f>
        <v>314</v>
      </c>
      <c r="L36" s="37">
        <f t="shared" si="1"/>
        <v>943</v>
      </c>
      <c r="M36" s="38">
        <f t="shared" si="2"/>
        <v>1994</v>
      </c>
      <c r="N36" s="23"/>
    </row>
    <row r="37" spans="1:14" ht="17.649999999999999" customHeight="1" thickBot="1" x14ac:dyDescent="0.3">
      <c r="A37" s="39" t="s">
        <v>15</v>
      </c>
      <c r="B37" s="40"/>
      <c r="C37" s="8">
        <f>IF(C35&lt;&gt;0,C36/C35-1,"")</f>
        <v>4.1666666666666741E-2</v>
      </c>
      <c r="D37" s="8">
        <f t="shared" ref="D37:K37" si="9">IF(D35&lt;&gt;0,D36/D35-1,"")</f>
        <v>0</v>
      </c>
      <c r="E37" s="8">
        <f t="shared" si="9"/>
        <v>-2.3255813953488413E-2</v>
      </c>
      <c r="F37" s="8">
        <f t="shared" si="9"/>
        <v>3.8216560509554132E-2</v>
      </c>
      <c r="G37" s="8">
        <f t="shared" si="9"/>
        <v>-3.8461538461538436E-2</v>
      </c>
      <c r="H37" s="71">
        <f>IF(H35&lt;&gt;0,H36/H35-1,0)</f>
        <v>1.1549566891241536E-2</v>
      </c>
      <c r="I37" s="8">
        <f t="shared" si="9"/>
        <v>0</v>
      </c>
      <c r="J37" s="8">
        <f t="shared" si="9"/>
        <v>-7.1428571428571397E-2</v>
      </c>
      <c r="K37" s="8">
        <f t="shared" si="9"/>
        <v>2.9508196721311553E-2</v>
      </c>
      <c r="L37" s="71">
        <f>IF(L35&lt;&gt;0,L36/L35-1,0)</f>
        <v>-3.8735983690112108E-2</v>
      </c>
      <c r="M37" s="72">
        <f>IF(M35&lt;&gt;0,M36/M35-1,0)</f>
        <v>-1.2871287128712883E-2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31">
        <f>+'9-PO'!C38+'9-OO'!C38</f>
        <v>461</v>
      </c>
      <c r="D38" s="31">
        <f>+'9-PO'!D38+'9-OO'!D38</f>
        <v>20</v>
      </c>
      <c r="E38" s="31">
        <f>+'9-PO'!E38+'9-OO'!E38</f>
        <v>511</v>
      </c>
      <c r="F38" s="31">
        <f>+'9-PO'!F38+'9-OO'!F38</f>
        <v>197</v>
      </c>
      <c r="G38" s="31">
        <f>+'9-PO'!G38+'9-OO'!G38</f>
        <v>26</v>
      </c>
      <c r="H38" s="32">
        <f t="shared" si="0"/>
        <v>1215</v>
      </c>
      <c r="I38" s="31">
        <f>+'9-PO'!I38+'9-OO'!I38</f>
        <v>18</v>
      </c>
      <c r="J38" s="31">
        <f>+'9-PO'!J38+'9-OO'!J38</f>
        <v>791</v>
      </c>
      <c r="K38" s="31">
        <f>+'9-PO'!K38+'9-OO'!K38</f>
        <v>350</v>
      </c>
      <c r="L38" s="32">
        <f t="shared" si="1"/>
        <v>1159</v>
      </c>
      <c r="M38" s="33">
        <f t="shared" si="2"/>
        <v>2374</v>
      </c>
      <c r="N38" s="23"/>
    </row>
    <row r="39" spans="1:14" ht="17.649999999999999" customHeight="1" x14ac:dyDescent="0.2">
      <c r="A39" s="34"/>
      <c r="B39" s="35" t="s">
        <v>14</v>
      </c>
      <c r="C39" s="36">
        <f>+'9-PO'!C39+'9-OO'!C39</f>
        <v>480</v>
      </c>
      <c r="D39" s="36">
        <f>+'9-PO'!D39+'9-OO'!D39</f>
        <v>21</v>
      </c>
      <c r="E39" s="36">
        <f>+'9-PO'!E39+'9-OO'!E39</f>
        <v>499</v>
      </c>
      <c r="F39" s="36">
        <f>+'9-PO'!F39+'9-OO'!F39</f>
        <v>205</v>
      </c>
      <c r="G39" s="36">
        <f>+'9-PO'!G39+'9-OO'!G39</f>
        <v>25</v>
      </c>
      <c r="H39" s="37">
        <f t="shared" si="0"/>
        <v>1230</v>
      </c>
      <c r="I39" s="36">
        <f>+'9-PO'!I39+'9-OO'!I39</f>
        <v>18</v>
      </c>
      <c r="J39" s="36">
        <f>+'9-PO'!J39+'9-OO'!J39</f>
        <v>734</v>
      </c>
      <c r="K39" s="36">
        <f>+'9-PO'!K39+'9-OO'!K39</f>
        <v>361</v>
      </c>
      <c r="L39" s="37">
        <f t="shared" si="1"/>
        <v>1113</v>
      </c>
      <c r="M39" s="38">
        <f t="shared" si="2"/>
        <v>2343</v>
      </c>
      <c r="N39" s="23"/>
    </row>
    <row r="40" spans="1:14" ht="17.649999999999999" customHeight="1" thickBot="1" x14ac:dyDescent="0.3">
      <c r="A40" s="39" t="s">
        <v>15</v>
      </c>
      <c r="B40" s="40"/>
      <c r="C40" s="8">
        <f>IF(C38&lt;&gt;0,C39/C38-1,"")</f>
        <v>4.1214750542299283E-2</v>
      </c>
      <c r="D40" s="8">
        <f t="shared" ref="D40:K40" si="10">IF(D38&lt;&gt;0,D39/D38-1,"")</f>
        <v>5.0000000000000044E-2</v>
      </c>
      <c r="E40" s="8">
        <f t="shared" si="10"/>
        <v>-2.3483365949119372E-2</v>
      </c>
      <c r="F40" s="8">
        <f t="shared" si="10"/>
        <v>4.0609137055837463E-2</v>
      </c>
      <c r="G40" s="8">
        <f t="shared" si="10"/>
        <v>-3.8461538461538436E-2</v>
      </c>
      <c r="H40" s="71">
        <f>IF(H38&lt;&gt;0,H39/H38-1,0)</f>
        <v>1.2345679012345734E-2</v>
      </c>
      <c r="I40" s="8">
        <f t="shared" si="10"/>
        <v>0</v>
      </c>
      <c r="J40" s="8">
        <f t="shared" si="10"/>
        <v>-7.2060682680151755E-2</v>
      </c>
      <c r="K40" s="8">
        <f t="shared" si="10"/>
        <v>3.1428571428571361E-2</v>
      </c>
      <c r="L40" s="71">
        <f>IF(L38&lt;&gt;0,L39/L38-1,0)</f>
        <v>-3.9689387402933596E-2</v>
      </c>
      <c r="M40" s="72">
        <f>IF(M38&lt;&gt;0,M39/M38-1,0)</f>
        <v>-1.3058129738837354E-2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31">
        <f>+'9-PO'!C41+'9-OO'!C41</f>
        <v>462</v>
      </c>
      <c r="D41" s="31">
        <f>+'9-PO'!D41+'9-OO'!D41</f>
        <v>20</v>
      </c>
      <c r="E41" s="31">
        <f>+'9-PO'!E41+'9-OO'!E41</f>
        <v>498</v>
      </c>
      <c r="F41" s="31">
        <f>+'9-PO'!F41+'9-OO'!F41</f>
        <v>197</v>
      </c>
      <c r="G41" s="31">
        <f>+'9-PO'!G41+'9-OO'!G41</f>
        <v>26</v>
      </c>
      <c r="H41" s="32">
        <f t="shared" si="0"/>
        <v>1203</v>
      </c>
      <c r="I41" s="31">
        <f>+'9-PO'!I41+'9-OO'!I41</f>
        <v>18</v>
      </c>
      <c r="J41" s="31">
        <f>+'9-PO'!J41+'9-OO'!J41</f>
        <v>777</v>
      </c>
      <c r="K41" s="31">
        <f>+'9-PO'!K41+'9-OO'!K41</f>
        <v>379</v>
      </c>
      <c r="L41" s="32">
        <f t="shared" si="1"/>
        <v>1174</v>
      </c>
      <c r="M41" s="33">
        <f t="shared" si="2"/>
        <v>2377</v>
      </c>
      <c r="N41" s="23"/>
    </row>
    <row r="42" spans="1:14" ht="17.649999999999999" customHeight="1" x14ac:dyDescent="0.2">
      <c r="A42" s="34"/>
      <c r="B42" s="35" t="s">
        <v>14</v>
      </c>
      <c r="C42" s="36">
        <f>+'9-PO'!C42+'9-OO'!C42</f>
        <v>482</v>
      </c>
      <c r="D42" s="36">
        <f>+'9-PO'!D42+'9-OO'!D42</f>
        <v>21</v>
      </c>
      <c r="E42" s="36">
        <f>+'9-PO'!E42+'9-OO'!E42</f>
        <v>486</v>
      </c>
      <c r="F42" s="36">
        <f>+'9-PO'!F42+'9-OO'!F42</f>
        <v>205</v>
      </c>
      <c r="G42" s="36">
        <f>+'9-PO'!G42+'9-OO'!G42</f>
        <v>25</v>
      </c>
      <c r="H42" s="37">
        <f t="shared" si="0"/>
        <v>1219</v>
      </c>
      <c r="I42" s="36">
        <f>+'9-PO'!I42+'9-OO'!I42</f>
        <v>18</v>
      </c>
      <c r="J42" s="36">
        <f>+'9-PO'!J42+'9-OO'!J42</f>
        <v>721</v>
      </c>
      <c r="K42" s="36">
        <f>+'9-PO'!K42+'9-OO'!K42</f>
        <v>390</v>
      </c>
      <c r="L42" s="37">
        <f t="shared" si="1"/>
        <v>1129</v>
      </c>
      <c r="M42" s="38">
        <f t="shared" si="2"/>
        <v>2348</v>
      </c>
      <c r="N42" s="23"/>
    </row>
    <row r="43" spans="1:14" ht="17.649999999999999" customHeight="1" thickBot="1" x14ac:dyDescent="0.3">
      <c r="A43" s="39" t="s">
        <v>15</v>
      </c>
      <c r="B43" s="40"/>
      <c r="C43" s="8">
        <f>IF(C41&lt;&gt;0,C42/C41-1,"")</f>
        <v>4.3290043290043378E-2</v>
      </c>
      <c r="D43" s="8">
        <f t="shared" ref="D43:K43" si="11">IF(D41&lt;&gt;0,D42/D41-1,"")</f>
        <v>5.0000000000000044E-2</v>
      </c>
      <c r="E43" s="8">
        <f t="shared" si="11"/>
        <v>-2.4096385542168641E-2</v>
      </c>
      <c r="F43" s="8">
        <f t="shared" si="11"/>
        <v>4.0609137055837463E-2</v>
      </c>
      <c r="G43" s="8">
        <f t="shared" si="11"/>
        <v>-3.8461538461538436E-2</v>
      </c>
      <c r="H43" s="71">
        <f>IF(H41&lt;&gt;0,H42/H41-1,0)</f>
        <v>1.3300083125519446E-2</v>
      </c>
      <c r="I43" s="8">
        <f t="shared" si="11"/>
        <v>0</v>
      </c>
      <c r="J43" s="8">
        <f t="shared" si="11"/>
        <v>-7.2072072072072113E-2</v>
      </c>
      <c r="K43" s="8">
        <f t="shared" si="11"/>
        <v>2.9023746701847042E-2</v>
      </c>
      <c r="L43" s="71">
        <f>IF(L41&lt;&gt;0,L42/L41-1,0)</f>
        <v>-3.833049403747868E-2</v>
      </c>
      <c r="M43" s="72">
        <f>IF(M41&lt;&gt;0,M42/M41-1,0)</f>
        <v>-1.2200252419015567E-2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12">SUM(C45:G45)</f>
        <v>0</v>
      </c>
      <c r="I45" s="36"/>
      <c r="J45" s="36"/>
      <c r="K45" s="36"/>
      <c r="L45" s="37">
        <f t="shared" ref="L45:L49" si="13">SUM(I45:K45)</f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12"/>
        <v>0</v>
      </c>
      <c r="I46" s="8" t="s">
        <v>16</v>
      </c>
      <c r="J46" s="8" t="s">
        <v>16</v>
      </c>
      <c r="K46" s="8" t="s">
        <v>16</v>
      </c>
      <c r="L46" s="9">
        <f t="shared" si="13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12"/>
        <v>0</v>
      </c>
      <c r="I47" s="31"/>
      <c r="J47" s="31"/>
      <c r="K47" s="31"/>
      <c r="L47" s="32">
        <f t="shared" si="13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12"/>
        <v>0</v>
      </c>
      <c r="I48" s="36"/>
      <c r="J48" s="36"/>
      <c r="K48" s="36"/>
      <c r="L48" s="37">
        <f t="shared" si="13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12"/>
        <v>0</v>
      </c>
      <c r="I49" s="8" t="s">
        <v>16</v>
      </c>
      <c r="J49" s="8" t="s">
        <v>16</v>
      </c>
      <c r="K49" s="8" t="s">
        <v>16</v>
      </c>
      <c r="L49" s="11">
        <f t="shared" si="13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65"/>
      <c r="C54" s="65"/>
      <c r="D54" s="65"/>
      <c r="E54" s="65"/>
      <c r="F54" s="65"/>
      <c r="G54" s="23"/>
      <c r="H54" s="2" t="s">
        <v>19</v>
      </c>
      <c r="I54" s="65"/>
      <c r="J54" s="65"/>
      <c r="K54" s="65"/>
      <c r="L54" s="65"/>
      <c r="M54" s="65"/>
      <c r="N54" s="23"/>
    </row>
    <row r="55" spans="1:14" ht="21.4" customHeight="1" x14ac:dyDescent="0.2">
      <c r="A55" s="23"/>
      <c r="B55" s="66"/>
      <c r="C55" s="66"/>
      <c r="D55" s="66"/>
      <c r="E55" s="66"/>
      <c r="F55" s="66"/>
      <c r="G55" s="23"/>
      <c r="H55" s="23"/>
      <c r="I55" s="66"/>
      <c r="J55" s="66"/>
      <c r="K55" s="66"/>
      <c r="L55" s="66"/>
      <c r="M55" s="66"/>
      <c r="N55" s="23"/>
    </row>
    <row r="56" spans="1:14" ht="21.4" customHeight="1" x14ac:dyDescent="0.2">
      <c r="A56" s="23"/>
      <c r="B56" s="66"/>
      <c r="C56" s="66"/>
      <c r="D56" s="66"/>
      <c r="E56" s="66"/>
      <c r="F56" s="66"/>
      <c r="G56" s="23"/>
      <c r="H56" s="23"/>
      <c r="I56" s="66"/>
      <c r="J56" s="66"/>
      <c r="K56" s="66"/>
      <c r="L56" s="66"/>
      <c r="M56" s="66"/>
      <c r="N56" s="23"/>
    </row>
    <row r="57" spans="1:14" ht="21.4" customHeight="1" x14ac:dyDescent="0.2">
      <c r="A57" s="23"/>
      <c r="B57" s="66"/>
      <c r="C57" s="66"/>
      <c r="D57" s="66"/>
      <c r="E57" s="66"/>
      <c r="F57" s="66"/>
      <c r="G57" s="23"/>
      <c r="H57" s="23"/>
      <c r="I57" s="66"/>
      <c r="J57" s="66"/>
      <c r="K57" s="66"/>
      <c r="L57" s="66"/>
      <c r="M57" s="66"/>
      <c r="N57" s="23"/>
    </row>
    <row r="58" spans="1:14" ht="21.4" customHeight="1" x14ac:dyDescent="0.2">
      <c r="A58" s="23"/>
      <c r="B58" s="67"/>
      <c r="C58" s="67"/>
      <c r="D58" s="67"/>
      <c r="E58" s="67"/>
      <c r="F58" s="67"/>
      <c r="G58" s="23"/>
      <c r="H58" s="23"/>
      <c r="I58" s="67"/>
      <c r="J58" s="67"/>
      <c r="K58" s="67"/>
      <c r="L58" s="67"/>
      <c r="M58" s="67"/>
      <c r="N58" s="23"/>
    </row>
  </sheetData>
  <sheetProtection selectLockedCells="1"/>
  <mergeCells count="9">
    <mergeCell ref="K4:L4"/>
    <mergeCell ref="M4:N4"/>
    <mergeCell ref="A16:B16"/>
    <mergeCell ref="K1:L1"/>
    <mergeCell ref="M1:N1"/>
    <mergeCell ref="C2:I2"/>
    <mergeCell ref="K2:N2"/>
    <mergeCell ref="K3:L3"/>
    <mergeCell ref="M3:N3"/>
  </mergeCells>
  <dataValidations count="1">
    <dataValidation type="list" allowBlank="1" showInputMessage="1" showErrorMessage="1" sqref="C2:I2" xr:uid="{ECBEE782-55FC-4B10-BC60-03E23F5EF6AE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75FA-5E56-4793-AE0E-E66D9FBCB23F}">
  <sheetPr codeName="Sheet15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270</v>
      </c>
      <c r="B4" s="2"/>
      <c r="C4" s="2"/>
      <c r="D4" s="4"/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4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264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265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250</v>
      </c>
      <c r="C11" s="49" t="s">
        <v>233</v>
      </c>
      <c r="D11" s="105" t="s">
        <v>258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266</v>
      </c>
      <c r="B14" s="98"/>
      <c r="C14" s="98"/>
      <c r="D14" s="107" t="s">
        <v>267</v>
      </c>
      <c r="E14" s="110" t="s">
        <v>251</v>
      </c>
      <c r="F14" s="111">
        <v>30000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693</v>
      </c>
      <c r="D17" s="68">
        <v>30</v>
      </c>
      <c r="E17" s="68">
        <v>741</v>
      </c>
      <c r="F17" s="68">
        <v>229</v>
      </c>
      <c r="G17" s="68">
        <v>26</v>
      </c>
      <c r="H17" s="32">
        <f t="shared" ref="H17:H44" si="0">SUM(C17:G17)</f>
        <v>1719</v>
      </c>
      <c r="I17" s="68">
        <v>18</v>
      </c>
      <c r="J17" s="68">
        <v>882</v>
      </c>
      <c r="K17" s="68">
        <v>280</v>
      </c>
      <c r="L17" s="32">
        <f t="shared" ref="L17:L49" si="1">SUM(I17:K17)</f>
        <v>1180</v>
      </c>
      <c r="M17" s="33">
        <f t="shared" ref="M17:M49" si="2">SUM(H17,L17)</f>
        <v>2899</v>
      </c>
      <c r="N17" s="23"/>
    </row>
    <row r="18" spans="1:14" ht="17.649999999999999" customHeight="1" x14ac:dyDescent="0.2">
      <c r="A18" s="34"/>
      <c r="B18" s="35" t="s">
        <v>14</v>
      </c>
      <c r="C18" s="69">
        <v>567</v>
      </c>
      <c r="D18" s="69">
        <v>24</v>
      </c>
      <c r="E18" s="69">
        <v>567</v>
      </c>
      <c r="F18" s="69">
        <v>187</v>
      </c>
      <c r="G18" s="69">
        <v>25</v>
      </c>
      <c r="H18" s="37">
        <f t="shared" si="0"/>
        <v>1370</v>
      </c>
      <c r="I18" s="69">
        <v>18</v>
      </c>
      <c r="J18" s="69">
        <v>642</v>
      </c>
      <c r="K18" s="69">
        <v>226</v>
      </c>
      <c r="L18" s="37">
        <f t="shared" si="1"/>
        <v>886</v>
      </c>
      <c r="M18" s="38">
        <f t="shared" si="2"/>
        <v>2256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-0.18181818181818177</v>
      </c>
      <c r="D19" s="48">
        <f t="shared" ref="D19:K19" si="3">IF(D17&lt;&gt;0,D18/D17-1,"")</f>
        <v>-0.19999999999999996</v>
      </c>
      <c r="E19" s="48">
        <f t="shared" si="3"/>
        <v>-0.23481781376518218</v>
      </c>
      <c r="F19" s="48">
        <f t="shared" si="3"/>
        <v>-0.18340611353711789</v>
      </c>
      <c r="G19" s="48">
        <f t="shared" si="3"/>
        <v>-3.8461538461538436E-2</v>
      </c>
      <c r="H19" s="71">
        <f>IF(H17&lt;&gt;0,H18/H17-1,0)</f>
        <v>-0.2030250145433391</v>
      </c>
      <c r="I19" s="48">
        <f t="shared" si="3"/>
        <v>0</v>
      </c>
      <c r="J19" s="48">
        <f t="shared" si="3"/>
        <v>-0.27210884353741494</v>
      </c>
      <c r="K19" s="48">
        <f t="shared" si="3"/>
        <v>-0.19285714285714284</v>
      </c>
      <c r="L19" s="71">
        <f>IF(L17&lt;&gt;0,L18/L17-1,0)</f>
        <v>-0.24915254237288131</v>
      </c>
      <c r="M19" s="72">
        <f>IF(M17&lt;&gt;0,M18/M17-1,0)</f>
        <v>-0.22180062090375996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731</v>
      </c>
      <c r="D20" s="68">
        <v>31</v>
      </c>
      <c r="E20" s="68">
        <v>781</v>
      </c>
      <c r="F20" s="68">
        <v>240</v>
      </c>
      <c r="G20" s="68">
        <v>26</v>
      </c>
      <c r="H20" s="32">
        <f t="shared" si="0"/>
        <v>1809</v>
      </c>
      <c r="I20" s="68">
        <v>18</v>
      </c>
      <c r="J20" s="68">
        <v>935</v>
      </c>
      <c r="K20" s="68">
        <v>303</v>
      </c>
      <c r="L20" s="32">
        <f t="shared" si="1"/>
        <v>1256</v>
      </c>
      <c r="M20" s="33">
        <f t="shared" si="2"/>
        <v>3065</v>
      </c>
      <c r="N20" s="23"/>
    </row>
    <row r="21" spans="1:14" ht="17.649999999999999" customHeight="1" x14ac:dyDescent="0.2">
      <c r="A21" s="34"/>
      <c r="B21" s="35" t="s">
        <v>14</v>
      </c>
      <c r="C21" s="69">
        <v>747</v>
      </c>
      <c r="D21" s="69">
        <v>32</v>
      </c>
      <c r="E21" s="69">
        <v>747</v>
      </c>
      <c r="F21" s="69">
        <v>245</v>
      </c>
      <c r="G21" s="69">
        <v>25</v>
      </c>
      <c r="H21" s="37">
        <f t="shared" si="0"/>
        <v>1796</v>
      </c>
      <c r="I21" s="69">
        <v>18</v>
      </c>
      <c r="J21" s="69">
        <v>851</v>
      </c>
      <c r="K21" s="69">
        <v>306</v>
      </c>
      <c r="L21" s="37">
        <f t="shared" si="1"/>
        <v>1175</v>
      </c>
      <c r="M21" s="38">
        <f t="shared" si="2"/>
        <v>2971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2.188782489740082E-2</v>
      </c>
      <c r="D22" s="48">
        <f t="shared" ref="D22:G22" si="4">IF(D20&lt;&gt;0,D21/D20-1,"")</f>
        <v>3.2258064516129004E-2</v>
      </c>
      <c r="E22" s="48">
        <f t="shared" si="4"/>
        <v>-4.3533930857874492E-2</v>
      </c>
      <c r="F22" s="48">
        <f t="shared" si="4"/>
        <v>2.0833333333333259E-2</v>
      </c>
      <c r="G22" s="48">
        <f t="shared" si="4"/>
        <v>-3.8461538461538436E-2</v>
      </c>
      <c r="H22" s="71">
        <f>IF(H20&lt;&gt;0,H21/H20-1,0)</f>
        <v>-7.1862907683802879E-3</v>
      </c>
      <c r="I22" s="48">
        <f t="shared" ref="I22:K22" si="5">IF(I20&lt;&gt;0,I21/I20-1,"")</f>
        <v>0</v>
      </c>
      <c r="J22" s="48">
        <f t="shared" si="5"/>
        <v>-8.9839572192513373E-2</v>
      </c>
      <c r="K22" s="48">
        <f t="shared" si="5"/>
        <v>9.9009900990099098E-3</v>
      </c>
      <c r="L22" s="71">
        <f>IF(L20&lt;&gt;0,L21/L20-1,0)</f>
        <v>-6.4490445859872625E-2</v>
      </c>
      <c r="M22" s="72">
        <f>IF(M20&lt;&gt;0,M21/M20-1,0)</f>
        <v>-3.0668841761827048E-2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796</v>
      </c>
      <c r="D23" s="68">
        <v>34</v>
      </c>
      <c r="E23" s="68">
        <v>817</v>
      </c>
      <c r="F23" s="68">
        <v>244</v>
      </c>
      <c r="G23" s="68">
        <v>26</v>
      </c>
      <c r="H23" s="32">
        <f t="shared" si="0"/>
        <v>1917</v>
      </c>
      <c r="I23" s="68">
        <v>18</v>
      </c>
      <c r="J23" s="68">
        <v>1059</v>
      </c>
      <c r="K23" s="68">
        <v>429</v>
      </c>
      <c r="L23" s="32">
        <f t="shared" si="1"/>
        <v>1506</v>
      </c>
      <c r="M23" s="33">
        <f t="shared" si="2"/>
        <v>3423</v>
      </c>
      <c r="N23" s="23"/>
    </row>
    <row r="24" spans="1:14" ht="17.649999999999999" customHeight="1" x14ac:dyDescent="0.2">
      <c r="A24" s="34"/>
      <c r="B24" s="35" t="s">
        <v>14</v>
      </c>
      <c r="C24" s="69">
        <v>813</v>
      </c>
      <c r="D24" s="69">
        <v>35</v>
      </c>
      <c r="E24" s="69">
        <v>781</v>
      </c>
      <c r="F24" s="69">
        <v>249</v>
      </c>
      <c r="G24" s="69">
        <v>25</v>
      </c>
      <c r="H24" s="37">
        <f t="shared" si="0"/>
        <v>1903</v>
      </c>
      <c r="I24" s="69">
        <v>18</v>
      </c>
      <c r="J24" s="69">
        <v>964</v>
      </c>
      <c r="K24" s="69">
        <v>434</v>
      </c>
      <c r="L24" s="37">
        <f t="shared" si="1"/>
        <v>1416</v>
      </c>
      <c r="M24" s="38">
        <f t="shared" si="2"/>
        <v>3319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2.1356783919598055E-2</v>
      </c>
      <c r="D25" s="48">
        <f t="shared" ref="D25:G25" si="6">IF(D23&lt;&gt;0,D24/D23-1,"")</f>
        <v>2.9411764705882248E-2</v>
      </c>
      <c r="E25" s="48">
        <f t="shared" si="6"/>
        <v>-4.4063647490820035E-2</v>
      </c>
      <c r="F25" s="48">
        <f t="shared" si="6"/>
        <v>2.0491803278688492E-2</v>
      </c>
      <c r="G25" s="48">
        <f t="shared" si="6"/>
        <v>-3.8461538461538436E-2</v>
      </c>
      <c r="H25" s="71">
        <f>IF(H23&lt;&gt;0,H24/H23-1,0)</f>
        <v>-7.3030777256128943E-3</v>
      </c>
      <c r="I25" s="48">
        <f t="shared" ref="I25:K25" si="7">IF(I23&lt;&gt;0,I24/I23-1,"")</f>
        <v>0</v>
      </c>
      <c r="J25" s="48">
        <f t="shared" si="7"/>
        <v>-8.9707271010387113E-2</v>
      </c>
      <c r="K25" s="48">
        <f t="shared" si="7"/>
        <v>1.1655011655011593E-2</v>
      </c>
      <c r="L25" s="71">
        <f>IF(L23&lt;&gt;0,L24/L23-1,0)</f>
        <v>-5.9760956175298752E-2</v>
      </c>
      <c r="M25" s="72">
        <f>IF(M23&lt;&gt;0,M24/M23-1,0)</f>
        <v>-3.0382705229330953E-2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796</v>
      </c>
      <c r="D26" s="68">
        <v>34</v>
      </c>
      <c r="E26" s="68">
        <v>817</v>
      </c>
      <c r="F26" s="68">
        <v>244</v>
      </c>
      <c r="G26" s="68">
        <v>26</v>
      </c>
      <c r="H26" s="32">
        <f t="shared" si="0"/>
        <v>1917</v>
      </c>
      <c r="I26" s="68">
        <v>18</v>
      </c>
      <c r="J26" s="68">
        <v>1059</v>
      </c>
      <c r="K26" s="68">
        <v>429</v>
      </c>
      <c r="L26" s="32">
        <f t="shared" si="1"/>
        <v>1506</v>
      </c>
      <c r="M26" s="33">
        <f t="shared" si="2"/>
        <v>3423</v>
      </c>
      <c r="N26" s="23"/>
    </row>
    <row r="27" spans="1:14" ht="17.649999999999999" customHeight="1" x14ac:dyDescent="0.2">
      <c r="A27" s="34"/>
      <c r="B27" s="35" t="s">
        <v>14</v>
      </c>
      <c r="C27" s="69">
        <v>813</v>
      </c>
      <c r="D27" s="69">
        <v>35</v>
      </c>
      <c r="E27" s="69">
        <v>781</v>
      </c>
      <c r="F27" s="69">
        <v>249</v>
      </c>
      <c r="G27" s="69">
        <v>25</v>
      </c>
      <c r="H27" s="37">
        <f t="shared" si="0"/>
        <v>1903</v>
      </c>
      <c r="I27" s="69">
        <v>18</v>
      </c>
      <c r="J27" s="69">
        <v>964</v>
      </c>
      <c r="K27" s="69">
        <v>434</v>
      </c>
      <c r="L27" s="37">
        <f t="shared" si="1"/>
        <v>1416</v>
      </c>
      <c r="M27" s="38">
        <f t="shared" si="2"/>
        <v>3319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2.1356783919598055E-2</v>
      </c>
      <c r="D28" s="48">
        <f t="shared" ref="D28:G28" si="8">IF(D26&lt;&gt;0,D27/D26-1,"")</f>
        <v>2.9411764705882248E-2</v>
      </c>
      <c r="E28" s="48">
        <f t="shared" si="8"/>
        <v>-4.4063647490820035E-2</v>
      </c>
      <c r="F28" s="48">
        <f t="shared" si="8"/>
        <v>2.0491803278688492E-2</v>
      </c>
      <c r="G28" s="48">
        <f t="shared" si="8"/>
        <v>-3.8461538461538436E-2</v>
      </c>
      <c r="H28" s="71">
        <f>IF(H26&lt;&gt;0,H27/H26-1,0)</f>
        <v>-7.3030777256128943E-3</v>
      </c>
      <c r="I28" s="48">
        <f t="shared" ref="I28:K28" si="9">IF(I26&lt;&gt;0,I27/I26-1,"")</f>
        <v>0</v>
      </c>
      <c r="J28" s="48">
        <f t="shared" si="9"/>
        <v>-8.9707271010387113E-2</v>
      </c>
      <c r="K28" s="48">
        <f t="shared" si="9"/>
        <v>1.1655011655011593E-2</v>
      </c>
      <c r="L28" s="71">
        <f>IF(L26&lt;&gt;0,L27/L26-1,0)</f>
        <v>-5.9760956175298752E-2</v>
      </c>
      <c r="M28" s="72">
        <f>IF(M26&lt;&gt;0,M27/M26-1,0)</f>
        <v>-3.0382705229330953E-2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408</v>
      </c>
      <c r="D29" s="68">
        <v>18</v>
      </c>
      <c r="E29" s="68">
        <v>430</v>
      </c>
      <c r="F29" s="68">
        <v>157</v>
      </c>
      <c r="G29" s="68">
        <v>26</v>
      </c>
      <c r="H29" s="32">
        <f t="shared" si="0"/>
        <v>1039</v>
      </c>
      <c r="I29" s="68">
        <v>18</v>
      </c>
      <c r="J29" s="68">
        <v>658</v>
      </c>
      <c r="K29" s="68">
        <v>305</v>
      </c>
      <c r="L29" s="32">
        <f t="shared" si="1"/>
        <v>981</v>
      </c>
      <c r="M29" s="33">
        <f t="shared" si="2"/>
        <v>2020</v>
      </c>
      <c r="N29" s="23"/>
    </row>
    <row r="30" spans="1:14" ht="17.649999999999999" customHeight="1" x14ac:dyDescent="0.2">
      <c r="A30" s="34"/>
      <c r="B30" s="35" t="s">
        <v>14</v>
      </c>
      <c r="C30" s="69">
        <v>425</v>
      </c>
      <c r="D30" s="69">
        <v>18</v>
      </c>
      <c r="E30" s="69">
        <v>420</v>
      </c>
      <c r="F30" s="69">
        <v>163</v>
      </c>
      <c r="G30" s="69">
        <v>25</v>
      </c>
      <c r="H30" s="37">
        <f t="shared" si="0"/>
        <v>1051</v>
      </c>
      <c r="I30" s="69">
        <v>18</v>
      </c>
      <c r="J30" s="69">
        <v>611</v>
      </c>
      <c r="K30" s="69">
        <v>314</v>
      </c>
      <c r="L30" s="37">
        <f t="shared" si="1"/>
        <v>943</v>
      </c>
      <c r="M30" s="38">
        <f t="shared" si="2"/>
        <v>1994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4.1666666666666741E-2</v>
      </c>
      <c r="D31" s="48">
        <f t="shared" ref="D31:G31" si="10">IF(D29&lt;&gt;0,D30/D29-1,"")</f>
        <v>0</v>
      </c>
      <c r="E31" s="48">
        <f t="shared" si="10"/>
        <v>-2.3255813953488413E-2</v>
      </c>
      <c r="F31" s="48">
        <f t="shared" si="10"/>
        <v>3.8216560509554132E-2</v>
      </c>
      <c r="G31" s="48">
        <f t="shared" si="10"/>
        <v>-3.8461538461538436E-2</v>
      </c>
      <c r="H31" s="71">
        <f>IF(H29&lt;&gt;0,H30/H29-1,0)</f>
        <v>1.1549566891241536E-2</v>
      </c>
      <c r="I31" s="48">
        <f t="shared" ref="I31:K31" si="11">IF(I29&lt;&gt;0,I30/I29-1,"")</f>
        <v>0</v>
      </c>
      <c r="J31" s="48">
        <f t="shared" si="11"/>
        <v>-7.1428571428571397E-2</v>
      </c>
      <c r="K31" s="48">
        <f t="shared" si="11"/>
        <v>2.9508196721311553E-2</v>
      </c>
      <c r="L31" s="71">
        <f>IF(L29&lt;&gt;0,L30/L29-1,0)</f>
        <v>-3.8735983690112108E-2</v>
      </c>
      <c r="M31" s="72">
        <f>IF(M29&lt;&gt;0,M30/M29-1,0)</f>
        <v>-1.2871287128712883E-2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408</v>
      </c>
      <c r="D32" s="68">
        <v>18</v>
      </c>
      <c r="E32" s="68">
        <v>430</v>
      </c>
      <c r="F32" s="68">
        <v>157</v>
      </c>
      <c r="G32" s="68">
        <v>26</v>
      </c>
      <c r="H32" s="32">
        <f t="shared" si="0"/>
        <v>1039</v>
      </c>
      <c r="I32" s="68">
        <v>18</v>
      </c>
      <c r="J32" s="68">
        <v>658</v>
      </c>
      <c r="K32" s="68">
        <v>305</v>
      </c>
      <c r="L32" s="32">
        <f t="shared" si="1"/>
        <v>981</v>
      </c>
      <c r="M32" s="33">
        <f t="shared" si="2"/>
        <v>2020</v>
      </c>
      <c r="N32" s="23"/>
    </row>
    <row r="33" spans="1:14" ht="17.649999999999999" customHeight="1" x14ac:dyDescent="0.2">
      <c r="A33" s="34"/>
      <c r="B33" s="35" t="s">
        <v>14</v>
      </c>
      <c r="C33" s="69">
        <v>425</v>
      </c>
      <c r="D33" s="69">
        <v>18</v>
      </c>
      <c r="E33" s="69">
        <v>420</v>
      </c>
      <c r="F33" s="69">
        <v>163</v>
      </c>
      <c r="G33" s="69">
        <v>25</v>
      </c>
      <c r="H33" s="37">
        <f t="shared" si="0"/>
        <v>1051</v>
      </c>
      <c r="I33" s="69">
        <v>18</v>
      </c>
      <c r="J33" s="69">
        <v>611</v>
      </c>
      <c r="K33" s="69">
        <v>314</v>
      </c>
      <c r="L33" s="37">
        <f t="shared" si="1"/>
        <v>943</v>
      </c>
      <c r="M33" s="38">
        <f t="shared" si="2"/>
        <v>1994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4.1666666666666741E-2</v>
      </c>
      <c r="D34" s="48">
        <f t="shared" ref="D34:G34" si="12">IF(D32&lt;&gt;0,D33/D32-1,"")</f>
        <v>0</v>
      </c>
      <c r="E34" s="48">
        <f t="shared" si="12"/>
        <v>-2.3255813953488413E-2</v>
      </c>
      <c r="F34" s="48">
        <f t="shared" si="12"/>
        <v>3.8216560509554132E-2</v>
      </c>
      <c r="G34" s="48">
        <f t="shared" si="12"/>
        <v>-3.8461538461538436E-2</v>
      </c>
      <c r="H34" s="71">
        <f>IF(H32&lt;&gt;0,H33/H32-1,0)</f>
        <v>1.1549566891241536E-2</v>
      </c>
      <c r="I34" s="48">
        <f t="shared" ref="I34:K34" si="13">IF(I32&lt;&gt;0,I33/I32-1,"")</f>
        <v>0</v>
      </c>
      <c r="J34" s="48">
        <f t="shared" si="13"/>
        <v>-7.1428571428571397E-2</v>
      </c>
      <c r="K34" s="48">
        <f t="shared" si="13"/>
        <v>2.9508196721311553E-2</v>
      </c>
      <c r="L34" s="71">
        <f>IF(L32&lt;&gt;0,L33/L32-1,0)</f>
        <v>-3.8735983690112108E-2</v>
      </c>
      <c r="M34" s="72">
        <f>IF(M32&lt;&gt;0,M33/M32-1,0)</f>
        <v>-1.2871287128712883E-2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408</v>
      </c>
      <c r="D35" s="68">
        <v>18</v>
      </c>
      <c r="E35" s="68">
        <v>430</v>
      </c>
      <c r="F35" s="68">
        <v>157</v>
      </c>
      <c r="G35" s="68">
        <v>26</v>
      </c>
      <c r="H35" s="32">
        <f t="shared" si="0"/>
        <v>1039</v>
      </c>
      <c r="I35" s="68">
        <v>18</v>
      </c>
      <c r="J35" s="68">
        <v>658</v>
      </c>
      <c r="K35" s="68">
        <v>305</v>
      </c>
      <c r="L35" s="32">
        <f t="shared" si="1"/>
        <v>981</v>
      </c>
      <c r="M35" s="33">
        <f t="shared" si="2"/>
        <v>2020</v>
      </c>
      <c r="N35" s="23"/>
    </row>
    <row r="36" spans="1:14" ht="17.649999999999999" customHeight="1" x14ac:dyDescent="0.2">
      <c r="A36" s="34"/>
      <c r="B36" s="35" t="s">
        <v>14</v>
      </c>
      <c r="C36" s="69">
        <v>425</v>
      </c>
      <c r="D36" s="69">
        <v>18</v>
      </c>
      <c r="E36" s="69">
        <v>420</v>
      </c>
      <c r="F36" s="69">
        <v>163</v>
      </c>
      <c r="G36" s="69">
        <v>25</v>
      </c>
      <c r="H36" s="37">
        <f t="shared" si="0"/>
        <v>1051</v>
      </c>
      <c r="I36" s="69">
        <v>18</v>
      </c>
      <c r="J36" s="69">
        <v>611</v>
      </c>
      <c r="K36" s="69">
        <v>314</v>
      </c>
      <c r="L36" s="37">
        <f t="shared" si="1"/>
        <v>943</v>
      </c>
      <c r="M36" s="38">
        <f t="shared" si="2"/>
        <v>1994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4.1666666666666741E-2</v>
      </c>
      <c r="D37" s="48">
        <f t="shared" ref="D37:G37" si="14">IF(D35&lt;&gt;0,D36/D35-1,"")</f>
        <v>0</v>
      </c>
      <c r="E37" s="48">
        <f t="shared" si="14"/>
        <v>-2.3255813953488413E-2</v>
      </c>
      <c r="F37" s="48">
        <f t="shared" si="14"/>
        <v>3.8216560509554132E-2</v>
      </c>
      <c r="G37" s="48">
        <f t="shared" si="14"/>
        <v>-3.8461538461538436E-2</v>
      </c>
      <c r="H37" s="71">
        <f>IF(H35&lt;&gt;0,H36/H35-1,0)</f>
        <v>1.1549566891241536E-2</v>
      </c>
      <c r="I37" s="48">
        <f t="shared" ref="I37:K37" si="15">IF(I35&lt;&gt;0,I36/I35-1,"")</f>
        <v>0</v>
      </c>
      <c r="J37" s="48">
        <f t="shared" si="15"/>
        <v>-7.1428571428571397E-2</v>
      </c>
      <c r="K37" s="48">
        <f t="shared" si="15"/>
        <v>2.9508196721311553E-2</v>
      </c>
      <c r="L37" s="71">
        <f>IF(L35&lt;&gt;0,L36/L35-1,0)</f>
        <v>-3.8735983690112108E-2</v>
      </c>
      <c r="M37" s="72">
        <f>IF(M35&lt;&gt;0,M36/M35-1,0)</f>
        <v>-1.2871287128712883E-2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461</v>
      </c>
      <c r="D38" s="68">
        <v>20</v>
      </c>
      <c r="E38" s="68">
        <v>511</v>
      </c>
      <c r="F38" s="68">
        <v>197</v>
      </c>
      <c r="G38" s="68">
        <v>26</v>
      </c>
      <c r="H38" s="32">
        <f t="shared" si="0"/>
        <v>1215</v>
      </c>
      <c r="I38" s="68">
        <v>18</v>
      </c>
      <c r="J38" s="68">
        <v>791</v>
      </c>
      <c r="K38" s="68">
        <v>350</v>
      </c>
      <c r="L38" s="32">
        <f t="shared" si="1"/>
        <v>1159</v>
      </c>
      <c r="M38" s="33">
        <f t="shared" si="2"/>
        <v>2374</v>
      </c>
      <c r="N38" s="23"/>
    </row>
    <row r="39" spans="1:14" ht="17.649999999999999" customHeight="1" x14ac:dyDescent="0.2">
      <c r="A39" s="34"/>
      <c r="B39" s="35" t="s">
        <v>14</v>
      </c>
      <c r="C39" s="69">
        <v>480</v>
      </c>
      <c r="D39" s="69">
        <v>21</v>
      </c>
      <c r="E39" s="69">
        <v>499</v>
      </c>
      <c r="F39" s="69">
        <v>205</v>
      </c>
      <c r="G39" s="69">
        <v>25</v>
      </c>
      <c r="H39" s="37">
        <f t="shared" si="0"/>
        <v>1230</v>
      </c>
      <c r="I39" s="69">
        <v>18</v>
      </c>
      <c r="J39" s="69">
        <v>734</v>
      </c>
      <c r="K39" s="69">
        <v>361</v>
      </c>
      <c r="L39" s="37">
        <f t="shared" si="1"/>
        <v>1113</v>
      </c>
      <c r="M39" s="38">
        <f t="shared" si="2"/>
        <v>2343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4.1214750542299283E-2</v>
      </c>
      <c r="D40" s="48">
        <f t="shared" ref="D40:G40" si="16">IF(D38&lt;&gt;0,D39/D38-1,"")</f>
        <v>5.0000000000000044E-2</v>
      </c>
      <c r="E40" s="48">
        <f t="shared" si="16"/>
        <v>-2.3483365949119372E-2</v>
      </c>
      <c r="F40" s="48">
        <f t="shared" si="16"/>
        <v>4.0609137055837463E-2</v>
      </c>
      <c r="G40" s="48">
        <f t="shared" si="16"/>
        <v>-3.8461538461538436E-2</v>
      </c>
      <c r="H40" s="71">
        <f>IF(H38&lt;&gt;0,H39/H38-1,0)</f>
        <v>1.2345679012345734E-2</v>
      </c>
      <c r="I40" s="48">
        <f t="shared" ref="I40:K40" si="17">IF(I38&lt;&gt;0,I39/I38-1,"")</f>
        <v>0</v>
      </c>
      <c r="J40" s="48">
        <f t="shared" si="17"/>
        <v>-7.2060682680151755E-2</v>
      </c>
      <c r="K40" s="48">
        <f t="shared" si="17"/>
        <v>3.1428571428571361E-2</v>
      </c>
      <c r="L40" s="71">
        <f>IF(L38&lt;&gt;0,L39/L38-1,0)</f>
        <v>-3.9689387402933596E-2</v>
      </c>
      <c r="M40" s="72">
        <f>IF(M38&lt;&gt;0,M39/M38-1,0)</f>
        <v>-1.3058129738837354E-2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462</v>
      </c>
      <c r="D41" s="68">
        <v>20</v>
      </c>
      <c r="E41" s="68">
        <v>498</v>
      </c>
      <c r="F41" s="68">
        <v>197</v>
      </c>
      <c r="G41" s="68">
        <v>26</v>
      </c>
      <c r="H41" s="32">
        <f t="shared" si="0"/>
        <v>1203</v>
      </c>
      <c r="I41" s="68">
        <v>18</v>
      </c>
      <c r="J41" s="68">
        <v>777</v>
      </c>
      <c r="K41" s="68">
        <v>379</v>
      </c>
      <c r="L41" s="32">
        <f t="shared" si="1"/>
        <v>1174</v>
      </c>
      <c r="M41" s="33">
        <f t="shared" si="2"/>
        <v>2377</v>
      </c>
      <c r="N41" s="23"/>
    </row>
    <row r="42" spans="1:14" ht="17.649999999999999" customHeight="1" x14ac:dyDescent="0.2">
      <c r="A42" s="34"/>
      <c r="B42" s="35" t="s">
        <v>14</v>
      </c>
      <c r="C42" s="69">
        <v>482</v>
      </c>
      <c r="D42" s="69">
        <v>21</v>
      </c>
      <c r="E42" s="69">
        <v>486</v>
      </c>
      <c r="F42" s="69">
        <v>205</v>
      </c>
      <c r="G42" s="69">
        <v>25</v>
      </c>
      <c r="H42" s="37">
        <f t="shared" si="0"/>
        <v>1219</v>
      </c>
      <c r="I42" s="69">
        <v>18</v>
      </c>
      <c r="J42" s="69">
        <v>721</v>
      </c>
      <c r="K42" s="69">
        <v>390</v>
      </c>
      <c r="L42" s="37">
        <f t="shared" si="1"/>
        <v>1129</v>
      </c>
      <c r="M42" s="38">
        <f t="shared" si="2"/>
        <v>2348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4.3290043290043378E-2</v>
      </c>
      <c r="D43" s="48">
        <f t="shared" ref="D43:G43" si="18">IF(D41&lt;&gt;0,D42/D41-1,"")</f>
        <v>5.0000000000000044E-2</v>
      </c>
      <c r="E43" s="48">
        <f t="shared" si="18"/>
        <v>-2.4096385542168641E-2</v>
      </c>
      <c r="F43" s="48">
        <f t="shared" si="18"/>
        <v>4.0609137055837463E-2</v>
      </c>
      <c r="G43" s="48">
        <f t="shared" si="18"/>
        <v>-3.8461538461538436E-2</v>
      </c>
      <c r="H43" s="71">
        <f>IF(H41&lt;&gt;0,H42/H41-1,0)</f>
        <v>1.3300083125519446E-2</v>
      </c>
      <c r="I43" s="48">
        <f t="shared" ref="I43:K43" si="19">IF(I41&lt;&gt;0,I42/I41-1,"")</f>
        <v>0</v>
      </c>
      <c r="J43" s="48">
        <f t="shared" si="19"/>
        <v>-7.2072072072072113E-2</v>
      </c>
      <c r="K43" s="48">
        <f t="shared" si="19"/>
        <v>2.9023746701847042E-2</v>
      </c>
      <c r="L43" s="71">
        <f>IF(L41&lt;&gt;0,L42/L41-1,0)</f>
        <v>-3.833049403747868E-2</v>
      </c>
      <c r="M43" s="72">
        <f>IF(M41&lt;&gt;0,M42/M41-1,0)</f>
        <v>-1.2200252419015567E-2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331</v>
      </c>
      <c r="C54" s="123"/>
      <c r="D54" s="123"/>
      <c r="E54" s="123"/>
      <c r="F54" s="123"/>
      <c r="G54" s="23"/>
      <c r="H54" s="2" t="s">
        <v>19</v>
      </c>
      <c r="I54" s="123" t="s">
        <v>331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3CA53666-DD0B-4376-91D1-E0535355AADE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6B229-9EE8-4AEA-9A9B-F2AB7A63FF77}">
  <sheetPr codeName="Sheet16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271</v>
      </c>
      <c r="B4" s="2"/>
      <c r="C4" s="2"/>
      <c r="D4" s="4"/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19" t="s">
        <v>22</v>
      </c>
      <c r="B6" s="20"/>
      <c r="C6" s="2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255</v>
      </c>
      <c r="B7" s="20"/>
      <c r="C7" s="22"/>
      <c r="D7" s="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5"/>
      <c r="D8" s="23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268</v>
      </c>
      <c r="B9" s="2"/>
      <c r="C9" s="25"/>
      <c r="D9" s="2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5"/>
      <c r="D10" s="2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5">
      <c r="A11" s="15" t="s">
        <v>60</v>
      </c>
      <c r="B11" s="2"/>
      <c r="C11" s="43"/>
      <c r="D11" s="53"/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6" t="s">
        <v>58</v>
      </c>
      <c r="B12" s="26"/>
      <c r="C12" s="2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06" t="s">
        <v>266</v>
      </c>
      <c r="B13" s="98"/>
      <c r="C13" s="98"/>
      <c r="D13" s="107" t="s">
        <v>267</v>
      </c>
      <c r="E13" s="110" t="s">
        <v>251</v>
      </c>
      <c r="F13" s="109">
        <v>30000</v>
      </c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"/>
      <c r="B14" s="2"/>
      <c r="C14" s="2"/>
      <c r="D14" s="1"/>
      <c r="E14" s="2"/>
      <c r="F14" s="112"/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/>
      <c r="D17" s="68"/>
      <c r="E17" s="68"/>
      <c r="F17" s="68"/>
      <c r="G17" s="68"/>
      <c r="H17" s="32">
        <f t="shared" ref="H17:H44" si="0">SUM(C17:G17)</f>
        <v>0</v>
      </c>
      <c r="I17" s="68"/>
      <c r="J17" s="68"/>
      <c r="K17" s="68"/>
      <c r="L17" s="32">
        <f t="shared" ref="L17:L49" si="1">SUM(I17:K17)</f>
        <v>0</v>
      </c>
      <c r="M17" s="33">
        <f t="shared" ref="M17:M49" si="2">SUM(H17,L17)</f>
        <v>0</v>
      </c>
      <c r="N17" s="23"/>
    </row>
    <row r="18" spans="1:14" ht="17.649999999999999" customHeight="1" x14ac:dyDescent="0.2">
      <c r="A18" s="34"/>
      <c r="B18" s="35" t="s">
        <v>14</v>
      </c>
      <c r="C18" s="69"/>
      <c r="D18" s="69"/>
      <c r="E18" s="69"/>
      <c r="F18" s="69"/>
      <c r="G18" s="69"/>
      <c r="H18" s="37">
        <f t="shared" si="0"/>
        <v>0</v>
      </c>
      <c r="I18" s="69"/>
      <c r="J18" s="69"/>
      <c r="K18" s="69"/>
      <c r="L18" s="37">
        <f t="shared" si="1"/>
        <v>0</v>
      </c>
      <c r="M18" s="38">
        <f t="shared" si="2"/>
        <v>0</v>
      </c>
      <c r="N18" s="23"/>
    </row>
    <row r="19" spans="1:14" ht="17.649999999999999" customHeight="1" thickBot="1" x14ac:dyDescent="0.3">
      <c r="A19" s="39" t="s">
        <v>15</v>
      </c>
      <c r="B19" s="40"/>
      <c r="C19" s="48" t="str">
        <f>IF(C17&lt;&gt;0,C18/C17-1,"")</f>
        <v/>
      </c>
      <c r="D19" s="48" t="str">
        <f t="shared" ref="D19:K19" si="3">IF(D17&lt;&gt;0,D18/D17-1,"")</f>
        <v/>
      </c>
      <c r="E19" s="48" t="str">
        <f t="shared" si="3"/>
        <v/>
      </c>
      <c r="F19" s="48" t="str">
        <f t="shared" si="3"/>
        <v/>
      </c>
      <c r="G19" s="48" t="str">
        <f t="shared" si="3"/>
        <v/>
      </c>
      <c r="H19" s="71">
        <f>IF(H17&lt;&gt;0,H18/H17-1,0)</f>
        <v>0</v>
      </c>
      <c r="I19" s="48" t="str">
        <f t="shared" si="3"/>
        <v/>
      </c>
      <c r="J19" s="48" t="str">
        <f t="shared" si="3"/>
        <v/>
      </c>
      <c r="K19" s="48" t="str">
        <f t="shared" si="3"/>
        <v/>
      </c>
      <c r="L19" s="71">
        <f>IF(L17&lt;&gt;0,L18/L17-1,0)</f>
        <v>0</v>
      </c>
      <c r="M19" s="72">
        <f>IF(M17&lt;&gt;0,M18/M17-1,0)</f>
        <v>0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/>
      <c r="D20" s="68"/>
      <c r="E20" s="68"/>
      <c r="F20" s="68"/>
      <c r="G20" s="68"/>
      <c r="H20" s="32">
        <f t="shared" si="0"/>
        <v>0</v>
      </c>
      <c r="I20" s="68"/>
      <c r="J20" s="68"/>
      <c r="K20" s="68"/>
      <c r="L20" s="32">
        <f t="shared" si="1"/>
        <v>0</v>
      </c>
      <c r="M20" s="33">
        <f t="shared" si="2"/>
        <v>0</v>
      </c>
      <c r="N20" s="23"/>
    </row>
    <row r="21" spans="1:14" ht="17.649999999999999" customHeight="1" x14ac:dyDescent="0.2">
      <c r="A21" s="34"/>
      <c r="B21" s="35" t="s">
        <v>14</v>
      </c>
      <c r="C21" s="69"/>
      <c r="D21" s="69"/>
      <c r="E21" s="69"/>
      <c r="F21" s="69"/>
      <c r="G21" s="69"/>
      <c r="H21" s="37">
        <f t="shared" si="0"/>
        <v>0</v>
      </c>
      <c r="I21" s="69"/>
      <c r="J21" s="69"/>
      <c r="K21" s="69"/>
      <c r="L21" s="37">
        <f t="shared" si="1"/>
        <v>0</v>
      </c>
      <c r="M21" s="38">
        <f t="shared" si="2"/>
        <v>0</v>
      </c>
      <c r="N21" s="23"/>
    </row>
    <row r="22" spans="1:14" ht="17.649999999999999" customHeight="1" thickBot="1" x14ac:dyDescent="0.3">
      <c r="A22" s="39" t="s">
        <v>15</v>
      </c>
      <c r="B22" s="40"/>
      <c r="C22" s="48" t="str">
        <f>IF(C20&lt;&gt;0,C21/C20-1,"")</f>
        <v/>
      </c>
      <c r="D22" s="48" t="str">
        <f t="shared" ref="D22:G22" si="4">IF(D20&lt;&gt;0,D21/D20-1,"")</f>
        <v/>
      </c>
      <c r="E22" s="48" t="str">
        <f t="shared" si="4"/>
        <v/>
      </c>
      <c r="F22" s="48" t="str">
        <f t="shared" si="4"/>
        <v/>
      </c>
      <c r="G22" s="48" t="str">
        <f t="shared" si="4"/>
        <v/>
      </c>
      <c r="H22" s="71">
        <f>IF(H20&lt;&gt;0,H21/H20-1,0)</f>
        <v>0</v>
      </c>
      <c r="I22" s="48" t="str">
        <f t="shared" ref="I22:K22" si="5">IF(I20&lt;&gt;0,I21/I20-1,"")</f>
        <v/>
      </c>
      <c r="J22" s="48" t="str">
        <f t="shared" si="5"/>
        <v/>
      </c>
      <c r="K22" s="48" t="str">
        <f t="shared" si="5"/>
        <v/>
      </c>
      <c r="L22" s="71">
        <f>IF(L20&lt;&gt;0,L21/L20-1,0)</f>
        <v>0</v>
      </c>
      <c r="M22" s="72">
        <f>IF(M20&lt;&gt;0,M21/M20-1,0)</f>
        <v>0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/>
      <c r="D23" s="68"/>
      <c r="E23" s="68"/>
      <c r="F23" s="68"/>
      <c r="G23" s="68"/>
      <c r="H23" s="32">
        <f t="shared" si="0"/>
        <v>0</v>
      </c>
      <c r="I23" s="68"/>
      <c r="J23" s="68"/>
      <c r="K23" s="68"/>
      <c r="L23" s="32">
        <f t="shared" si="1"/>
        <v>0</v>
      </c>
      <c r="M23" s="33">
        <f t="shared" si="2"/>
        <v>0</v>
      </c>
      <c r="N23" s="23"/>
    </row>
    <row r="24" spans="1:14" ht="17.649999999999999" customHeight="1" x14ac:dyDescent="0.2">
      <c r="A24" s="34"/>
      <c r="B24" s="35" t="s">
        <v>14</v>
      </c>
      <c r="C24" s="69"/>
      <c r="D24" s="69"/>
      <c r="E24" s="69"/>
      <c r="F24" s="69"/>
      <c r="G24" s="69"/>
      <c r="H24" s="37">
        <f t="shared" si="0"/>
        <v>0</v>
      </c>
      <c r="I24" s="69"/>
      <c r="J24" s="69"/>
      <c r="K24" s="69"/>
      <c r="L24" s="37">
        <f t="shared" si="1"/>
        <v>0</v>
      </c>
      <c r="M24" s="38">
        <f t="shared" si="2"/>
        <v>0</v>
      </c>
      <c r="N24" s="23"/>
    </row>
    <row r="25" spans="1:14" ht="17.649999999999999" customHeight="1" thickBot="1" x14ac:dyDescent="0.3">
      <c r="A25" s="39" t="s">
        <v>15</v>
      </c>
      <c r="B25" s="40"/>
      <c r="C25" s="48" t="str">
        <f>IF(C23&lt;&gt;0,C24/C23-1,"")</f>
        <v/>
      </c>
      <c r="D25" s="48" t="str">
        <f t="shared" ref="D25:G25" si="6">IF(D23&lt;&gt;0,D24/D23-1,"")</f>
        <v/>
      </c>
      <c r="E25" s="48" t="str">
        <f t="shared" si="6"/>
        <v/>
      </c>
      <c r="F25" s="48" t="str">
        <f t="shared" si="6"/>
        <v/>
      </c>
      <c r="G25" s="48" t="str">
        <f t="shared" si="6"/>
        <v/>
      </c>
      <c r="H25" s="71">
        <f>IF(H23&lt;&gt;0,H24/H23-1,0)</f>
        <v>0</v>
      </c>
      <c r="I25" s="48" t="str">
        <f t="shared" ref="I25:K25" si="7">IF(I23&lt;&gt;0,I24/I23-1,"")</f>
        <v/>
      </c>
      <c r="J25" s="48" t="str">
        <f t="shared" si="7"/>
        <v/>
      </c>
      <c r="K25" s="48" t="str">
        <f t="shared" si="7"/>
        <v/>
      </c>
      <c r="L25" s="71">
        <f>IF(L23&lt;&gt;0,L24/L23-1,0)</f>
        <v>0</v>
      </c>
      <c r="M25" s="72">
        <f>IF(M23&lt;&gt;0,M24/M23-1,0)</f>
        <v>0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/>
      <c r="D26" s="68"/>
      <c r="E26" s="68"/>
      <c r="F26" s="68"/>
      <c r="G26" s="68"/>
      <c r="H26" s="32">
        <f t="shared" si="0"/>
        <v>0</v>
      </c>
      <c r="I26" s="68"/>
      <c r="J26" s="68"/>
      <c r="K26" s="68"/>
      <c r="L26" s="32">
        <f t="shared" si="1"/>
        <v>0</v>
      </c>
      <c r="M26" s="33">
        <f t="shared" si="2"/>
        <v>0</v>
      </c>
      <c r="N26" s="23"/>
    </row>
    <row r="27" spans="1:14" ht="17.649999999999999" customHeight="1" x14ac:dyDescent="0.2">
      <c r="A27" s="34"/>
      <c r="B27" s="35" t="s">
        <v>14</v>
      </c>
      <c r="C27" s="69"/>
      <c r="D27" s="69"/>
      <c r="E27" s="69"/>
      <c r="F27" s="69"/>
      <c r="G27" s="69"/>
      <c r="H27" s="37">
        <f t="shared" si="0"/>
        <v>0</v>
      </c>
      <c r="I27" s="69"/>
      <c r="J27" s="69"/>
      <c r="K27" s="69"/>
      <c r="L27" s="37">
        <f t="shared" si="1"/>
        <v>0</v>
      </c>
      <c r="M27" s="38">
        <f t="shared" si="2"/>
        <v>0</v>
      </c>
      <c r="N27" s="23"/>
    </row>
    <row r="28" spans="1:14" ht="17.649999999999999" customHeight="1" thickBot="1" x14ac:dyDescent="0.3">
      <c r="A28" s="39" t="s">
        <v>15</v>
      </c>
      <c r="B28" s="40"/>
      <c r="C28" s="48" t="str">
        <f>IF(C26&lt;&gt;0,C27/C26-1,"")</f>
        <v/>
      </c>
      <c r="D28" s="48" t="str">
        <f t="shared" ref="D28:G28" si="8">IF(D26&lt;&gt;0,D27/D26-1,"")</f>
        <v/>
      </c>
      <c r="E28" s="48" t="str">
        <f t="shared" si="8"/>
        <v/>
      </c>
      <c r="F28" s="48" t="str">
        <f t="shared" si="8"/>
        <v/>
      </c>
      <c r="G28" s="48" t="str">
        <f t="shared" si="8"/>
        <v/>
      </c>
      <c r="H28" s="71">
        <f>IF(H26&lt;&gt;0,H27/H26-1,0)</f>
        <v>0</v>
      </c>
      <c r="I28" s="48" t="str">
        <f t="shared" ref="I28:K28" si="9">IF(I26&lt;&gt;0,I27/I26-1,"")</f>
        <v/>
      </c>
      <c r="J28" s="48" t="str">
        <f t="shared" si="9"/>
        <v/>
      </c>
      <c r="K28" s="48" t="str">
        <f t="shared" si="9"/>
        <v/>
      </c>
      <c r="L28" s="71">
        <f>IF(L26&lt;&gt;0,L27/L26-1,0)</f>
        <v>0</v>
      </c>
      <c r="M28" s="72">
        <f>IF(M26&lt;&gt;0,M27/M26-1,0)</f>
        <v>0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/>
      <c r="D29" s="68"/>
      <c r="E29" s="68"/>
      <c r="F29" s="68"/>
      <c r="G29" s="68"/>
      <c r="H29" s="32">
        <f t="shared" si="0"/>
        <v>0</v>
      </c>
      <c r="I29" s="68"/>
      <c r="J29" s="68"/>
      <c r="K29" s="68"/>
      <c r="L29" s="32">
        <f t="shared" si="1"/>
        <v>0</v>
      </c>
      <c r="M29" s="33">
        <f t="shared" si="2"/>
        <v>0</v>
      </c>
      <c r="N29" s="23"/>
    </row>
    <row r="30" spans="1:14" ht="17.649999999999999" customHeight="1" x14ac:dyDescent="0.2">
      <c r="A30" s="34"/>
      <c r="B30" s="35" t="s">
        <v>14</v>
      </c>
      <c r="C30" s="69"/>
      <c r="D30" s="69"/>
      <c r="E30" s="69"/>
      <c r="F30" s="69"/>
      <c r="G30" s="69"/>
      <c r="H30" s="37">
        <f t="shared" si="0"/>
        <v>0</v>
      </c>
      <c r="I30" s="69"/>
      <c r="J30" s="69"/>
      <c r="K30" s="69"/>
      <c r="L30" s="37">
        <f t="shared" si="1"/>
        <v>0</v>
      </c>
      <c r="M30" s="38">
        <f t="shared" si="2"/>
        <v>0</v>
      </c>
      <c r="N30" s="23"/>
    </row>
    <row r="31" spans="1:14" ht="17.649999999999999" customHeight="1" thickBot="1" x14ac:dyDescent="0.3">
      <c r="A31" s="39" t="s">
        <v>15</v>
      </c>
      <c r="B31" s="40"/>
      <c r="C31" s="48" t="str">
        <f>IF(C29&lt;&gt;0,C30/C29-1,"")</f>
        <v/>
      </c>
      <c r="D31" s="48" t="str">
        <f t="shared" ref="D31:G31" si="10">IF(D29&lt;&gt;0,D30/D29-1,"")</f>
        <v/>
      </c>
      <c r="E31" s="48" t="str">
        <f t="shared" si="10"/>
        <v/>
      </c>
      <c r="F31" s="48" t="str">
        <f t="shared" si="10"/>
        <v/>
      </c>
      <c r="G31" s="48" t="str">
        <f t="shared" si="10"/>
        <v/>
      </c>
      <c r="H31" s="71">
        <f>IF(H29&lt;&gt;0,H30/H29-1,0)</f>
        <v>0</v>
      </c>
      <c r="I31" s="48" t="str">
        <f t="shared" ref="I31:K31" si="11">IF(I29&lt;&gt;0,I30/I29-1,"")</f>
        <v/>
      </c>
      <c r="J31" s="48" t="str">
        <f t="shared" si="11"/>
        <v/>
      </c>
      <c r="K31" s="48" t="str">
        <f t="shared" si="11"/>
        <v/>
      </c>
      <c r="L31" s="71">
        <f>IF(L29&lt;&gt;0,L30/L29-1,0)</f>
        <v>0</v>
      </c>
      <c r="M31" s="72">
        <f>IF(M29&lt;&gt;0,M30/M29-1,0)</f>
        <v>0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/>
      <c r="D32" s="68"/>
      <c r="E32" s="68"/>
      <c r="F32" s="68"/>
      <c r="G32" s="68"/>
      <c r="H32" s="32">
        <f t="shared" si="0"/>
        <v>0</v>
      </c>
      <c r="I32" s="68"/>
      <c r="J32" s="68"/>
      <c r="K32" s="68"/>
      <c r="L32" s="32">
        <f t="shared" si="1"/>
        <v>0</v>
      </c>
      <c r="M32" s="33">
        <f t="shared" si="2"/>
        <v>0</v>
      </c>
      <c r="N32" s="23"/>
    </row>
    <row r="33" spans="1:14" ht="17.649999999999999" customHeight="1" x14ac:dyDescent="0.2">
      <c r="A33" s="34"/>
      <c r="B33" s="35" t="s">
        <v>14</v>
      </c>
      <c r="C33" s="69"/>
      <c r="D33" s="69"/>
      <c r="E33" s="69"/>
      <c r="F33" s="69"/>
      <c r="G33" s="69"/>
      <c r="H33" s="37">
        <f t="shared" si="0"/>
        <v>0</v>
      </c>
      <c r="I33" s="69"/>
      <c r="J33" s="69"/>
      <c r="K33" s="69"/>
      <c r="L33" s="37">
        <f t="shared" si="1"/>
        <v>0</v>
      </c>
      <c r="M33" s="38">
        <f t="shared" si="2"/>
        <v>0</v>
      </c>
      <c r="N33" s="23"/>
    </row>
    <row r="34" spans="1:14" ht="17.649999999999999" customHeight="1" thickBot="1" x14ac:dyDescent="0.3">
      <c r="A34" s="39" t="s">
        <v>15</v>
      </c>
      <c r="B34" s="40"/>
      <c r="C34" s="48" t="str">
        <f>IF(C32&lt;&gt;0,C33/C32-1,"")</f>
        <v/>
      </c>
      <c r="D34" s="48" t="str">
        <f t="shared" ref="D34:G34" si="12">IF(D32&lt;&gt;0,D33/D32-1,"")</f>
        <v/>
      </c>
      <c r="E34" s="48" t="str">
        <f t="shared" si="12"/>
        <v/>
      </c>
      <c r="F34" s="48" t="str">
        <f t="shared" si="12"/>
        <v/>
      </c>
      <c r="G34" s="48" t="str">
        <f t="shared" si="12"/>
        <v/>
      </c>
      <c r="H34" s="71">
        <f>IF(H32&lt;&gt;0,H33/H32-1,0)</f>
        <v>0</v>
      </c>
      <c r="I34" s="48" t="str">
        <f t="shared" ref="I34:K34" si="13">IF(I32&lt;&gt;0,I33/I32-1,"")</f>
        <v/>
      </c>
      <c r="J34" s="48" t="str">
        <f t="shared" si="13"/>
        <v/>
      </c>
      <c r="K34" s="48" t="str">
        <f t="shared" si="13"/>
        <v/>
      </c>
      <c r="L34" s="71">
        <f>IF(L32&lt;&gt;0,L33/L32-1,0)</f>
        <v>0</v>
      </c>
      <c r="M34" s="72">
        <f>IF(M32&lt;&gt;0,M33/M32-1,0)</f>
        <v>0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/>
      <c r="D35" s="68"/>
      <c r="E35" s="68"/>
      <c r="F35" s="68"/>
      <c r="G35" s="68"/>
      <c r="H35" s="32">
        <f t="shared" si="0"/>
        <v>0</v>
      </c>
      <c r="I35" s="68"/>
      <c r="J35" s="68"/>
      <c r="K35" s="68"/>
      <c r="L35" s="32">
        <f t="shared" si="1"/>
        <v>0</v>
      </c>
      <c r="M35" s="33">
        <f t="shared" si="2"/>
        <v>0</v>
      </c>
      <c r="N35" s="23"/>
    </row>
    <row r="36" spans="1:14" ht="17.649999999999999" customHeight="1" x14ac:dyDescent="0.2">
      <c r="A36" s="34"/>
      <c r="B36" s="35" t="s">
        <v>14</v>
      </c>
      <c r="C36" s="69"/>
      <c r="D36" s="69"/>
      <c r="E36" s="69"/>
      <c r="F36" s="69"/>
      <c r="G36" s="69"/>
      <c r="H36" s="37">
        <f t="shared" si="0"/>
        <v>0</v>
      </c>
      <c r="I36" s="69"/>
      <c r="J36" s="69"/>
      <c r="K36" s="69"/>
      <c r="L36" s="37">
        <f t="shared" si="1"/>
        <v>0</v>
      </c>
      <c r="M36" s="38">
        <f t="shared" si="2"/>
        <v>0</v>
      </c>
      <c r="N36" s="23"/>
    </row>
    <row r="37" spans="1:14" ht="17.649999999999999" customHeight="1" thickBot="1" x14ac:dyDescent="0.3">
      <c r="A37" s="39" t="s">
        <v>15</v>
      </c>
      <c r="B37" s="40"/>
      <c r="C37" s="48" t="str">
        <f>IF(C35&lt;&gt;0,C36/C35-1,"")</f>
        <v/>
      </c>
      <c r="D37" s="48" t="str">
        <f t="shared" ref="D37:G37" si="14">IF(D35&lt;&gt;0,D36/D35-1,"")</f>
        <v/>
      </c>
      <c r="E37" s="48" t="str">
        <f t="shared" si="14"/>
        <v/>
      </c>
      <c r="F37" s="48" t="str">
        <f t="shared" si="14"/>
        <v/>
      </c>
      <c r="G37" s="48" t="str">
        <f t="shared" si="14"/>
        <v/>
      </c>
      <c r="H37" s="71">
        <f>IF(H35&lt;&gt;0,H36/H35-1,0)</f>
        <v>0</v>
      </c>
      <c r="I37" s="48" t="str">
        <f t="shared" ref="I37:K37" si="15">IF(I35&lt;&gt;0,I36/I35-1,"")</f>
        <v/>
      </c>
      <c r="J37" s="48" t="str">
        <f t="shared" si="15"/>
        <v/>
      </c>
      <c r="K37" s="48" t="str">
        <f t="shared" si="15"/>
        <v/>
      </c>
      <c r="L37" s="71">
        <f>IF(L35&lt;&gt;0,L36/L35-1,0)</f>
        <v>0</v>
      </c>
      <c r="M37" s="72">
        <f>IF(M35&lt;&gt;0,M36/M35-1,0)</f>
        <v>0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/>
      <c r="D38" s="68"/>
      <c r="E38" s="68"/>
      <c r="F38" s="68"/>
      <c r="G38" s="68"/>
      <c r="H38" s="32">
        <f t="shared" si="0"/>
        <v>0</v>
      </c>
      <c r="I38" s="68"/>
      <c r="J38" s="68"/>
      <c r="K38" s="68"/>
      <c r="L38" s="32">
        <f t="shared" si="1"/>
        <v>0</v>
      </c>
      <c r="M38" s="33">
        <f t="shared" si="2"/>
        <v>0</v>
      </c>
      <c r="N38" s="23"/>
    </row>
    <row r="39" spans="1:14" ht="17.649999999999999" customHeight="1" x14ac:dyDescent="0.2">
      <c r="A39" s="34"/>
      <c r="B39" s="35" t="s">
        <v>14</v>
      </c>
      <c r="C39" s="69"/>
      <c r="D39" s="69"/>
      <c r="E39" s="69"/>
      <c r="F39" s="69"/>
      <c r="G39" s="69"/>
      <c r="H39" s="37">
        <f t="shared" si="0"/>
        <v>0</v>
      </c>
      <c r="I39" s="69"/>
      <c r="J39" s="69"/>
      <c r="K39" s="69"/>
      <c r="L39" s="37">
        <f t="shared" si="1"/>
        <v>0</v>
      </c>
      <c r="M39" s="38">
        <f t="shared" si="2"/>
        <v>0</v>
      </c>
      <c r="N39" s="23"/>
    </row>
    <row r="40" spans="1:14" ht="17.649999999999999" customHeight="1" thickBot="1" x14ac:dyDescent="0.3">
      <c r="A40" s="39" t="s">
        <v>15</v>
      </c>
      <c r="B40" s="40"/>
      <c r="C40" s="48" t="str">
        <f>IF(C38&lt;&gt;0,C39/C38-1,"")</f>
        <v/>
      </c>
      <c r="D40" s="48" t="str">
        <f t="shared" ref="D40:G40" si="16">IF(D38&lt;&gt;0,D39/D38-1,"")</f>
        <v/>
      </c>
      <c r="E40" s="48" t="str">
        <f t="shared" si="16"/>
        <v/>
      </c>
      <c r="F40" s="48" t="str">
        <f t="shared" si="16"/>
        <v/>
      </c>
      <c r="G40" s="48" t="str">
        <f t="shared" si="16"/>
        <v/>
      </c>
      <c r="H40" s="71">
        <f>IF(H38&lt;&gt;0,H39/H38-1,0)</f>
        <v>0</v>
      </c>
      <c r="I40" s="48" t="str">
        <f t="shared" ref="I40:K40" si="17">IF(I38&lt;&gt;0,I39/I38-1,"")</f>
        <v/>
      </c>
      <c r="J40" s="48" t="str">
        <f t="shared" si="17"/>
        <v/>
      </c>
      <c r="K40" s="48" t="str">
        <f t="shared" si="17"/>
        <v/>
      </c>
      <c r="L40" s="71">
        <f>IF(L38&lt;&gt;0,L39/L38-1,0)</f>
        <v>0</v>
      </c>
      <c r="M40" s="72">
        <f>IF(M38&lt;&gt;0,M39/M38-1,0)</f>
        <v>0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/>
      <c r="D41" s="68"/>
      <c r="E41" s="68"/>
      <c r="F41" s="68"/>
      <c r="G41" s="68"/>
      <c r="H41" s="32">
        <f t="shared" si="0"/>
        <v>0</v>
      </c>
      <c r="I41" s="68"/>
      <c r="J41" s="68"/>
      <c r="K41" s="68"/>
      <c r="L41" s="32">
        <f t="shared" si="1"/>
        <v>0</v>
      </c>
      <c r="M41" s="33">
        <f t="shared" si="2"/>
        <v>0</v>
      </c>
      <c r="N41" s="23"/>
    </row>
    <row r="42" spans="1:14" ht="17.649999999999999" customHeight="1" x14ac:dyDescent="0.2">
      <c r="A42" s="34"/>
      <c r="B42" s="35" t="s">
        <v>14</v>
      </c>
      <c r="C42" s="69"/>
      <c r="D42" s="69"/>
      <c r="E42" s="69"/>
      <c r="F42" s="69"/>
      <c r="G42" s="69"/>
      <c r="H42" s="37">
        <f t="shared" si="0"/>
        <v>0</v>
      </c>
      <c r="I42" s="69"/>
      <c r="J42" s="69"/>
      <c r="K42" s="69"/>
      <c r="L42" s="37">
        <f t="shared" si="1"/>
        <v>0</v>
      </c>
      <c r="M42" s="38">
        <f t="shared" si="2"/>
        <v>0</v>
      </c>
      <c r="N42" s="23"/>
    </row>
    <row r="43" spans="1:14" ht="17.649999999999999" customHeight="1" thickBot="1" x14ac:dyDescent="0.3">
      <c r="A43" s="39" t="s">
        <v>15</v>
      </c>
      <c r="B43" s="40"/>
      <c r="C43" s="48" t="str">
        <f>IF(C41&lt;&gt;0,C42/C41-1,"")</f>
        <v/>
      </c>
      <c r="D43" s="48" t="str">
        <f t="shared" ref="D43:G43" si="18">IF(D41&lt;&gt;0,D42/D41-1,"")</f>
        <v/>
      </c>
      <c r="E43" s="48" t="str">
        <f t="shared" si="18"/>
        <v/>
      </c>
      <c r="F43" s="48" t="str">
        <f t="shared" si="18"/>
        <v/>
      </c>
      <c r="G43" s="48" t="str">
        <f t="shared" si="18"/>
        <v/>
      </c>
      <c r="H43" s="71">
        <f>IF(H41&lt;&gt;0,H42/H41-1,0)</f>
        <v>0</v>
      </c>
      <c r="I43" s="48" t="str">
        <f t="shared" ref="I43:K43" si="19">IF(I41&lt;&gt;0,I42/I41-1,"")</f>
        <v/>
      </c>
      <c r="J43" s="48" t="str">
        <f t="shared" si="19"/>
        <v/>
      </c>
      <c r="K43" s="48" t="str">
        <f t="shared" si="19"/>
        <v/>
      </c>
      <c r="L43" s="71">
        <f>IF(L41&lt;&gt;0,L42/L41-1,0)</f>
        <v>0</v>
      </c>
      <c r="M43" s="72">
        <f>IF(M41&lt;&gt;0,M42/M41-1,0)</f>
        <v>0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326</v>
      </c>
      <c r="C54" s="123"/>
      <c r="D54" s="123"/>
      <c r="E54" s="123"/>
      <c r="F54" s="123"/>
      <c r="G54" s="23"/>
      <c r="H54" s="2" t="s">
        <v>19</v>
      </c>
      <c r="I54" s="123" t="s">
        <v>326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E039B78E-10E8-4F1B-A419-BF8358D7E70E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53A4-B6EE-4CD9-AFDA-A57CBF923117}">
  <sheetPr codeName="Sheet17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272</v>
      </c>
      <c r="B4" s="2"/>
      <c r="C4" s="2"/>
      <c r="D4" s="4" t="s">
        <v>273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4</v>
      </c>
      <c r="B6" s="2"/>
      <c r="C6" s="2"/>
      <c r="D6" s="3" t="s">
        <v>23</v>
      </c>
      <c r="E6" s="2"/>
      <c r="F6" s="2"/>
      <c r="G6" s="19" t="s">
        <v>22</v>
      </c>
      <c r="H6" s="20"/>
      <c r="I6" s="22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264</v>
      </c>
      <c r="B7" s="20"/>
      <c r="C7" s="21"/>
      <c r="D7" s="22"/>
      <c r="E7" s="2"/>
      <c r="F7" s="2"/>
      <c r="G7" s="59" t="s">
        <v>255</v>
      </c>
      <c r="H7" s="20"/>
      <c r="I7" s="22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97" t="s">
        <v>205</v>
      </c>
      <c r="H8" s="2"/>
      <c r="I8" s="25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274</v>
      </c>
      <c r="B9" s="2"/>
      <c r="C9" s="23"/>
      <c r="D9" s="25"/>
      <c r="E9" s="2"/>
      <c r="F9" s="2"/>
      <c r="G9" s="97" t="s">
        <v>277</v>
      </c>
      <c r="H9" s="2"/>
      <c r="I9" s="25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97" t="s">
        <v>6</v>
      </c>
      <c r="H10" s="2"/>
      <c r="I10" s="25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275</v>
      </c>
      <c r="C11" s="49" t="s">
        <v>233</v>
      </c>
      <c r="D11" s="105" t="s">
        <v>276</v>
      </c>
      <c r="E11" s="2"/>
      <c r="F11" s="2"/>
      <c r="G11" s="15" t="s">
        <v>60</v>
      </c>
      <c r="H11" s="2"/>
      <c r="I11" s="43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16" t="s">
        <v>58</v>
      </c>
      <c r="H12" s="26"/>
      <c r="I12" s="27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279</v>
      </c>
      <c r="B14" s="98"/>
      <c r="C14" s="98"/>
      <c r="D14" s="107" t="s">
        <v>278</v>
      </c>
      <c r="E14" s="110" t="s">
        <v>251</v>
      </c>
      <c r="F14" s="111">
        <v>22000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31">
        <f>+'10-PO'!C17+'10-OO'!C17</f>
        <v>602</v>
      </c>
      <c r="D17" s="31">
        <f>+'10-PO'!D17+'10-OO'!D17</f>
        <v>26</v>
      </c>
      <c r="E17" s="31">
        <f>+'10-PO'!E17+'10-OO'!E17</f>
        <v>508</v>
      </c>
      <c r="F17" s="31">
        <f>+'10-PO'!F17+'10-OO'!F17</f>
        <v>214</v>
      </c>
      <c r="G17" s="31">
        <f>+'10-PO'!G17+'10-OO'!G17</f>
        <v>24</v>
      </c>
      <c r="H17" s="32">
        <f t="shared" ref="H17:H44" si="0">SUM(C17:G17)</f>
        <v>1374</v>
      </c>
      <c r="I17" s="31">
        <f>+'10-PO'!I17+'10-OO'!I17</f>
        <v>18</v>
      </c>
      <c r="J17" s="31">
        <f>+'10-PO'!J17+'10-OO'!J17</f>
        <v>639</v>
      </c>
      <c r="K17" s="31">
        <f>+'10-PO'!K17+'10-OO'!K17</f>
        <v>217</v>
      </c>
      <c r="L17" s="32">
        <f t="shared" ref="L17:L44" si="1">SUM(I17:K17)</f>
        <v>874</v>
      </c>
      <c r="M17" s="33">
        <f t="shared" ref="M17:M49" si="2">SUM(H17,L17)</f>
        <v>2248</v>
      </c>
      <c r="N17" s="23"/>
    </row>
    <row r="18" spans="1:14" ht="17.649999999999999" customHeight="1" x14ac:dyDescent="0.2">
      <c r="A18" s="34"/>
      <c r="B18" s="35" t="s">
        <v>14</v>
      </c>
      <c r="C18" s="36">
        <f>+'10-PO'!C18+'10-OO'!C18</f>
        <v>492</v>
      </c>
      <c r="D18" s="36">
        <f>+'10-PO'!D18+'10-OO'!D18</f>
        <v>21</v>
      </c>
      <c r="E18" s="36">
        <f>+'10-PO'!E18+'10-OO'!E18</f>
        <v>394</v>
      </c>
      <c r="F18" s="36">
        <f>+'10-PO'!F18+'10-OO'!F18</f>
        <v>179</v>
      </c>
      <c r="G18" s="36">
        <f>+'10-PO'!G18+'10-OO'!G18</f>
        <v>25</v>
      </c>
      <c r="H18" s="37">
        <f t="shared" si="0"/>
        <v>1111</v>
      </c>
      <c r="I18" s="36">
        <f>+'10-PO'!I18+'10-OO'!I18</f>
        <v>18</v>
      </c>
      <c r="J18" s="36">
        <f>+'10-PO'!J18+'10-OO'!J18</f>
        <v>474</v>
      </c>
      <c r="K18" s="36">
        <f>+'10-PO'!K18+'10-OO'!K18</f>
        <v>152</v>
      </c>
      <c r="L18" s="37">
        <f t="shared" si="1"/>
        <v>644</v>
      </c>
      <c r="M18" s="38">
        <f t="shared" si="2"/>
        <v>1755</v>
      </c>
      <c r="N18" s="23"/>
    </row>
    <row r="19" spans="1:14" ht="17.649999999999999" customHeight="1" thickBot="1" x14ac:dyDescent="0.3">
      <c r="A19" s="39" t="s">
        <v>15</v>
      </c>
      <c r="B19" s="40"/>
      <c r="C19" s="8">
        <f>IF(C17&lt;&gt;0,C18/C17-1,"")</f>
        <v>-0.18272425249169433</v>
      </c>
      <c r="D19" s="8">
        <f t="shared" ref="D19:K19" si="3">IF(D17&lt;&gt;0,D18/D17-1,"")</f>
        <v>-0.19230769230769229</v>
      </c>
      <c r="E19" s="8">
        <f t="shared" si="3"/>
        <v>-0.22440944881889768</v>
      </c>
      <c r="F19" s="8">
        <f t="shared" si="3"/>
        <v>-0.16355140186915884</v>
      </c>
      <c r="G19" s="8">
        <f t="shared" si="3"/>
        <v>4.1666666666666741E-2</v>
      </c>
      <c r="H19" s="71">
        <f>IF(H17&lt;&gt;0,H18/H17-1,0)</f>
        <v>-0.19141193595342065</v>
      </c>
      <c r="I19" s="8">
        <f t="shared" si="3"/>
        <v>0</v>
      </c>
      <c r="J19" s="8">
        <f t="shared" si="3"/>
        <v>-0.25821596244131451</v>
      </c>
      <c r="K19" s="8">
        <f t="shared" si="3"/>
        <v>-0.29953917050691248</v>
      </c>
      <c r="L19" s="71">
        <f>IF(L17&lt;&gt;0,L18/L17-1,0)</f>
        <v>-0.26315789473684215</v>
      </c>
      <c r="M19" s="72">
        <f>IF(M17&lt;&gt;0,M18/M17-1,0)</f>
        <v>-0.21930604982206403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31">
        <f>+'10-PO'!C20+'10-OO'!C20</f>
        <v>635</v>
      </c>
      <c r="D20" s="31">
        <f>+'10-PO'!D20+'10-OO'!D20</f>
        <v>27</v>
      </c>
      <c r="E20" s="31">
        <f>+'10-PO'!E20+'10-OO'!E20</f>
        <v>535</v>
      </c>
      <c r="F20" s="31">
        <f>+'10-PO'!F20+'10-OO'!F20</f>
        <v>224</v>
      </c>
      <c r="G20" s="31">
        <f>+'10-PO'!G20+'10-OO'!G20</f>
        <v>24</v>
      </c>
      <c r="H20" s="32">
        <f t="shared" si="0"/>
        <v>1445</v>
      </c>
      <c r="I20" s="31">
        <f>+'10-PO'!I20+'10-OO'!I20</f>
        <v>18</v>
      </c>
      <c r="J20" s="31">
        <f>+'10-PO'!J20+'10-OO'!J20</f>
        <v>677</v>
      </c>
      <c r="K20" s="31">
        <f>+'10-PO'!K20+'10-OO'!K20</f>
        <v>235</v>
      </c>
      <c r="L20" s="32">
        <f t="shared" si="1"/>
        <v>930</v>
      </c>
      <c r="M20" s="33">
        <f t="shared" si="2"/>
        <v>2375</v>
      </c>
      <c r="N20" s="23"/>
    </row>
    <row r="21" spans="1:14" ht="17.649999999999999" customHeight="1" x14ac:dyDescent="0.2">
      <c r="A21" s="34"/>
      <c r="B21" s="35" t="s">
        <v>14</v>
      </c>
      <c r="C21" s="36">
        <f>+'10-PO'!C21+'10-OO'!C21</f>
        <v>649</v>
      </c>
      <c r="D21" s="36">
        <f>+'10-PO'!D21+'10-OO'!D21</f>
        <v>28</v>
      </c>
      <c r="E21" s="36">
        <f>+'10-PO'!E21+'10-OO'!E21</f>
        <v>519</v>
      </c>
      <c r="F21" s="36">
        <f>+'10-PO'!F21+'10-OO'!F21</f>
        <v>235</v>
      </c>
      <c r="G21" s="36">
        <f>+'10-PO'!G21+'10-OO'!G21</f>
        <v>25</v>
      </c>
      <c r="H21" s="37">
        <f t="shared" si="0"/>
        <v>1456</v>
      </c>
      <c r="I21" s="36">
        <f>+'10-PO'!I21+'10-OO'!I21</f>
        <v>18</v>
      </c>
      <c r="J21" s="36">
        <f>+'10-PO'!J21+'10-OO'!J21</f>
        <v>628</v>
      </c>
      <c r="K21" s="36">
        <f>+'10-PO'!K21+'10-OO'!K21</f>
        <v>205</v>
      </c>
      <c r="L21" s="37">
        <f t="shared" si="1"/>
        <v>851</v>
      </c>
      <c r="M21" s="38">
        <f t="shared" si="2"/>
        <v>2307</v>
      </c>
      <c r="N21" s="23"/>
    </row>
    <row r="22" spans="1:14" ht="17.649999999999999" customHeight="1" thickBot="1" x14ac:dyDescent="0.3">
      <c r="A22" s="39" t="s">
        <v>15</v>
      </c>
      <c r="B22" s="40"/>
      <c r="C22" s="8">
        <f>IF(C20&lt;&gt;0,C21/C20-1,"")</f>
        <v>2.2047244094488105E-2</v>
      </c>
      <c r="D22" s="8">
        <f t="shared" ref="D22:K22" si="4">IF(D20&lt;&gt;0,D21/D20-1,"")</f>
        <v>3.7037037037036979E-2</v>
      </c>
      <c r="E22" s="8">
        <f t="shared" si="4"/>
        <v>-2.9906542056074792E-2</v>
      </c>
      <c r="F22" s="8">
        <f t="shared" si="4"/>
        <v>4.9107142857142794E-2</v>
      </c>
      <c r="G22" s="8">
        <f t="shared" si="4"/>
        <v>4.1666666666666741E-2</v>
      </c>
      <c r="H22" s="71">
        <f>IF(H20&lt;&gt;0,H21/H20-1,0)</f>
        <v>7.6124567474047389E-3</v>
      </c>
      <c r="I22" s="8">
        <f t="shared" si="4"/>
        <v>0</v>
      </c>
      <c r="J22" s="8">
        <f t="shared" si="4"/>
        <v>-7.2378138847858153E-2</v>
      </c>
      <c r="K22" s="8">
        <f t="shared" si="4"/>
        <v>-0.12765957446808507</v>
      </c>
      <c r="L22" s="71">
        <f>IF(L20&lt;&gt;0,L21/L20-1,0)</f>
        <v>-8.4946236559139798E-2</v>
      </c>
      <c r="M22" s="72">
        <f>IF(M20&lt;&gt;0,M21/M20-1,0)</f>
        <v>-2.8631578947368452E-2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31">
        <f>+'10-PO'!C23+'10-OO'!C23</f>
        <v>691</v>
      </c>
      <c r="D23" s="31">
        <f>+'10-PO'!D23+'10-OO'!D23</f>
        <v>30</v>
      </c>
      <c r="E23" s="31">
        <f>+'10-PO'!E23+'10-OO'!E23</f>
        <v>560</v>
      </c>
      <c r="F23" s="31">
        <f>+'10-PO'!F23+'10-OO'!F23</f>
        <v>228</v>
      </c>
      <c r="G23" s="31">
        <f>+'10-PO'!G23+'10-OO'!G23</f>
        <v>24</v>
      </c>
      <c r="H23" s="32">
        <f t="shared" si="0"/>
        <v>1533</v>
      </c>
      <c r="I23" s="31">
        <f>+'10-PO'!I23+'10-OO'!I23</f>
        <v>18</v>
      </c>
      <c r="J23" s="31">
        <f>+'10-PO'!J23+'10-OO'!J23</f>
        <v>767</v>
      </c>
      <c r="K23" s="31">
        <f>+'10-PO'!K23+'10-OO'!K23</f>
        <v>333</v>
      </c>
      <c r="L23" s="32">
        <f t="shared" si="1"/>
        <v>1118</v>
      </c>
      <c r="M23" s="33">
        <f t="shared" si="2"/>
        <v>2651</v>
      </c>
      <c r="N23" s="23"/>
    </row>
    <row r="24" spans="1:14" ht="17.649999999999999" customHeight="1" x14ac:dyDescent="0.2">
      <c r="A24" s="34"/>
      <c r="B24" s="35" t="s">
        <v>14</v>
      </c>
      <c r="C24" s="36">
        <f>+'10-PO'!C24+'10-OO'!C24</f>
        <v>706</v>
      </c>
      <c r="D24" s="36">
        <f>+'10-PO'!D24+'10-OO'!D24</f>
        <v>30</v>
      </c>
      <c r="E24" s="36">
        <f>+'10-PO'!E24+'10-OO'!E24</f>
        <v>543</v>
      </c>
      <c r="F24" s="36">
        <f>+'10-PO'!F24+'10-OO'!F24</f>
        <v>239</v>
      </c>
      <c r="G24" s="36">
        <f>+'10-PO'!G24+'10-OO'!G24</f>
        <v>25</v>
      </c>
      <c r="H24" s="37">
        <f t="shared" si="0"/>
        <v>1543</v>
      </c>
      <c r="I24" s="36">
        <f>+'10-PO'!I24+'10-OO'!I24</f>
        <v>18</v>
      </c>
      <c r="J24" s="36">
        <f>+'10-PO'!J24+'10-OO'!J24</f>
        <v>711</v>
      </c>
      <c r="K24" s="36">
        <f>+'10-PO'!K24+'10-OO'!K24</f>
        <v>291</v>
      </c>
      <c r="L24" s="37">
        <f t="shared" si="1"/>
        <v>1020</v>
      </c>
      <c r="M24" s="38">
        <f t="shared" si="2"/>
        <v>2563</v>
      </c>
      <c r="N24" s="23"/>
    </row>
    <row r="25" spans="1:14" ht="17.649999999999999" customHeight="1" thickBot="1" x14ac:dyDescent="0.3">
      <c r="A25" s="39" t="s">
        <v>15</v>
      </c>
      <c r="B25" s="40"/>
      <c r="C25" s="8">
        <f>IF(C23&lt;&gt;0,C24/C23-1,"")</f>
        <v>2.1707670043415339E-2</v>
      </c>
      <c r="D25" s="8">
        <f t="shared" ref="D25:K25" si="5">IF(D23&lt;&gt;0,D24/D23-1,"")</f>
        <v>0</v>
      </c>
      <c r="E25" s="8">
        <f t="shared" si="5"/>
        <v>-3.035714285714286E-2</v>
      </c>
      <c r="F25" s="8">
        <f t="shared" si="5"/>
        <v>4.8245614035087758E-2</v>
      </c>
      <c r="G25" s="8">
        <f t="shared" si="5"/>
        <v>4.1666666666666741E-2</v>
      </c>
      <c r="H25" s="71">
        <f>IF(H23&lt;&gt;0,H24/H23-1,0)</f>
        <v>6.5231572080888256E-3</v>
      </c>
      <c r="I25" s="8">
        <f t="shared" si="5"/>
        <v>0</v>
      </c>
      <c r="J25" s="8">
        <f t="shared" si="5"/>
        <v>-7.3011734028683217E-2</v>
      </c>
      <c r="K25" s="8">
        <f t="shared" si="5"/>
        <v>-0.12612612612612617</v>
      </c>
      <c r="L25" s="71">
        <f>IF(L23&lt;&gt;0,L24/L23-1,0)</f>
        <v>-8.7656529516994652E-2</v>
      </c>
      <c r="M25" s="72">
        <f>IF(M23&lt;&gt;0,M24/M23-1,0)</f>
        <v>-3.319502074688796E-2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31">
        <f>+'10-PO'!C26+'10-OO'!C26</f>
        <v>691</v>
      </c>
      <c r="D26" s="31">
        <f>+'10-PO'!D26+'10-OO'!D26</f>
        <v>30</v>
      </c>
      <c r="E26" s="31">
        <f>+'10-PO'!E26+'10-OO'!E26</f>
        <v>560</v>
      </c>
      <c r="F26" s="31">
        <f>+'10-PO'!F26+'10-OO'!F26</f>
        <v>228</v>
      </c>
      <c r="G26" s="31">
        <f>+'10-PO'!G26+'10-OO'!G26</f>
        <v>24</v>
      </c>
      <c r="H26" s="32">
        <f t="shared" si="0"/>
        <v>1533</v>
      </c>
      <c r="I26" s="31">
        <f>+'10-PO'!I26+'10-OO'!I26</f>
        <v>18</v>
      </c>
      <c r="J26" s="31">
        <f>+'10-PO'!J26+'10-OO'!J26</f>
        <v>767</v>
      </c>
      <c r="K26" s="31">
        <f>+'10-PO'!K26+'10-OO'!K26</f>
        <v>333</v>
      </c>
      <c r="L26" s="32">
        <f t="shared" si="1"/>
        <v>1118</v>
      </c>
      <c r="M26" s="33">
        <f t="shared" si="2"/>
        <v>2651</v>
      </c>
      <c r="N26" s="23"/>
    </row>
    <row r="27" spans="1:14" ht="17.649999999999999" customHeight="1" x14ac:dyDescent="0.2">
      <c r="A27" s="34"/>
      <c r="B27" s="35" t="s">
        <v>14</v>
      </c>
      <c r="C27" s="36">
        <f>+'10-PO'!C27+'10-OO'!C27</f>
        <v>706</v>
      </c>
      <c r="D27" s="36">
        <f>+'10-PO'!D27+'10-OO'!D27</f>
        <v>30</v>
      </c>
      <c r="E27" s="36">
        <f>+'10-PO'!E27+'10-OO'!E27</f>
        <v>543</v>
      </c>
      <c r="F27" s="36">
        <f>+'10-PO'!F27+'10-OO'!F27</f>
        <v>239</v>
      </c>
      <c r="G27" s="36">
        <f>+'10-PO'!G27+'10-OO'!G27</f>
        <v>25</v>
      </c>
      <c r="H27" s="37">
        <f t="shared" si="0"/>
        <v>1543</v>
      </c>
      <c r="I27" s="36">
        <f>+'10-PO'!I27+'10-OO'!I27</f>
        <v>18</v>
      </c>
      <c r="J27" s="36">
        <f>+'10-PO'!J27+'10-OO'!J27</f>
        <v>711</v>
      </c>
      <c r="K27" s="36">
        <f>+'10-PO'!K27+'10-OO'!K27</f>
        <v>291</v>
      </c>
      <c r="L27" s="37">
        <f t="shared" si="1"/>
        <v>1020</v>
      </c>
      <c r="M27" s="38">
        <f t="shared" si="2"/>
        <v>2563</v>
      </c>
      <c r="N27" s="23"/>
    </row>
    <row r="28" spans="1:14" ht="17.649999999999999" customHeight="1" thickBot="1" x14ac:dyDescent="0.3">
      <c r="A28" s="39" t="s">
        <v>15</v>
      </c>
      <c r="B28" s="40"/>
      <c r="C28" s="8">
        <f>IF(C26&lt;&gt;0,C27/C26-1,"")</f>
        <v>2.1707670043415339E-2</v>
      </c>
      <c r="D28" s="8">
        <f t="shared" ref="D28:K28" si="6">IF(D26&lt;&gt;0,D27/D26-1,"")</f>
        <v>0</v>
      </c>
      <c r="E28" s="8">
        <f t="shared" si="6"/>
        <v>-3.035714285714286E-2</v>
      </c>
      <c r="F28" s="8">
        <f t="shared" si="6"/>
        <v>4.8245614035087758E-2</v>
      </c>
      <c r="G28" s="8">
        <f t="shared" si="6"/>
        <v>4.1666666666666741E-2</v>
      </c>
      <c r="H28" s="71">
        <f>IF(H26&lt;&gt;0,H27/H26-1,0)</f>
        <v>6.5231572080888256E-3</v>
      </c>
      <c r="I28" s="8">
        <f t="shared" si="6"/>
        <v>0</v>
      </c>
      <c r="J28" s="8">
        <f t="shared" si="6"/>
        <v>-7.3011734028683217E-2</v>
      </c>
      <c r="K28" s="8">
        <f t="shared" si="6"/>
        <v>-0.12612612612612617</v>
      </c>
      <c r="L28" s="71">
        <f>IF(L26&lt;&gt;0,L27/L26-1,0)</f>
        <v>-8.7656529516994652E-2</v>
      </c>
      <c r="M28" s="72">
        <f>IF(M26&lt;&gt;0,M27/M26-1,0)</f>
        <v>-3.319502074688796E-2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31">
        <f>+'10-PO'!C29+'10-OO'!C29</f>
        <v>354</v>
      </c>
      <c r="D29" s="31">
        <f>+'10-PO'!D29+'10-OO'!D29</f>
        <v>15</v>
      </c>
      <c r="E29" s="31">
        <f>+'10-PO'!E29+'10-OO'!E29</f>
        <v>295</v>
      </c>
      <c r="F29" s="31">
        <f>+'10-PO'!F29+'10-OO'!F29</f>
        <v>146</v>
      </c>
      <c r="G29" s="31">
        <f>+'10-PO'!G29+'10-OO'!G29</f>
        <v>24</v>
      </c>
      <c r="H29" s="32">
        <f t="shared" si="0"/>
        <v>834</v>
      </c>
      <c r="I29" s="31">
        <f>+'10-PO'!I29+'10-OO'!I29</f>
        <v>18</v>
      </c>
      <c r="J29" s="31">
        <f>+'10-PO'!J29+'10-OO'!J29</f>
        <v>477</v>
      </c>
      <c r="K29" s="31">
        <f>+'10-PO'!K29+'10-OO'!K29</f>
        <v>237</v>
      </c>
      <c r="L29" s="32">
        <f t="shared" si="1"/>
        <v>732</v>
      </c>
      <c r="M29" s="33">
        <f t="shared" si="2"/>
        <v>1566</v>
      </c>
      <c r="N29" s="23"/>
    </row>
    <row r="30" spans="1:14" ht="17.649999999999999" customHeight="1" x14ac:dyDescent="0.2">
      <c r="A30" s="34"/>
      <c r="B30" s="35" t="s">
        <v>14</v>
      </c>
      <c r="C30" s="36">
        <f>+'10-PO'!C30+'10-OO'!C30</f>
        <v>369</v>
      </c>
      <c r="D30" s="36">
        <f>+'10-PO'!D30+'10-OO'!D30</f>
        <v>16</v>
      </c>
      <c r="E30" s="36">
        <f>+'10-PO'!E30+'10-OO'!E30</f>
        <v>292</v>
      </c>
      <c r="F30" s="36">
        <f>+'10-PO'!F30+'10-OO'!F30</f>
        <v>157</v>
      </c>
      <c r="G30" s="36">
        <f>+'10-PO'!G30+'10-OO'!G30</f>
        <v>25</v>
      </c>
      <c r="H30" s="37">
        <f t="shared" si="0"/>
        <v>859</v>
      </c>
      <c r="I30" s="36">
        <f>+'10-PO'!I30+'10-OO'!I30</f>
        <v>18</v>
      </c>
      <c r="J30" s="36">
        <f>+'10-PO'!J30+'10-OO'!J30</f>
        <v>451</v>
      </c>
      <c r="K30" s="36">
        <f>+'10-PO'!K30+'10-OO'!K30</f>
        <v>211</v>
      </c>
      <c r="L30" s="37">
        <f t="shared" si="1"/>
        <v>680</v>
      </c>
      <c r="M30" s="38">
        <f t="shared" si="2"/>
        <v>1539</v>
      </c>
      <c r="N30" s="23"/>
    </row>
    <row r="31" spans="1:14" ht="17.649999999999999" customHeight="1" thickBot="1" x14ac:dyDescent="0.3">
      <c r="A31" s="39" t="s">
        <v>15</v>
      </c>
      <c r="B31" s="40"/>
      <c r="C31" s="8">
        <f>IF(C29&lt;&gt;0,C30/C29-1,"")</f>
        <v>4.2372881355932313E-2</v>
      </c>
      <c r="D31" s="8">
        <f t="shared" ref="D31:K31" si="7">IF(D29&lt;&gt;0,D30/D29-1,"")</f>
        <v>6.6666666666666652E-2</v>
      </c>
      <c r="E31" s="8">
        <f t="shared" si="7"/>
        <v>-1.016949152542368E-2</v>
      </c>
      <c r="F31" s="8">
        <f t="shared" si="7"/>
        <v>7.5342465753424737E-2</v>
      </c>
      <c r="G31" s="8">
        <f t="shared" si="7"/>
        <v>4.1666666666666741E-2</v>
      </c>
      <c r="H31" s="71">
        <f>IF(H29&lt;&gt;0,H30/H29-1,0)</f>
        <v>2.9976019184652314E-2</v>
      </c>
      <c r="I31" s="8">
        <f t="shared" si="7"/>
        <v>0</v>
      </c>
      <c r="J31" s="8">
        <f t="shared" si="7"/>
        <v>-5.4507337526205402E-2</v>
      </c>
      <c r="K31" s="8">
        <f t="shared" si="7"/>
        <v>-0.10970464135021096</v>
      </c>
      <c r="L31" s="71">
        <f>IF(L29&lt;&gt;0,L30/L29-1,0)</f>
        <v>-7.1038251366120186E-2</v>
      </c>
      <c r="M31" s="72">
        <f>IF(M29&lt;&gt;0,M30/M29-1,0)</f>
        <v>-1.7241379310344862E-2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31">
        <f>+'10-PO'!C32+'10-OO'!C32</f>
        <v>354</v>
      </c>
      <c r="D32" s="31">
        <f>+'10-PO'!D32+'10-OO'!D32</f>
        <v>15</v>
      </c>
      <c r="E32" s="31">
        <f>+'10-PO'!E32+'10-OO'!E32</f>
        <v>295</v>
      </c>
      <c r="F32" s="31">
        <f>+'10-PO'!F32+'10-OO'!F32</f>
        <v>146</v>
      </c>
      <c r="G32" s="31">
        <f>+'10-PO'!G32+'10-OO'!G32</f>
        <v>24</v>
      </c>
      <c r="H32" s="32">
        <f t="shared" si="0"/>
        <v>834</v>
      </c>
      <c r="I32" s="31">
        <f>+'10-PO'!I32+'10-OO'!I32</f>
        <v>18</v>
      </c>
      <c r="J32" s="31">
        <f>+'10-PO'!J32+'10-OO'!J32</f>
        <v>477</v>
      </c>
      <c r="K32" s="31">
        <f>+'10-PO'!K32+'10-OO'!K32</f>
        <v>237</v>
      </c>
      <c r="L32" s="32">
        <f t="shared" si="1"/>
        <v>732</v>
      </c>
      <c r="M32" s="33">
        <f t="shared" si="2"/>
        <v>1566</v>
      </c>
      <c r="N32" s="23"/>
    </row>
    <row r="33" spans="1:14" ht="17.649999999999999" customHeight="1" x14ac:dyDescent="0.2">
      <c r="A33" s="34"/>
      <c r="B33" s="35" t="s">
        <v>14</v>
      </c>
      <c r="C33" s="36">
        <f>+'10-PO'!C33+'10-OO'!C33</f>
        <v>369</v>
      </c>
      <c r="D33" s="36">
        <f>+'10-PO'!D33+'10-OO'!D33</f>
        <v>16</v>
      </c>
      <c r="E33" s="36">
        <f>+'10-PO'!E33+'10-OO'!E33</f>
        <v>292</v>
      </c>
      <c r="F33" s="36">
        <f>+'10-PO'!F33+'10-OO'!F33</f>
        <v>157</v>
      </c>
      <c r="G33" s="36">
        <f>+'10-PO'!G33+'10-OO'!G33</f>
        <v>25</v>
      </c>
      <c r="H33" s="37">
        <f t="shared" si="0"/>
        <v>859</v>
      </c>
      <c r="I33" s="36">
        <f>+'10-PO'!I33+'10-OO'!I33</f>
        <v>18</v>
      </c>
      <c r="J33" s="36">
        <f>+'10-PO'!J33+'10-OO'!J33</f>
        <v>451</v>
      </c>
      <c r="K33" s="36">
        <f>+'10-PO'!K33+'10-OO'!K33</f>
        <v>211</v>
      </c>
      <c r="L33" s="37">
        <f t="shared" si="1"/>
        <v>680</v>
      </c>
      <c r="M33" s="38">
        <f t="shared" si="2"/>
        <v>1539</v>
      </c>
      <c r="N33" s="23"/>
    </row>
    <row r="34" spans="1:14" ht="17.649999999999999" customHeight="1" thickBot="1" x14ac:dyDescent="0.3">
      <c r="A34" s="39" t="s">
        <v>15</v>
      </c>
      <c r="B34" s="40"/>
      <c r="C34" s="8">
        <f>IF(C32&lt;&gt;0,C33/C32-1,"")</f>
        <v>4.2372881355932313E-2</v>
      </c>
      <c r="D34" s="8">
        <f t="shared" ref="D34:K34" si="8">IF(D32&lt;&gt;0,D33/D32-1,"")</f>
        <v>6.6666666666666652E-2</v>
      </c>
      <c r="E34" s="8">
        <f t="shared" si="8"/>
        <v>-1.016949152542368E-2</v>
      </c>
      <c r="F34" s="8">
        <f t="shared" si="8"/>
        <v>7.5342465753424737E-2</v>
      </c>
      <c r="G34" s="8">
        <f t="shared" si="8"/>
        <v>4.1666666666666741E-2</v>
      </c>
      <c r="H34" s="71">
        <f>IF(H32&lt;&gt;0,H33/H32-1,0)</f>
        <v>2.9976019184652314E-2</v>
      </c>
      <c r="I34" s="8">
        <f t="shared" si="8"/>
        <v>0</v>
      </c>
      <c r="J34" s="8">
        <f t="shared" si="8"/>
        <v>-5.4507337526205402E-2</v>
      </c>
      <c r="K34" s="8">
        <f t="shared" si="8"/>
        <v>-0.10970464135021096</v>
      </c>
      <c r="L34" s="71">
        <f>IF(L32&lt;&gt;0,L33/L32-1,0)</f>
        <v>-7.1038251366120186E-2</v>
      </c>
      <c r="M34" s="72">
        <f>IF(M32&lt;&gt;0,M33/M32-1,0)</f>
        <v>-1.7241379310344862E-2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31">
        <f>+'10-PO'!C35+'10-OO'!C35</f>
        <v>354</v>
      </c>
      <c r="D35" s="31">
        <f>+'10-PO'!D35+'10-OO'!D35</f>
        <v>15</v>
      </c>
      <c r="E35" s="31">
        <f>+'10-PO'!E35+'10-OO'!E35</f>
        <v>295</v>
      </c>
      <c r="F35" s="31">
        <f>+'10-PO'!F35+'10-OO'!F35</f>
        <v>146</v>
      </c>
      <c r="G35" s="31">
        <f>+'10-PO'!G35+'10-OO'!G35</f>
        <v>24</v>
      </c>
      <c r="H35" s="32">
        <f t="shared" si="0"/>
        <v>834</v>
      </c>
      <c r="I35" s="31">
        <f>+'10-PO'!I35+'10-OO'!I35</f>
        <v>18</v>
      </c>
      <c r="J35" s="31">
        <f>+'10-PO'!J35+'10-OO'!J35</f>
        <v>477</v>
      </c>
      <c r="K35" s="31">
        <f>+'10-PO'!K35+'10-OO'!K35</f>
        <v>237</v>
      </c>
      <c r="L35" s="32">
        <f t="shared" si="1"/>
        <v>732</v>
      </c>
      <c r="M35" s="33">
        <f t="shared" si="2"/>
        <v>1566</v>
      </c>
      <c r="N35" s="23"/>
    </row>
    <row r="36" spans="1:14" ht="17.649999999999999" customHeight="1" x14ac:dyDescent="0.2">
      <c r="A36" s="34"/>
      <c r="B36" s="35" t="s">
        <v>14</v>
      </c>
      <c r="C36" s="36">
        <f>+'10-PO'!C36+'10-OO'!C36</f>
        <v>369</v>
      </c>
      <c r="D36" s="36">
        <f>+'10-PO'!D36+'10-OO'!D36</f>
        <v>16</v>
      </c>
      <c r="E36" s="36">
        <f>+'10-PO'!E36+'10-OO'!E36</f>
        <v>292</v>
      </c>
      <c r="F36" s="36">
        <f>+'10-PO'!F36+'10-OO'!F36</f>
        <v>157</v>
      </c>
      <c r="G36" s="36">
        <f>+'10-PO'!G36+'10-OO'!G36</f>
        <v>25</v>
      </c>
      <c r="H36" s="37">
        <f t="shared" si="0"/>
        <v>859</v>
      </c>
      <c r="I36" s="36">
        <f>+'10-PO'!I36+'10-OO'!I36</f>
        <v>18</v>
      </c>
      <c r="J36" s="36">
        <f>+'10-PO'!J36+'10-OO'!J36</f>
        <v>451</v>
      </c>
      <c r="K36" s="36">
        <f>+'10-PO'!K36+'10-OO'!K36</f>
        <v>211</v>
      </c>
      <c r="L36" s="37">
        <f t="shared" si="1"/>
        <v>680</v>
      </c>
      <c r="M36" s="38">
        <f t="shared" si="2"/>
        <v>1539</v>
      </c>
      <c r="N36" s="23"/>
    </row>
    <row r="37" spans="1:14" ht="17.649999999999999" customHeight="1" thickBot="1" x14ac:dyDescent="0.3">
      <c r="A37" s="39" t="s">
        <v>15</v>
      </c>
      <c r="B37" s="40"/>
      <c r="C37" s="8">
        <f>IF(C35&lt;&gt;0,C36/C35-1,"")</f>
        <v>4.2372881355932313E-2</v>
      </c>
      <c r="D37" s="8">
        <f t="shared" ref="D37:K37" si="9">IF(D35&lt;&gt;0,D36/D35-1,"")</f>
        <v>6.6666666666666652E-2</v>
      </c>
      <c r="E37" s="8">
        <f t="shared" si="9"/>
        <v>-1.016949152542368E-2</v>
      </c>
      <c r="F37" s="8">
        <f t="shared" si="9"/>
        <v>7.5342465753424737E-2</v>
      </c>
      <c r="G37" s="8">
        <f t="shared" si="9"/>
        <v>4.1666666666666741E-2</v>
      </c>
      <c r="H37" s="71">
        <f>IF(H35&lt;&gt;0,H36/H35-1,0)</f>
        <v>2.9976019184652314E-2</v>
      </c>
      <c r="I37" s="8">
        <f t="shared" si="9"/>
        <v>0</v>
      </c>
      <c r="J37" s="8">
        <f t="shared" si="9"/>
        <v>-5.4507337526205402E-2</v>
      </c>
      <c r="K37" s="8">
        <f t="shared" si="9"/>
        <v>-0.10970464135021096</v>
      </c>
      <c r="L37" s="71">
        <f>IF(L35&lt;&gt;0,L36/L35-1,0)</f>
        <v>-7.1038251366120186E-2</v>
      </c>
      <c r="M37" s="72">
        <f>IF(M35&lt;&gt;0,M36/M35-1,0)</f>
        <v>-1.7241379310344862E-2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31">
        <f>+'10-PO'!C38+'10-OO'!C38</f>
        <v>400</v>
      </c>
      <c r="D38" s="31">
        <f>+'10-PO'!D38+'10-OO'!D38</f>
        <v>17</v>
      </c>
      <c r="E38" s="31">
        <f>+'10-PO'!E38+'10-OO'!E38</f>
        <v>350</v>
      </c>
      <c r="F38" s="31">
        <f>+'10-PO'!F38+'10-OO'!F38</f>
        <v>184</v>
      </c>
      <c r="G38" s="31">
        <f>+'10-PO'!G38+'10-OO'!G38</f>
        <v>24</v>
      </c>
      <c r="H38" s="32">
        <f t="shared" si="0"/>
        <v>975</v>
      </c>
      <c r="I38" s="31">
        <f>+'10-PO'!I38+'10-OO'!I38</f>
        <v>18</v>
      </c>
      <c r="J38" s="31">
        <f>+'10-PO'!J38+'10-OO'!J38</f>
        <v>573</v>
      </c>
      <c r="K38" s="31">
        <f>+'10-PO'!K38+'10-OO'!K38</f>
        <v>272</v>
      </c>
      <c r="L38" s="32">
        <f t="shared" si="1"/>
        <v>863</v>
      </c>
      <c r="M38" s="33">
        <f t="shared" si="2"/>
        <v>1838</v>
      </c>
      <c r="N38" s="23"/>
    </row>
    <row r="39" spans="1:14" ht="17.649999999999999" customHeight="1" x14ac:dyDescent="0.2">
      <c r="A39" s="34"/>
      <c r="B39" s="35" t="s">
        <v>14</v>
      </c>
      <c r="C39" s="36">
        <f>+'10-PO'!C39+'10-OO'!C39</f>
        <v>417</v>
      </c>
      <c r="D39" s="36">
        <f>+'10-PO'!D39+'10-OO'!D39</f>
        <v>18</v>
      </c>
      <c r="E39" s="36">
        <f>+'10-PO'!E39+'10-OO'!E39</f>
        <v>347</v>
      </c>
      <c r="F39" s="36">
        <f>+'10-PO'!F39+'10-OO'!F39</f>
        <v>197</v>
      </c>
      <c r="G39" s="36">
        <f>+'10-PO'!G39+'10-OO'!G39</f>
        <v>25</v>
      </c>
      <c r="H39" s="37">
        <f t="shared" si="0"/>
        <v>1004</v>
      </c>
      <c r="I39" s="36">
        <f>+'10-PO'!I39+'10-OO'!I39</f>
        <v>18</v>
      </c>
      <c r="J39" s="36">
        <f>+'10-PO'!J39+'10-OO'!J39</f>
        <v>542</v>
      </c>
      <c r="K39" s="36">
        <f>+'10-PO'!K39+'10-OO'!K39</f>
        <v>242</v>
      </c>
      <c r="L39" s="37">
        <f t="shared" si="1"/>
        <v>802</v>
      </c>
      <c r="M39" s="38">
        <f t="shared" si="2"/>
        <v>1806</v>
      </c>
      <c r="N39" s="23"/>
    </row>
    <row r="40" spans="1:14" ht="17.649999999999999" customHeight="1" thickBot="1" x14ac:dyDescent="0.3">
      <c r="A40" s="39" t="s">
        <v>15</v>
      </c>
      <c r="B40" s="40"/>
      <c r="C40" s="8">
        <f>IF(C38&lt;&gt;0,C39/C38-1,"")</f>
        <v>4.2499999999999982E-2</v>
      </c>
      <c r="D40" s="8">
        <f t="shared" ref="D40:K40" si="10">IF(D38&lt;&gt;0,D39/D38-1,"")</f>
        <v>5.8823529411764719E-2</v>
      </c>
      <c r="E40" s="8">
        <f t="shared" si="10"/>
        <v>-8.5714285714285632E-3</v>
      </c>
      <c r="F40" s="8">
        <f t="shared" si="10"/>
        <v>7.0652173913043459E-2</v>
      </c>
      <c r="G40" s="8">
        <f t="shared" si="10"/>
        <v>4.1666666666666741E-2</v>
      </c>
      <c r="H40" s="71">
        <f>IF(H38&lt;&gt;0,H39/H38-1,0)</f>
        <v>2.9743589743589816E-2</v>
      </c>
      <c r="I40" s="8">
        <f t="shared" si="10"/>
        <v>0</v>
      </c>
      <c r="J40" s="8">
        <f t="shared" si="10"/>
        <v>-5.4101221640488695E-2</v>
      </c>
      <c r="K40" s="8">
        <f t="shared" si="10"/>
        <v>-0.11029411764705888</v>
      </c>
      <c r="L40" s="71">
        <f>IF(L38&lt;&gt;0,L39/L38-1,0)</f>
        <v>-7.0683661645422946E-2</v>
      </c>
      <c r="M40" s="72">
        <f>IF(M38&lt;&gt;0,M39/M38-1,0)</f>
        <v>-1.7410228509249226E-2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31">
        <f>+'10-PO'!C41+'10-OO'!C41</f>
        <v>401</v>
      </c>
      <c r="D41" s="31">
        <f>+'10-PO'!D41+'10-OO'!D41</f>
        <v>17</v>
      </c>
      <c r="E41" s="31">
        <f>+'10-PO'!E41+'10-OO'!E41</f>
        <v>341</v>
      </c>
      <c r="F41" s="31">
        <f>+'10-PO'!F41+'10-OO'!F41</f>
        <v>184</v>
      </c>
      <c r="G41" s="31">
        <f>+'10-PO'!G41+'10-OO'!G41</f>
        <v>24</v>
      </c>
      <c r="H41" s="32">
        <f t="shared" si="0"/>
        <v>967</v>
      </c>
      <c r="I41" s="31">
        <f>+'10-PO'!I41+'10-OO'!I41</f>
        <v>18</v>
      </c>
      <c r="J41" s="31">
        <f>+'10-PO'!J41+'10-OO'!J41</f>
        <v>563</v>
      </c>
      <c r="K41" s="31">
        <f>+'10-PO'!K41+'10-OO'!K41</f>
        <v>294</v>
      </c>
      <c r="L41" s="32">
        <f t="shared" si="1"/>
        <v>875</v>
      </c>
      <c r="M41" s="33">
        <f t="shared" si="2"/>
        <v>1842</v>
      </c>
      <c r="N41" s="23"/>
    </row>
    <row r="42" spans="1:14" ht="17.649999999999999" customHeight="1" x14ac:dyDescent="0.2">
      <c r="A42" s="34"/>
      <c r="B42" s="35" t="s">
        <v>14</v>
      </c>
      <c r="C42" s="36">
        <f>+'10-PO'!C42+'10-OO'!C42</f>
        <v>418</v>
      </c>
      <c r="D42" s="36">
        <f>+'10-PO'!D42+'10-OO'!D42</f>
        <v>18</v>
      </c>
      <c r="E42" s="36">
        <f>+'10-PO'!E42+'10-OO'!E42</f>
        <v>337</v>
      </c>
      <c r="F42" s="36">
        <f>+'10-PO'!F42+'10-OO'!F42</f>
        <v>197</v>
      </c>
      <c r="G42" s="36">
        <f>+'10-PO'!G42+'10-OO'!G42</f>
        <v>25</v>
      </c>
      <c r="H42" s="37">
        <f t="shared" si="0"/>
        <v>995</v>
      </c>
      <c r="I42" s="36">
        <f>+'10-PO'!I42+'10-OO'!I42</f>
        <v>18</v>
      </c>
      <c r="J42" s="36">
        <f>+'10-PO'!J42+'10-OO'!J42</f>
        <v>532</v>
      </c>
      <c r="K42" s="36">
        <f>+'10-PO'!K42+'10-OO'!K42</f>
        <v>262</v>
      </c>
      <c r="L42" s="37">
        <f t="shared" si="1"/>
        <v>812</v>
      </c>
      <c r="M42" s="38">
        <f t="shared" si="2"/>
        <v>1807</v>
      </c>
      <c r="N42" s="23"/>
    </row>
    <row r="43" spans="1:14" ht="17.649999999999999" customHeight="1" thickBot="1" x14ac:dyDescent="0.3">
      <c r="A43" s="39" t="s">
        <v>15</v>
      </c>
      <c r="B43" s="40"/>
      <c r="C43" s="8">
        <f>IF(C41&lt;&gt;0,C42/C41-1,"")</f>
        <v>4.2394014962593429E-2</v>
      </c>
      <c r="D43" s="8">
        <f t="shared" ref="D43:K43" si="11">IF(D41&lt;&gt;0,D42/D41-1,"")</f>
        <v>5.8823529411764719E-2</v>
      </c>
      <c r="E43" s="8">
        <f t="shared" si="11"/>
        <v>-1.1730205278592365E-2</v>
      </c>
      <c r="F43" s="8">
        <f t="shared" si="11"/>
        <v>7.0652173913043459E-2</v>
      </c>
      <c r="G43" s="8">
        <f t="shared" si="11"/>
        <v>4.1666666666666741E-2</v>
      </c>
      <c r="H43" s="71">
        <f>IF(H41&lt;&gt;0,H42/H41-1,0)</f>
        <v>2.8955532574974185E-2</v>
      </c>
      <c r="I43" s="8">
        <f t="shared" si="11"/>
        <v>0</v>
      </c>
      <c r="J43" s="8">
        <f t="shared" si="11"/>
        <v>-5.5062166962699832E-2</v>
      </c>
      <c r="K43" s="8">
        <f t="shared" si="11"/>
        <v>-0.108843537414966</v>
      </c>
      <c r="L43" s="71">
        <f>IF(L41&lt;&gt;0,L42/L41-1,0)</f>
        <v>-7.1999999999999953E-2</v>
      </c>
      <c r="M43" s="72">
        <f>IF(M41&lt;&gt;0,M42/M41-1,0)</f>
        <v>-1.9001085776330084E-2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12">SUM(C45:G45)</f>
        <v>0</v>
      </c>
      <c r="I45" s="36"/>
      <c r="J45" s="36"/>
      <c r="K45" s="36"/>
      <c r="L45" s="37">
        <f t="shared" ref="L45:L49" si="13">SUM(I45:K45)</f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12"/>
        <v>0</v>
      </c>
      <c r="I46" s="8" t="s">
        <v>16</v>
      </c>
      <c r="J46" s="8" t="s">
        <v>16</v>
      </c>
      <c r="K46" s="8" t="s">
        <v>16</v>
      </c>
      <c r="L46" s="9">
        <f t="shared" si="13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12"/>
        <v>0</v>
      </c>
      <c r="I47" s="31"/>
      <c r="J47" s="31"/>
      <c r="K47" s="31"/>
      <c r="L47" s="32">
        <f t="shared" si="13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12"/>
        <v>0</v>
      </c>
      <c r="I48" s="36"/>
      <c r="J48" s="36"/>
      <c r="K48" s="36"/>
      <c r="L48" s="37">
        <f t="shared" si="13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12"/>
        <v>0</v>
      </c>
      <c r="I49" s="8" t="s">
        <v>16</v>
      </c>
      <c r="J49" s="8" t="s">
        <v>16</v>
      </c>
      <c r="K49" s="8" t="s">
        <v>16</v>
      </c>
      <c r="L49" s="11">
        <f t="shared" si="13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65"/>
      <c r="C54" s="65"/>
      <c r="D54" s="65"/>
      <c r="E54" s="65"/>
      <c r="F54" s="65"/>
      <c r="G54" s="23"/>
      <c r="H54" s="2" t="s">
        <v>19</v>
      </c>
      <c r="I54" s="65"/>
      <c r="J54" s="65"/>
      <c r="K54" s="65"/>
      <c r="L54" s="65"/>
      <c r="M54" s="65"/>
      <c r="N54" s="23"/>
    </row>
    <row r="55" spans="1:14" ht="21.4" customHeight="1" x14ac:dyDescent="0.2">
      <c r="A55" s="23"/>
      <c r="B55" s="66"/>
      <c r="C55" s="66"/>
      <c r="D55" s="66"/>
      <c r="E55" s="66"/>
      <c r="F55" s="66"/>
      <c r="G55" s="23"/>
      <c r="H55" s="23"/>
      <c r="I55" s="66"/>
      <c r="J55" s="66"/>
      <c r="K55" s="66"/>
      <c r="L55" s="66"/>
      <c r="M55" s="66"/>
      <c r="N55" s="23"/>
    </row>
    <row r="56" spans="1:14" ht="21.4" customHeight="1" x14ac:dyDescent="0.2">
      <c r="A56" s="23"/>
      <c r="B56" s="66"/>
      <c r="C56" s="66"/>
      <c r="D56" s="66"/>
      <c r="E56" s="66"/>
      <c r="F56" s="66"/>
      <c r="G56" s="23"/>
      <c r="H56" s="23"/>
      <c r="I56" s="66"/>
      <c r="J56" s="66"/>
      <c r="K56" s="66"/>
      <c r="L56" s="66"/>
      <c r="M56" s="66"/>
      <c r="N56" s="23"/>
    </row>
    <row r="57" spans="1:14" ht="21.4" customHeight="1" x14ac:dyDescent="0.2">
      <c r="A57" s="23"/>
      <c r="B57" s="66"/>
      <c r="C57" s="66"/>
      <c r="D57" s="66"/>
      <c r="E57" s="66"/>
      <c r="F57" s="66"/>
      <c r="G57" s="23"/>
      <c r="H57" s="23"/>
      <c r="I57" s="66"/>
      <c r="J57" s="66"/>
      <c r="K57" s="66"/>
      <c r="L57" s="66"/>
      <c r="M57" s="66"/>
      <c r="N57" s="23"/>
    </row>
    <row r="58" spans="1:14" ht="21.4" customHeight="1" x14ac:dyDescent="0.2">
      <c r="A58" s="23"/>
      <c r="B58" s="67"/>
      <c r="C58" s="67"/>
      <c r="D58" s="67"/>
      <c r="E58" s="67"/>
      <c r="F58" s="67"/>
      <c r="G58" s="23"/>
      <c r="H58" s="23"/>
      <c r="I58" s="67"/>
      <c r="J58" s="67"/>
      <c r="K58" s="67"/>
      <c r="L58" s="67"/>
      <c r="M58" s="67"/>
      <c r="N58" s="23"/>
    </row>
  </sheetData>
  <sheetProtection selectLockedCells="1"/>
  <mergeCells count="9">
    <mergeCell ref="K4:L4"/>
    <mergeCell ref="M4:N4"/>
    <mergeCell ref="A16:B16"/>
    <mergeCell ref="K1:L1"/>
    <mergeCell ref="M1:N1"/>
    <mergeCell ref="C2:I2"/>
    <mergeCell ref="K2:N2"/>
    <mergeCell ref="K3:L3"/>
    <mergeCell ref="M3:N3"/>
  </mergeCells>
  <dataValidations disablePrompts="1" count="1">
    <dataValidation type="list" allowBlank="1" showInputMessage="1" showErrorMessage="1" sqref="C2:I2" xr:uid="{EE192C76-CBC6-413D-A7E1-56365D66B21E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1C08A-0B1D-4C01-980B-EB000E871E0E}">
  <sheetPr codeName="Sheet18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280</v>
      </c>
      <c r="B4" s="2"/>
      <c r="C4" s="2"/>
      <c r="D4" s="4"/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4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264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274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275</v>
      </c>
      <c r="C11" s="49" t="s">
        <v>233</v>
      </c>
      <c r="D11" s="105" t="s">
        <v>276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279</v>
      </c>
      <c r="B14" s="98"/>
      <c r="C14" s="98"/>
      <c r="D14" s="107" t="s">
        <v>278</v>
      </c>
      <c r="E14" s="110" t="s">
        <v>251</v>
      </c>
      <c r="F14" s="111">
        <v>22000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602</v>
      </c>
      <c r="D17" s="68">
        <v>26</v>
      </c>
      <c r="E17" s="68">
        <v>508</v>
      </c>
      <c r="F17" s="68">
        <v>214</v>
      </c>
      <c r="G17" s="68">
        <v>24</v>
      </c>
      <c r="H17" s="32">
        <f t="shared" ref="H17:H44" si="0">SUM(C17:G17)</f>
        <v>1374</v>
      </c>
      <c r="I17" s="68">
        <v>18</v>
      </c>
      <c r="J17" s="68">
        <v>639</v>
      </c>
      <c r="K17" s="68">
        <v>217</v>
      </c>
      <c r="L17" s="32">
        <f t="shared" ref="L17:L49" si="1">SUM(I17:K17)</f>
        <v>874</v>
      </c>
      <c r="M17" s="33">
        <f t="shared" ref="M17:M49" si="2">SUM(H17,L17)</f>
        <v>2248</v>
      </c>
      <c r="N17" s="23"/>
    </row>
    <row r="18" spans="1:14" ht="17.649999999999999" customHeight="1" x14ac:dyDescent="0.2">
      <c r="A18" s="34"/>
      <c r="B18" s="35" t="s">
        <v>14</v>
      </c>
      <c r="C18" s="69">
        <v>492</v>
      </c>
      <c r="D18" s="69">
        <v>21</v>
      </c>
      <c r="E18" s="69">
        <v>394</v>
      </c>
      <c r="F18" s="69">
        <v>179</v>
      </c>
      <c r="G18" s="69">
        <v>25</v>
      </c>
      <c r="H18" s="37">
        <f t="shared" si="0"/>
        <v>1111</v>
      </c>
      <c r="I18" s="69">
        <v>18</v>
      </c>
      <c r="J18" s="69">
        <v>474</v>
      </c>
      <c r="K18" s="69">
        <v>152</v>
      </c>
      <c r="L18" s="37">
        <f t="shared" si="1"/>
        <v>644</v>
      </c>
      <c r="M18" s="38">
        <f t="shared" si="2"/>
        <v>1755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-0.18272425249169433</v>
      </c>
      <c r="D19" s="48">
        <f t="shared" ref="D19:K19" si="3">IF(D17&lt;&gt;0,D18/D17-1,"")</f>
        <v>-0.19230769230769229</v>
      </c>
      <c r="E19" s="48">
        <f t="shared" si="3"/>
        <v>-0.22440944881889768</v>
      </c>
      <c r="F19" s="48">
        <f t="shared" si="3"/>
        <v>-0.16355140186915884</v>
      </c>
      <c r="G19" s="48">
        <f t="shared" si="3"/>
        <v>4.1666666666666741E-2</v>
      </c>
      <c r="H19" s="71">
        <f>IF(H17&lt;&gt;0,H18/H17-1,0)</f>
        <v>-0.19141193595342065</v>
      </c>
      <c r="I19" s="48">
        <f t="shared" si="3"/>
        <v>0</v>
      </c>
      <c r="J19" s="48">
        <f t="shared" si="3"/>
        <v>-0.25821596244131451</v>
      </c>
      <c r="K19" s="48">
        <f t="shared" si="3"/>
        <v>-0.29953917050691248</v>
      </c>
      <c r="L19" s="71">
        <f>IF(L17&lt;&gt;0,L18/L17-1,0)</f>
        <v>-0.26315789473684215</v>
      </c>
      <c r="M19" s="72">
        <f>IF(M17&lt;&gt;0,M18/M17-1,0)</f>
        <v>-0.21930604982206403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635</v>
      </c>
      <c r="D20" s="68">
        <v>27</v>
      </c>
      <c r="E20" s="68">
        <v>535</v>
      </c>
      <c r="F20" s="68">
        <v>224</v>
      </c>
      <c r="G20" s="68">
        <v>24</v>
      </c>
      <c r="H20" s="32">
        <f t="shared" si="0"/>
        <v>1445</v>
      </c>
      <c r="I20" s="68">
        <v>18</v>
      </c>
      <c r="J20" s="68">
        <v>677</v>
      </c>
      <c r="K20" s="68">
        <v>235</v>
      </c>
      <c r="L20" s="32">
        <f t="shared" si="1"/>
        <v>930</v>
      </c>
      <c r="M20" s="33">
        <f t="shared" si="2"/>
        <v>2375</v>
      </c>
      <c r="N20" s="23"/>
    </row>
    <row r="21" spans="1:14" ht="17.649999999999999" customHeight="1" x14ac:dyDescent="0.2">
      <c r="A21" s="34"/>
      <c r="B21" s="35" t="s">
        <v>14</v>
      </c>
      <c r="C21" s="69">
        <v>649</v>
      </c>
      <c r="D21" s="69">
        <v>28</v>
      </c>
      <c r="E21" s="69">
        <v>519</v>
      </c>
      <c r="F21" s="69">
        <v>235</v>
      </c>
      <c r="G21" s="69">
        <v>25</v>
      </c>
      <c r="H21" s="37">
        <f t="shared" si="0"/>
        <v>1456</v>
      </c>
      <c r="I21" s="69">
        <v>18</v>
      </c>
      <c r="J21" s="69">
        <v>628</v>
      </c>
      <c r="K21" s="69">
        <v>205</v>
      </c>
      <c r="L21" s="37">
        <f t="shared" si="1"/>
        <v>851</v>
      </c>
      <c r="M21" s="38">
        <f t="shared" si="2"/>
        <v>2307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2.2047244094488105E-2</v>
      </c>
      <c r="D22" s="48">
        <f t="shared" ref="D22:G22" si="4">IF(D20&lt;&gt;0,D21/D20-1,"")</f>
        <v>3.7037037037036979E-2</v>
      </c>
      <c r="E22" s="48">
        <f t="shared" si="4"/>
        <v>-2.9906542056074792E-2</v>
      </c>
      <c r="F22" s="48">
        <f t="shared" si="4"/>
        <v>4.9107142857142794E-2</v>
      </c>
      <c r="G22" s="48">
        <f t="shared" si="4"/>
        <v>4.1666666666666741E-2</v>
      </c>
      <c r="H22" s="71">
        <f>IF(H20&lt;&gt;0,H21/H20-1,0)</f>
        <v>7.6124567474047389E-3</v>
      </c>
      <c r="I22" s="48">
        <f t="shared" ref="I22:K22" si="5">IF(I20&lt;&gt;0,I21/I20-1,"")</f>
        <v>0</v>
      </c>
      <c r="J22" s="48">
        <f t="shared" si="5"/>
        <v>-7.2378138847858153E-2</v>
      </c>
      <c r="K22" s="48">
        <f t="shared" si="5"/>
        <v>-0.12765957446808507</v>
      </c>
      <c r="L22" s="71">
        <f>IF(L20&lt;&gt;0,L21/L20-1,0)</f>
        <v>-8.4946236559139798E-2</v>
      </c>
      <c r="M22" s="72">
        <f>IF(M20&lt;&gt;0,M21/M20-1,0)</f>
        <v>-2.8631578947368452E-2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691</v>
      </c>
      <c r="D23" s="68">
        <v>30</v>
      </c>
      <c r="E23" s="68">
        <v>560</v>
      </c>
      <c r="F23" s="68">
        <v>228</v>
      </c>
      <c r="G23" s="68">
        <v>24</v>
      </c>
      <c r="H23" s="32">
        <f t="shared" si="0"/>
        <v>1533</v>
      </c>
      <c r="I23" s="68">
        <v>18</v>
      </c>
      <c r="J23" s="68">
        <v>767</v>
      </c>
      <c r="K23" s="68">
        <v>333</v>
      </c>
      <c r="L23" s="32">
        <f t="shared" si="1"/>
        <v>1118</v>
      </c>
      <c r="M23" s="33">
        <f t="shared" si="2"/>
        <v>2651</v>
      </c>
      <c r="N23" s="23"/>
    </row>
    <row r="24" spans="1:14" ht="17.649999999999999" customHeight="1" x14ac:dyDescent="0.2">
      <c r="A24" s="34"/>
      <c r="B24" s="35" t="s">
        <v>14</v>
      </c>
      <c r="C24" s="69">
        <v>706</v>
      </c>
      <c r="D24" s="69">
        <v>30</v>
      </c>
      <c r="E24" s="69">
        <v>543</v>
      </c>
      <c r="F24" s="69">
        <v>239</v>
      </c>
      <c r="G24" s="69">
        <v>25</v>
      </c>
      <c r="H24" s="37">
        <f t="shared" si="0"/>
        <v>1543</v>
      </c>
      <c r="I24" s="69">
        <v>18</v>
      </c>
      <c r="J24" s="69">
        <v>711</v>
      </c>
      <c r="K24" s="69">
        <v>291</v>
      </c>
      <c r="L24" s="37">
        <f t="shared" si="1"/>
        <v>1020</v>
      </c>
      <c r="M24" s="38">
        <f t="shared" si="2"/>
        <v>2563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2.1707670043415339E-2</v>
      </c>
      <c r="D25" s="48">
        <f t="shared" ref="D25:G25" si="6">IF(D23&lt;&gt;0,D24/D23-1,"")</f>
        <v>0</v>
      </c>
      <c r="E25" s="48">
        <f t="shared" si="6"/>
        <v>-3.035714285714286E-2</v>
      </c>
      <c r="F25" s="48">
        <f t="shared" si="6"/>
        <v>4.8245614035087758E-2</v>
      </c>
      <c r="G25" s="48">
        <f t="shared" si="6"/>
        <v>4.1666666666666741E-2</v>
      </c>
      <c r="H25" s="71">
        <f>IF(H23&lt;&gt;0,H24/H23-1,0)</f>
        <v>6.5231572080888256E-3</v>
      </c>
      <c r="I25" s="48">
        <f t="shared" ref="I25:K25" si="7">IF(I23&lt;&gt;0,I24/I23-1,"")</f>
        <v>0</v>
      </c>
      <c r="J25" s="48">
        <f t="shared" si="7"/>
        <v>-7.3011734028683217E-2</v>
      </c>
      <c r="K25" s="48">
        <f t="shared" si="7"/>
        <v>-0.12612612612612617</v>
      </c>
      <c r="L25" s="71">
        <f>IF(L23&lt;&gt;0,L24/L23-1,0)</f>
        <v>-8.7656529516994652E-2</v>
      </c>
      <c r="M25" s="72">
        <f>IF(M23&lt;&gt;0,M24/M23-1,0)</f>
        <v>-3.319502074688796E-2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691</v>
      </c>
      <c r="D26" s="68">
        <v>30</v>
      </c>
      <c r="E26" s="68">
        <v>560</v>
      </c>
      <c r="F26" s="68">
        <v>228</v>
      </c>
      <c r="G26" s="68">
        <v>24</v>
      </c>
      <c r="H26" s="32">
        <f t="shared" si="0"/>
        <v>1533</v>
      </c>
      <c r="I26" s="68">
        <v>18</v>
      </c>
      <c r="J26" s="68">
        <v>767</v>
      </c>
      <c r="K26" s="68">
        <v>333</v>
      </c>
      <c r="L26" s="32">
        <f t="shared" si="1"/>
        <v>1118</v>
      </c>
      <c r="M26" s="33">
        <f t="shared" si="2"/>
        <v>2651</v>
      </c>
      <c r="N26" s="23"/>
    </row>
    <row r="27" spans="1:14" ht="17.649999999999999" customHeight="1" x14ac:dyDescent="0.2">
      <c r="A27" s="34"/>
      <c r="B27" s="35" t="s">
        <v>14</v>
      </c>
      <c r="C27" s="69">
        <v>706</v>
      </c>
      <c r="D27" s="69">
        <v>30</v>
      </c>
      <c r="E27" s="69">
        <v>543</v>
      </c>
      <c r="F27" s="69">
        <v>239</v>
      </c>
      <c r="G27" s="69">
        <v>25</v>
      </c>
      <c r="H27" s="37">
        <f t="shared" si="0"/>
        <v>1543</v>
      </c>
      <c r="I27" s="69">
        <v>18</v>
      </c>
      <c r="J27" s="69">
        <v>711</v>
      </c>
      <c r="K27" s="69">
        <v>291</v>
      </c>
      <c r="L27" s="37">
        <f t="shared" si="1"/>
        <v>1020</v>
      </c>
      <c r="M27" s="38">
        <f t="shared" si="2"/>
        <v>2563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2.1707670043415339E-2</v>
      </c>
      <c r="D28" s="48">
        <f t="shared" ref="D28:G28" si="8">IF(D26&lt;&gt;0,D27/D26-1,"")</f>
        <v>0</v>
      </c>
      <c r="E28" s="48">
        <f t="shared" si="8"/>
        <v>-3.035714285714286E-2</v>
      </c>
      <c r="F28" s="48">
        <f t="shared" si="8"/>
        <v>4.8245614035087758E-2</v>
      </c>
      <c r="G28" s="48">
        <f t="shared" si="8"/>
        <v>4.1666666666666741E-2</v>
      </c>
      <c r="H28" s="71">
        <f>IF(H26&lt;&gt;0,H27/H26-1,0)</f>
        <v>6.5231572080888256E-3</v>
      </c>
      <c r="I28" s="48">
        <f t="shared" ref="I28:K28" si="9">IF(I26&lt;&gt;0,I27/I26-1,"")</f>
        <v>0</v>
      </c>
      <c r="J28" s="48">
        <f t="shared" si="9"/>
        <v>-7.3011734028683217E-2</v>
      </c>
      <c r="K28" s="48">
        <f t="shared" si="9"/>
        <v>-0.12612612612612617</v>
      </c>
      <c r="L28" s="71">
        <f>IF(L26&lt;&gt;0,L27/L26-1,0)</f>
        <v>-8.7656529516994652E-2</v>
      </c>
      <c r="M28" s="72">
        <f>IF(M26&lt;&gt;0,M27/M26-1,0)</f>
        <v>-3.319502074688796E-2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354</v>
      </c>
      <c r="D29" s="68">
        <v>15</v>
      </c>
      <c r="E29" s="68">
        <v>295</v>
      </c>
      <c r="F29" s="68">
        <v>146</v>
      </c>
      <c r="G29" s="68">
        <v>24</v>
      </c>
      <c r="H29" s="32">
        <f t="shared" si="0"/>
        <v>834</v>
      </c>
      <c r="I29" s="68">
        <v>18</v>
      </c>
      <c r="J29" s="68">
        <v>477</v>
      </c>
      <c r="K29" s="68">
        <v>237</v>
      </c>
      <c r="L29" s="32">
        <f t="shared" si="1"/>
        <v>732</v>
      </c>
      <c r="M29" s="33">
        <f t="shared" si="2"/>
        <v>1566</v>
      </c>
      <c r="N29" s="23"/>
    </row>
    <row r="30" spans="1:14" ht="17.649999999999999" customHeight="1" x14ac:dyDescent="0.2">
      <c r="A30" s="34"/>
      <c r="B30" s="35" t="s">
        <v>14</v>
      </c>
      <c r="C30" s="69">
        <v>369</v>
      </c>
      <c r="D30" s="69">
        <v>16</v>
      </c>
      <c r="E30" s="69">
        <v>292</v>
      </c>
      <c r="F30" s="69">
        <v>157</v>
      </c>
      <c r="G30" s="69">
        <v>25</v>
      </c>
      <c r="H30" s="37">
        <f t="shared" si="0"/>
        <v>859</v>
      </c>
      <c r="I30" s="69">
        <v>18</v>
      </c>
      <c r="J30" s="69">
        <v>451</v>
      </c>
      <c r="K30" s="69">
        <v>211</v>
      </c>
      <c r="L30" s="37">
        <f t="shared" si="1"/>
        <v>680</v>
      </c>
      <c r="M30" s="38">
        <f t="shared" si="2"/>
        <v>1539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4.2372881355932313E-2</v>
      </c>
      <c r="D31" s="48">
        <f t="shared" ref="D31:G31" si="10">IF(D29&lt;&gt;0,D30/D29-1,"")</f>
        <v>6.6666666666666652E-2</v>
      </c>
      <c r="E31" s="48">
        <f t="shared" si="10"/>
        <v>-1.016949152542368E-2</v>
      </c>
      <c r="F31" s="48">
        <f t="shared" si="10"/>
        <v>7.5342465753424737E-2</v>
      </c>
      <c r="G31" s="48">
        <f t="shared" si="10"/>
        <v>4.1666666666666741E-2</v>
      </c>
      <c r="H31" s="71">
        <f>IF(H29&lt;&gt;0,H30/H29-1,0)</f>
        <v>2.9976019184652314E-2</v>
      </c>
      <c r="I31" s="48">
        <f t="shared" ref="I31:K31" si="11">IF(I29&lt;&gt;0,I30/I29-1,"")</f>
        <v>0</v>
      </c>
      <c r="J31" s="48">
        <f t="shared" si="11"/>
        <v>-5.4507337526205402E-2</v>
      </c>
      <c r="K31" s="48">
        <f t="shared" si="11"/>
        <v>-0.10970464135021096</v>
      </c>
      <c r="L31" s="71">
        <f>IF(L29&lt;&gt;0,L30/L29-1,0)</f>
        <v>-7.1038251366120186E-2</v>
      </c>
      <c r="M31" s="72">
        <f>IF(M29&lt;&gt;0,M30/M29-1,0)</f>
        <v>-1.7241379310344862E-2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354</v>
      </c>
      <c r="D32" s="68">
        <v>15</v>
      </c>
      <c r="E32" s="68">
        <v>295</v>
      </c>
      <c r="F32" s="68">
        <v>146</v>
      </c>
      <c r="G32" s="68">
        <v>24</v>
      </c>
      <c r="H32" s="32">
        <f t="shared" si="0"/>
        <v>834</v>
      </c>
      <c r="I32" s="68">
        <v>18</v>
      </c>
      <c r="J32" s="68">
        <v>477</v>
      </c>
      <c r="K32" s="68">
        <v>237</v>
      </c>
      <c r="L32" s="32">
        <f t="shared" si="1"/>
        <v>732</v>
      </c>
      <c r="M32" s="33">
        <f t="shared" si="2"/>
        <v>1566</v>
      </c>
      <c r="N32" s="23"/>
    </row>
    <row r="33" spans="1:14" ht="17.649999999999999" customHeight="1" x14ac:dyDescent="0.2">
      <c r="A33" s="34"/>
      <c r="B33" s="35" t="s">
        <v>14</v>
      </c>
      <c r="C33" s="69">
        <v>369</v>
      </c>
      <c r="D33" s="69">
        <v>16</v>
      </c>
      <c r="E33" s="69">
        <v>292</v>
      </c>
      <c r="F33" s="69">
        <v>157</v>
      </c>
      <c r="G33" s="69">
        <v>25</v>
      </c>
      <c r="H33" s="37">
        <f t="shared" si="0"/>
        <v>859</v>
      </c>
      <c r="I33" s="69">
        <v>18</v>
      </c>
      <c r="J33" s="69">
        <v>451</v>
      </c>
      <c r="K33" s="69">
        <v>211</v>
      </c>
      <c r="L33" s="37">
        <f t="shared" si="1"/>
        <v>680</v>
      </c>
      <c r="M33" s="38">
        <f t="shared" si="2"/>
        <v>1539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4.2372881355932313E-2</v>
      </c>
      <c r="D34" s="48">
        <f t="shared" ref="D34:G34" si="12">IF(D32&lt;&gt;0,D33/D32-1,"")</f>
        <v>6.6666666666666652E-2</v>
      </c>
      <c r="E34" s="48">
        <f t="shared" si="12"/>
        <v>-1.016949152542368E-2</v>
      </c>
      <c r="F34" s="48">
        <f t="shared" si="12"/>
        <v>7.5342465753424737E-2</v>
      </c>
      <c r="G34" s="48">
        <f t="shared" si="12"/>
        <v>4.1666666666666741E-2</v>
      </c>
      <c r="H34" s="71">
        <f>IF(H32&lt;&gt;0,H33/H32-1,0)</f>
        <v>2.9976019184652314E-2</v>
      </c>
      <c r="I34" s="48">
        <f t="shared" ref="I34:K34" si="13">IF(I32&lt;&gt;0,I33/I32-1,"")</f>
        <v>0</v>
      </c>
      <c r="J34" s="48">
        <f t="shared" si="13"/>
        <v>-5.4507337526205402E-2</v>
      </c>
      <c r="K34" s="48">
        <f t="shared" si="13"/>
        <v>-0.10970464135021096</v>
      </c>
      <c r="L34" s="71">
        <f>IF(L32&lt;&gt;0,L33/L32-1,0)</f>
        <v>-7.1038251366120186E-2</v>
      </c>
      <c r="M34" s="72">
        <f>IF(M32&lt;&gt;0,M33/M32-1,0)</f>
        <v>-1.7241379310344862E-2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354</v>
      </c>
      <c r="D35" s="68">
        <v>15</v>
      </c>
      <c r="E35" s="68">
        <v>295</v>
      </c>
      <c r="F35" s="68">
        <v>146</v>
      </c>
      <c r="G35" s="68">
        <v>24</v>
      </c>
      <c r="H35" s="32">
        <f t="shared" si="0"/>
        <v>834</v>
      </c>
      <c r="I35" s="68">
        <v>18</v>
      </c>
      <c r="J35" s="68">
        <v>477</v>
      </c>
      <c r="K35" s="68">
        <v>237</v>
      </c>
      <c r="L35" s="32">
        <f t="shared" si="1"/>
        <v>732</v>
      </c>
      <c r="M35" s="33">
        <f t="shared" si="2"/>
        <v>1566</v>
      </c>
      <c r="N35" s="23"/>
    </row>
    <row r="36" spans="1:14" ht="17.649999999999999" customHeight="1" x14ac:dyDescent="0.2">
      <c r="A36" s="34"/>
      <c r="B36" s="35" t="s">
        <v>14</v>
      </c>
      <c r="C36" s="69">
        <v>369</v>
      </c>
      <c r="D36" s="69">
        <v>16</v>
      </c>
      <c r="E36" s="69">
        <v>292</v>
      </c>
      <c r="F36" s="69">
        <v>157</v>
      </c>
      <c r="G36" s="69">
        <v>25</v>
      </c>
      <c r="H36" s="37">
        <f t="shared" si="0"/>
        <v>859</v>
      </c>
      <c r="I36" s="69">
        <v>18</v>
      </c>
      <c r="J36" s="69">
        <v>451</v>
      </c>
      <c r="K36" s="69">
        <v>211</v>
      </c>
      <c r="L36" s="37">
        <f t="shared" si="1"/>
        <v>680</v>
      </c>
      <c r="M36" s="38">
        <f t="shared" si="2"/>
        <v>1539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4.2372881355932313E-2</v>
      </c>
      <c r="D37" s="48">
        <f t="shared" ref="D37:G37" si="14">IF(D35&lt;&gt;0,D36/D35-1,"")</f>
        <v>6.6666666666666652E-2</v>
      </c>
      <c r="E37" s="48">
        <f t="shared" si="14"/>
        <v>-1.016949152542368E-2</v>
      </c>
      <c r="F37" s="48">
        <f t="shared" si="14"/>
        <v>7.5342465753424737E-2</v>
      </c>
      <c r="G37" s="48">
        <f t="shared" si="14"/>
        <v>4.1666666666666741E-2</v>
      </c>
      <c r="H37" s="71">
        <f>IF(H35&lt;&gt;0,H36/H35-1,0)</f>
        <v>2.9976019184652314E-2</v>
      </c>
      <c r="I37" s="48">
        <f t="shared" ref="I37:K37" si="15">IF(I35&lt;&gt;0,I36/I35-1,"")</f>
        <v>0</v>
      </c>
      <c r="J37" s="48">
        <f t="shared" si="15"/>
        <v>-5.4507337526205402E-2</v>
      </c>
      <c r="K37" s="48">
        <f t="shared" si="15"/>
        <v>-0.10970464135021096</v>
      </c>
      <c r="L37" s="71">
        <f>IF(L35&lt;&gt;0,L36/L35-1,0)</f>
        <v>-7.1038251366120186E-2</v>
      </c>
      <c r="M37" s="72">
        <f>IF(M35&lt;&gt;0,M36/M35-1,0)</f>
        <v>-1.7241379310344862E-2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400</v>
      </c>
      <c r="D38" s="68">
        <v>17</v>
      </c>
      <c r="E38" s="68">
        <v>350</v>
      </c>
      <c r="F38" s="68">
        <v>184</v>
      </c>
      <c r="G38" s="68">
        <v>24</v>
      </c>
      <c r="H38" s="32">
        <f t="shared" si="0"/>
        <v>975</v>
      </c>
      <c r="I38" s="68">
        <v>18</v>
      </c>
      <c r="J38" s="68">
        <v>573</v>
      </c>
      <c r="K38" s="68">
        <v>272</v>
      </c>
      <c r="L38" s="32">
        <f t="shared" si="1"/>
        <v>863</v>
      </c>
      <c r="M38" s="33">
        <f t="shared" si="2"/>
        <v>1838</v>
      </c>
      <c r="N38" s="23"/>
    </row>
    <row r="39" spans="1:14" ht="17.649999999999999" customHeight="1" x14ac:dyDescent="0.2">
      <c r="A39" s="34"/>
      <c r="B39" s="35" t="s">
        <v>14</v>
      </c>
      <c r="C39" s="69">
        <v>417</v>
      </c>
      <c r="D39" s="69">
        <v>18</v>
      </c>
      <c r="E39" s="69">
        <v>347</v>
      </c>
      <c r="F39" s="69">
        <v>197</v>
      </c>
      <c r="G39" s="69">
        <v>25</v>
      </c>
      <c r="H39" s="37">
        <f t="shared" si="0"/>
        <v>1004</v>
      </c>
      <c r="I39" s="69">
        <v>18</v>
      </c>
      <c r="J39" s="69">
        <v>542</v>
      </c>
      <c r="K39" s="69">
        <v>242</v>
      </c>
      <c r="L39" s="37">
        <f t="shared" si="1"/>
        <v>802</v>
      </c>
      <c r="M39" s="38">
        <f t="shared" si="2"/>
        <v>1806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4.2499999999999982E-2</v>
      </c>
      <c r="D40" s="48">
        <f t="shared" ref="D40:G40" si="16">IF(D38&lt;&gt;0,D39/D38-1,"")</f>
        <v>5.8823529411764719E-2</v>
      </c>
      <c r="E40" s="48">
        <f t="shared" si="16"/>
        <v>-8.5714285714285632E-3</v>
      </c>
      <c r="F40" s="48">
        <f t="shared" si="16"/>
        <v>7.0652173913043459E-2</v>
      </c>
      <c r="G40" s="48">
        <f t="shared" si="16"/>
        <v>4.1666666666666741E-2</v>
      </c>
      <c r="H40" s="71">
        <f>IF(H38&lt;&gt;0,H39/H38-1,0)</f>
        <v>2.9743589743589816E-2</v>
      </c>
      <c r="I40" s="48">
        <f t="shared" ref="I40:K40" si="17">IF(I38&lt;&gt;0,I39/I38-1,"")</f>
        <v>0</v>
      </c>
      <c r="J40" s="48">
        <f t="shared" si="17"/>
        <v>-5.4101221640488695E-2</v>
      </c>
      <c r="K40" s="48">
        <f t="shared" si="17"/>
        <v>-0.11029411764705888</v>
      </c>
      <c r="L40" s="71">
        <f>IF(L38&lt;&gt;0,L39/L38-1,0)</f>
        <v>-7.0683661645422946E-2</v>
      </c>
      <c r="M40" s="72">
        <f>IF(M38&lt;&gt;0,M39/M38-1,0)</f>
        <v>-1.7410228509249226E-2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401</v>
      </c>
      <c r="D41" s="68">
        <v>17</v>
      </c>
      <c r="E41" s="68">
        <v>341</v>
      </c>
      <c r="F41" s="68">
        <v>184</v>
      </c>
      <c r="G41" s="68">
        <v>24</v>
      </c>
      <c r="H41" s="32">
        <f t="shared" si="0"/>
        <v>967</v>
      </c>
      <c r="I41" s="68">
        <v>18</v>
      </c>
      <c r="J41" s="68">
        <v>563</v>
      </c>
      <c r="K41" s="68">
        <v>294</v>
      </c>
      <c r="L41" s="32">
        <f t="shared" si="1"/>
        <v>875</v>
      </c>
      <c r="M41" s="33">
        <f t="shared" si="2"/>
        <v>1842</v>
      </c>
      <c r="N41" s="23"/>
    </row>
    <row r="42" spans="1:14" ht="17.649999999999999" customHeight="1" x14ac:dyDescent="0.2">
      <c r="A42" s="34"/>
      <c r="B42" s="35" t="s">
        <v>14</v>
      </c>
      <c r="C42" s="69">
        <v>418</v>
      </c>
      <c r="D42" s="69">
        <v>18</v>
      </c>
      <c r="E42" s="69">
        <v>337</v>
      </c>
      <c r="F42" s="69">
        <v>197</v>
      </c>
      <c r="G42" s="69">
        <v>25</v>
      </c>
      <c r="H42" s="37">
        <f t="shared" si="0"/>
        <v>995</v>
      </c>
      <c r="I42" s="69">
        <v>18</v>
      </c>
      <c r="J42" s="69">
        <v>532</v>
      </c>
      <c r="K42" s="69">
        <v>262</v>
      </c>
      <c r="L42" s="37">
        <f t="shared" si="1"/>
        <v>812</v>
      </c>
      <c r="M42" s="38">
        <f t="shared" si="2"/>
        <v>1807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4.2394014962593429E-2</v>
      </c>
      <c r="D43" s="48">
        <f t="shared" ref="D43:G43" si="18">IF(D41&lt;&gt;0,D42/D41-1,"")</f>
        <v>5.8823529411764719E-2</v>
      </c>
      <c r="E43" s="48">
        <f t="shared" si="18"/>
        <v>-1.1730205278592365E-2</v>
      </c>
      <c r="F43" s="48">
        <f t="shared" si="18"/>
        <v>7.0652173913043459E-2</v>
      </c>
      <c r="G43" s="48">
        <f t="shared" si="18"/>
        <v>4.1666666666666741E-2</v>
      </c>
      <c r="H43" s="71">
        <f>IF(H41&lt;&gt;0,H42/H41-1,0)</f>
        <v>2.8955532574974185E-2</v>
      </c>
      <c r="I43" s="48">
        <f t="shared" ref="I43:K43" si="19">IF(I41&lt;&gt;0,I42/I41-1,"")</f>
        <v>0</v>
      </c>
      <c r="J43" s="48">
        <f t="shared" si="19"/>
        <v>-5.5062166962699832E-2</v>
      </c>
      <c r="K43" s="48">
        <f t="shared" si="19"/>
        <v>-0.108843537414966</v>
      </c>
      <c r="L43" s="71">
        <f>IF(L41&lt;&gt;0,L42/L41-1,0)</f>
        <v>-7.1999999999999953E-2</v>
      </c>
      <c r="M43" s="72">
        <f>IF(M41&lt;&gt;0,M42/M41-1,0)</f>
        <v>-1.9001085776330084E-2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332</v>
      </c>
      <c r="C54" s="123"/>
      <c r="D54" s="123"/>
      <c r="E54" s="123"/>
      <c r="F54" s="123"/>
      <c r="G54" s="23"/>
      <c r="H54" s="2" t="s">
        <v>19</v>
      </c>
      <c r="I54" s="123" t="s">
        <v>332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B3A3E0FD-BC06-4A78-AC5C-766DBC1857EF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4EE34-1F55-4B3A-BACF-9CD31F01E7F9}">
  <sheetPr codeName="Sheet19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281</v>
      </c>
      <c r="B4" s="2"/>
      <c r="C4" s="2"/>
      <c r="D4" s="4"/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19" t="s">
        <v>22</v>
      </c>
      <c r="B6" s="20"/>
      <c r="C6" s="2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255</v>
      </c>
      <c r="B7" s="20"/>
      <c r="C7" s="22"/>
      <c r="D7" s="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5"/>
      <c r="D8" s="23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277</v>
      </c>
      <c r="B9" s="2"/>
      <c r="C9" s="25"/>
      <c r="D9" s="2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5"/>
      <c r="D10" s="2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5">
      <c r="A11" s="15" t="s">
        <v>60</v>
      </c>
      <c r="B11" s="2"/>
      <c r="C11" s="43"/>
      <c r="D11" s="53"/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6" t="s">
        <v>58</v>
      </c>
      <c r="B12" s="26"/>
      <c r="C12" s="27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06" t="s">
        <v>279</v>
      </c>
      <c r="B13" s="98"/>
      <c r="C13" s="98"/>
      <c r="D13" s="107" t="s">
        <v>278</v>
      </c>
      <c r="E13" s="110" t="s">
        <v>251</v>
      </c>
      <c r="F13" s="111">
        <v>22000</v>
      </c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"/>
      <c r="B14" s="2"/>
      <c r="C14" s="2"/>
      <c r="D14" s="1"/>
      <c r="E14" s="2"/>
      <c r="F14" s="112"/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/>
      <c r="D17" s="68"/>
      <c r="E17" s="68"/>
      <c r="F17" s="68"/>
      <c r="G17" s="68"/>
      <c r="H17" s="32">
        <f t="shared" ref="H17:H44" si="0">SUM(C17:G17)</f>
        <v>0</v>
      </c>
      <c r="I17" s="68"/>
      <c r="J17" s="68"/>
      <c r="K17" s="68"/>
      <c r="L17" s="32">
        <f t="shared" ref="L17:L49" si="1">SUM(I17:K17)</f>
        <v>0</v>
      </c>
      <c r="M17" s="33">
        <f t="shared" ref="M17:M49" si="2">SUM(H17,L17)</f>
        <v>0</v>
      </c>
      <c r="N17" s="23"/>
    </row>
    <row r="18" spans="1:14" ht="17.649999999999999" customHeight="1" x14ac:dyDescent="0.2">
      <c r="A18" s="34"/>
      <c r="B18" s="35" t="s">
        <v>14</v>
      </c>
      <c r="C18" s="69"/>
      <c r="D18" s="69"/>
      <c r="E18" s="69"/>
      <c r="F18" s="69"/>
      <c r="G18" s="69"/>
      <c r="H18" s="37">
        <f t="shared" si="0"/>
        <v>0</v>
      </c>
      <c r="I18" s="69"/>
      <c r="J18" s="69"/>
      <c r="K18" s="69"/>
      <c r="L18" s="37">
        <f t="shared" si="1"/>
        <v>0</v>
      </c>
      <c r="M18" s="38">
        <f t="shared" si="2"/>
        <v>0</v>
      </c>
      <c r="N18" s="23"/>
    </row>
    <row r="19" spans="1:14" ht="17.649999999999999" customHeight="1" thickBot="1" x14ac:dyDescent="0.3">
      <c r="A19" s="39" t="s">
        <v>15</v>
      </c>
      <c r="B19" s="40"/>
      <c r="C19" s="48" t="str">
        <f>IF(C17&lt;&gt;0,C18/C17-1,"")</f>
        <v/>
      </c>
      <c r="D19" s="48" t="str">
        <f t="shared" ref="D19:K19" si="3">IF(D17&lt;&gt;0,D18/D17-1,"")</f>
        <v/>
      </c>
      <c r="E19" s="48" t="str">
        <f t="shared" si="3"/>
        <v/>
      </c>
      <c r="F19" s="48" t="str">
        <f t="shared" si="3"/>
        <v/>
      </c>
      <c r="G19" s="48" t="str">
        <f t="shared" si="3"/>
        <v/>
      </c>
      <c r="H19" s="71">
        <f>IF(H17&lt;&gt;0,H18/H17-1,0)</f>
        <v>0</v>
      </c>
      <c r="I19" s="48" t="str">
        <f t="shared" si="3"/>
        <v/>
      </c>
      <c r="J19" s="48" t="str">
        <f t="shared" si="3"/>
        <v/>
      </c>
      <c r="K19" s="48" t="str">
        <f t="shared" si="3"/>
        <v/>
      </c>
      <c r="L19" s="71">
        <f>IF(L17&lt;&gt;0,L18/L17-1,0)</f>
        <v>0</v>
      </c>
      <c r="M19" s="72">
        <f>IF(M17&lt;&gt;0,M18/M17-1,0)</f>
        <v>0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/>
      <c r="D20" s="68"/>
      <c r="E20" s="68"/>
      <c r="F20" s="68"/>
      <c r="G20" s="68"/>
      <c r="H20" s="32">
        <f t="shared" si="0"/>
        <v>0</v>
      </c>
      <c r="I20" s="68"/>
      <c r="J20" s="68"/>
      <c r="K20" s="68"/>
      <c r="L20" s="32">
        <f t="shared" si="1"/>
        <v>0</v>
      </c>
      <c r="M20" s="33">
        <f t="shared" si="2"/>
        <v>0</v>
      </c>
      <c r="N20" s="23"/>
    </row>
    <row r="21" spans="1:14" ht="17.649999999999999" customHeight="1" x14ac:dyDescent="0.2">
      <c r="A21" s="34"/>
      <c r="B21" s="35" t="s">
        <v>14</v>
      </c>
      <c r="C21" s="69"/>
      <c r="D21" s="69"/>
      <c r="E21" s="69"/>
      <c r="F21" s="69"/>
      <c r="G21" s="69"/>
      <c r="H21" s="37">
        <f t="shared" si="0"/>
        <v>0</v>
      </c>
      <c r="I21" s="69"/>
      <c r="J21" s="69"/>
      <c r="K21" s="69"/>
      <c r="L21" s="37">
        <f t="shared" si="1"/>
        <v>0</v>
      </c>
      <c r="M21" s="38">
        <f t="shared" si="2"/>
        <v>0</v>
      </c>
      <c r="N21" s="23"/>
    </row>
    <row r="22" spans="1:14" ht="17.649999999999999" customHeight="1" thickBot="1" x14ac:dyDescent="0.3">
      <c r="A22" s="39" t="s">
        <v>15</v>
      </c>
      <c r="B22" s="40"/>
      <c r="C22" s="48" t="str">
        <f>IF(C20&lt;&gt;0,C21/C20-1,"")</f>
        <v/>
      </c>
      <c r="D22" s="48" t="str">
        <f t="shared" ref="D22:G22" si="4">IF(D20&lt;&gt;0,D21/D20-1,"")</f>
        <v/>
      </c>
      <c r="E22" s="48" t="str">
        <f t="shared" si="4"/>
        <v/>
      </c>
      <c r="F22" s="48" t="str">
        <f t="shared" si="4"/>
        <v/>
      </c>
      <c r="G22" s="48" t="str">
        <f t="shared" si="4"/>
        <v/>
      </c>
      <c r="H22" s="71">
        <f>IF(H20&lt;&gt;0,H21/H20-1,0)</f>
        <v>0</v>
      </c>
      <c r="I22" s="48" t="str">
        <f t="shared" ref="I22:K22" si="5">IF(I20&lt;&gt;0,I21/I20-1,"")</f>
        <v/>
      </c>
      <c r="J22" s="48" t="str">
        <f t="shared" si="5"/>
        <v/>
      </c>
      <c r="K22" s="48" t="str">
        <f t="shared" si="5"/>
        <v/>
      </c>
      <c r="L22" s="71">
        <f>IF(L20&lt;&gt;0,L21/L20-1,0)</f>
        <v>0</v>
      </c>
      <c r="M22" s="72">
        <f>IF(M20&lt;&gt;0,M21/M20-1,0)</f>
        <v>0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/>
      <c r="D23" s="68"/>
      <c r="E23" s="68"/>
      <c r="F23" s="68"/>
      <c r="G23" s="68"/>
      <c r="H23" s="32">
        <f t="shared" si="0"/>
        <v>0</v>
      </c>
      <c r="I23" s="68"/>
      <c r="J23" s="68"/>
      <c r="K23" s="68"/>
      <c r="L23" s="32">
        <f t="shared" si="1"/>
        <v>0</v>
      </c>
      <c r="M23" s="33">
        <f t="shared" si="2"/>
        <v>0</v>
      </c>
      <c r="N23" s="23"/>
    </row>
    <row r="24" spans="1:14" ht="17.649999999999999" customHeight="1" x14ac:dyDescent="0.2">
      <c r="A24" s="34"/>
      <c r="B24" s="35" t="s">
        <v>14</v>
      </c>
      <c r="C24" s="69"/>
      <c r="D24" s="69"/>
      <c r="E24" s="69"/>
      <c r="F24" s="69"/>
      <c r="G24" s="69"/>
      <c r="H24" s="37">
        <f t="shared" si="0"/>
        <v>0</v>
      </c>
      <c r="I24" s="69"/>
      <c r="J24" s="69"/>
      <c r="K24" s="69"/>
      <c r="L24" s="37">
        <f t="shared" si="1"/>
        <v>0</v>
      </c>
      <c r="M24" s="38">
        <f t="shared" si="2"/>
        <v>0</v>
      </c>
      <c r="N24" s="23"/>
    </row>
    <row r="25" spans="1:14" ht="17.649999999999999" customHeight="1" thickBot="1" x14ac:dyDescent="0.3">
      <c r="A25" s="39" t="s">
        <v>15</v>
      </c>
      <c r="B25" s="40"/>
      <c r="C25" s="48" t="str">
        <f>IF(C23&lt;&gt;0,C24/C23-1,"")</f>
        <v/>
      </c>
      <c r="D25" s="48" t="str">
        <f t="shared" ref="D25:G25" si="6">IF(D23&lt;&gt;0,D24/D23-1,"")</f>
        <v/>
      </c>
      <c r="E25" s="48" t="str">
        <f t="shared" si="6"/>
        <v/>
      </c>
      <c r="F25" s="48" t="str">
        <f t="shared" si="6"/>
        <v/>
      </c>
      <c r="G25" s="48" t="str">
        <f t="shared" si="6"/>
        <v/>
      </c>
      <c r="H25" s="71">
        <f>IF(H23&lt;&gt;0,H24/H23-1,0)</f>
        <v>0</v>
      </c>
      <c r="I25" s="48" t="str">
        <f t="shared" ref="I25:K25" si="7">IF(I23&lt;&gt;0,I24/I23-1,"")</f>
        <v/>
      </c>
      <c r="J25" s="48" t="str">
        <f t="shared" si="7"/>
        <v/>
      </c>
      <c r="K25" s="48" t="str">
        <f t="shared" si="7"/>
        <v/>
      </c>
      <c r="L25" s="71">
        <f>IF(L23&lt;&gt;0,L24/L23-1,0)</f>
        <v>0</v>
      </c>
      <c r="M25" s="72">
        <f>IF(M23&lt;&gt;0,M24/M23-1,0)</f>
        <v>0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/>
      <c r="D26" s="68"/>
      <c r="E26" s="68"/>
      <c r="F26" s="68"/>
      <c r="G26" s="68"/>
      <c r="H26" s="32">
        <f t="shared" si="0"/>
        <v>0</v>
      </c>
      <c r="I26" s="68"/>
      <c r="J26" s="68"/>
      <c r="K26" s="68"/>
      <c r="L26" s="32">
        <f t="shared" si="1"/>
        <v>0</v>
      </c>
      <c r="M26" s="33">
        <f t="shared" si="2"/>
        <v>0</v>
      </c>
      <c r="N26" s="23"/>
    </row>
    <row r="27" spans="1:14" ht="17.649999999999999" customHeight="1" x14ac:dyDescent="0.2">
      <c r="A27" s="34"/>
      <c r="B27" s="35" t="s">
        <v>14</v>
      </c>
      <c r="C27" s="69"/>
      <c r="D27" s="69"/>
      <c r="E27" s="69"/>
      <c r="F27" s="69"/>
      <c r="G27" s="69"/>
      <c r="H27" s="37">
        <f t="shared" si="0"/>
        <v>0</v>
      </c>
      <c r="I27" s="69"/>
      <c r="J27" s="69"/>
      <c r="K27" s="69"/>
      <c r="L27" s="37">
        <f t="shared" si="1"/>
        <v>0</v>
      </c>
      <c r="M27" s="38">
        <f t="shared" si="2"/>
        <v>0</v>
      </c>
      <c r="N27" s="23"/>
    </row>
    <row r="28" spans="1:14" ht="17.649999999999999" customHeight="1" thickBot="1" x14ac:dyDescent="0.3">
      <c r="A28" s="39" t="s">
        <v>15</v>
      </c>
      <c r="B28" s="40"/>
      <c r="C28" s="48" t="str">
        <f>IF(C26&lt;&gt;0,C27/C26-1,"")</f>
        <v/>
      </c>
      <c r="D28" s="48" t="str">
        <f t="shared" ref="D28:G28" si="8">IF(D26&lt;&gt;0,D27/D26-1,"")</f>
        <v/>
      </c>
      <c r="E28" s="48" t="str">
        <f t="shared" si="8"/>
        <v/>
      </c>
      <c r="F28" s="48" t="str">
        <f t="shared" si="8"/>
        <v/>
      </c>
      <c r="G28" s="48" t="str">
        <f t="shared" si="8"/>
        <v/>
      </c>
      <c r="H28" s="71">
        <f>IF(H26&lt;&gt;0,H27/H26-1,0)</f>
        <v>0</v>
      </c>
      <c r="I28" s="48" t="str">
        <f t="shared" ref="I28:K28" si="9">IF(I26&lt;&gt;0,I27/I26-1,"")</f>
        <v/>
      </c>
      <c r="J28" s="48" t="str">
        <f t="shared" si="9"/>
        <v/>
      </c>
      <c r="K28" s="48" t="str">
        <f t="shared" si="9"/>
        <v/>
      </c>
      <c r="L28" s="71">
        <f>IF(L26&lt;&gt;0,L27/L26-1,0)</f>
        <v>0</v>
      </c>
      <c r="M28" s="72">
        <f>IF(M26&lt;&gt;0,M27/M26-1,0)</f>
        <v>0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/>
      <c r="D29" s="68"/>
      <c r="E29" s="68"/>
      <c r="F29" s="68"/>
      <c r="G29" s="68"/>
      <c r="H29" s="32">
        <f t="shared" si="0"/>
        <v>0</v>
      </c>
      <c r="I29" s="68"/>
      <c r="J29" s="68"/>
      <c r="K29" s="68"/>
      <c r="L29" s="32">
        <f t="shared" si="1"/>
        <v>0</v>
      </c>
      <c r="M29" s="33">
        <f t="shared" si="2"/>
        <v>0</v>
      </c>
      <c r="N29" s="23"/>
    </row>
    <row r="30" spans="1:14" ht="17.649999999999999" customHeight="1" x14ac:dyDescent="0.2">
      <c r="A30" s="34"/>
      <c r="B30" s="35" t="s">
        <v>14</v>
      </c>
      <c r="C30" s="69"/>
      <c r="D30" s="69"/>
      <c r="E30" s="69"/>
      <c r="F30" s="69"/>
      <c r="G30" s="69"/>
      <c r="H30" s="37">
        <f t="shared" si="0"/>
        <v>0</v>
      </c>
      <c r="I30" s="69"/>
      <c r="J30" s="69"/>
      <c r="K30" s="69"/>
      <c r="L30" s="37">
        <f t="shared" si="1"/>
        <v>0</v>
      </c>
      <c r="M30" s="38">
        <f t="shared" si="2"/>
        <v>0</v>
      </c>
      <c r="N30" s="23"/>
    </row>
    <row r="31" spans="1:14" ht="17.649999999999999" customHeight="1" thickBot="1" x14ac:dyDescent="0.3">
      <c r="A31" s="39" t="s">
        <v>15</v>
      </c>
      <c r="B31" s="40"/>
      <c r="C31" s="48" t="str">
        <f>IF(C29&lt;&gt;0,C30/C29-1,"")</f>
        <v/>
      </c>
      <c r="D31" s="48" t="str">
        <f t="shared" ref="D31:G31" si="10">IF(D29&lt;&gt;0,D30/D29-1,"")</f>
        <v/>
      </c>
      <c r="E31" s="48" t="str">
        <f t="shared" si="10"/>
        <v/>
      </c>
      <c r="F31" s="48" t="str">
        <f t="shared" si="10"/>
        <v/>
      </c>
      <c r="G31" s="48" t="str">
        <f t="shared" si="10"/>
        <v/>
      </c>
      <c r="H31" s="71">
        <f>IF(H29&lt;&gt;0,H30/H29-1,0)</f>
        <v>0</v>
      </c>
      <c r="I31" s="48" t="str">
        <f t="shared" ref="I31:K31" si="11">IF(I29&lt;&gt;0,I30/I29-1,"")</f>
        <v/>
      </c>
      <c r="J31" s="48" t="str">
        <f t="shared" si="11"/>
        <v/>
      </c>
      <c r="K31" s="48" t="str">
        <f t="shared" si="11"/>
        <v/>
      </c>
      <c r="L31" s="71">
        <f>IF(L29&lt;&gt;0,L30/L29-1,0)</f>
        <v>0</v>
      </c>
      <c r="M31" s="72">
        <f>IF(M29&lt;&gt;0,M30/M29-1,0)</f>
        <v>0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/>
      <c r="D32" s="68"/>
      <c r="E32" s="68"/>
      <c r="F32" s="68"/>
      <c r="G32" s="68"/>
      <c r="H32" s="32">
        <f t="shared" si="0"/>
        <v>0</v>
      </c>
      <c r="I32" s="68"/>
      <c r="J32" s="68"/>
      <c r="K32" s="68"/>
      <c r="L32" s="32">
        <f t="shared" si="1"/>
        <v>0</v>
      </c>
      <c r="M32" s="33">
        <f t="shared" si="2"/>
        <v>0</v>
      </c>
      <c r="N32" s="23"/>
    </row>
    <row r="33" spans="1:14" ht="17.649999999999999" customHeight="1" x14ac:dyDescent="0.2">
      <c r="A33" s="34"/>
      <c r="B33" s="35" t="s">
        <v>14</v>
      </c>
      <c r="C33" s="69"/>
      <c r="D33" s="69"/>
      <c r="E33" s="69"/>
      <c r="F33" s="69"/>
      <c r="G33" s="69"/>
      <c r="H33" s="37">
        <f t="shared" si="0"/>
        <v>0</v>
      </c>
      <c r="I33" s="69"/>
      <c r="J33" s="69"/>
      <c r="K33" s="69"/>
      <c r="L33" s="37">
        <f t="shared" si="1"/>
        <v>0</v>
      </c>
      <c r="M33" s="38">
        <f t="shared" si="2"/>
        <v>0</v>
      </c>
      <c r="N33" s="23"/>
    </row>
    <row r="34" spans="1:14" ht="17.649999999999999" customHeight="1" thickBot="1" x14ac:dyDescent="0.3">
      <c r="A34" s="39" t="s">
        <v>15</v>
      </c>
      <c r="B34" s="40"/>
      <c r="C34" s="48" t="str">
        <f>IF(C32&lt;&gt;0,C33/C32-1,"")</f>
        <v/>
      </c>
      <c r="D34" s="48" t="str">
        <f t="shared" ref="D34:G34" si="12">IF(D32&lt;&gt;0,D33/D32-1,"")</f>
        <v/>
      </c>
      <c r="E34" s="48" t="str">
        <f t="shared" si="12"/>
        <v/>
      </c>
      <c r="F34" s="48" t="str">
        <f t="shared" si="12"/>
        <v/>
      </c>
      <c r="G34" s="48" t="str">
        <f t="shared" si="12"/>
        <v/>
      </c>
      <c r="H34" s="71">
        <f>IF(H32&lt;&gt;0,H33/H32-1,0)</f>
        <v>0</v>
      </c>
      <c r="I34" s="48" t="str">
        <f t="shared" ref="I34:K34" si="13">IF(I32&lt;&gt;0,I33/I32-1,"")</f>
        <v/>
      </c>
      <c r="J34" s="48" t="str">
        <f t="shared" si="13"/>
        <v/>
      </c>
      <c r="K34" s="48" t="str">
        <f t="shared" si="13"/>
        <v/>
      </c>
      <c r="L34" s="71">
        <f>IF(L32&lt;&gt;0,L33/L32-1,0)</f>
        <v>0</v>
      </c>
      <c r="M34" s="72">
        <f>IF(M32&lt;&gt;0,M33/M32-1,0)</f>
        <v>0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/>
      <c r="D35" s="68"/>
      <c r="E35" s="68"/>
      <c r="F35" s="68"/>
      <c r="G35" s="68"/>
      <c r="H35" s="32">
        <f t="shared" si="0"/>
        <v>0</v>
      </c>
      <c r="I35" s="68"/>
      <c r="J35" s="68"/>
      <c r="K35" s="68"/>
      <c r="L35" s="32">
        <f t="shared" si="1"/>
        <v>0</v>
      </c>
      <c r="M35" s="33">
        <f t="shared" si="2"/>
        <v>0</v>
      </c>
      <c r="N35" s="23"/>
    </row>
    <row r="36" spans="1:14" ht="17.649999999999999" customHeight="1" x14ac:dyDescent="0.2">
      <c r="A36" s="34"/>
      <c r="B36" s="35" t="s">
        <v>14</v>
      </c>
      <c r="C36" s="69"/>
      <c r="D36" s="69"/>
      <c r="E36" s="69"/>
      <c r="F36" s="69"/>
      <c r="G36" s="69"/>
      <c r="H36" s="37">
        <f t="shared" si="0"/>
        <v>0</v>
      </c>
      <c r="I36" s="69"/>
      <c r="J36" s="69"/>
      <c r="K36" s="69"/>
      <c r="L36" s="37">
        <f t="shared" si="1"/>
        <v>0</v>
      </c>
      <c r="M36" s="38">
        <f t="shared" si="2"/>
        <v>0</v>
      </c>
      <c r="N36" s="23"/>
    </row>
    <row r="37" spans="1:14" ht="17.649999999999999" customHeight="1" thickBot="1" x14ac:dyDescent="0.3">
      <c r="A37" s="39" t="s">
        <v>15</v>
      </c>
      <c r="B37" s="40"/>
      <c r="C37" s="48" t="str">
        <f>IF(C35&lt;&gt;0,C36/C35-1,"")</f>
        <v/>
      </c>
      <c r="D37" s="48" t="str">
        <f t="shared" ref="D37:G37" si="14">IF(D35&lt;&gt;0,D36/D35-1,"")</f>
        <v/>
      </c>
      <c r="E37" s="48" t="str">
        <f t="shared" si="14"/>
        <v/>
      </c>
      <c r="F37" s="48" t="str">
        <f t="shared" si="14"/>
        <v/>
      </c>
      <c r="G37" s="48" t="str">
        <f t="shared" si="14"/>
        <v/>
      </c>
      <c r="H37" s="71">
        <f>IF(H35&lt;&gt;0,H36/H35-1,0)</f>
        <v>0</v>
      </c>
      <c r="I37" s="48" t="str">
        <f t="shared" ref="I37:K37" si="15">IF(I35&lt;&gt;0,I36/I35-1,"")</f>
        <v/>
      </c>
      <c r="J37" s="48" t="str">
        <f t="shared" si="15"/>
        <v/>
      </c>
      <c r="K37" s="48" t="str">
        <f t="shared" si="15"/>
        <v/>
      </c>
      <c r="L37" s="71">
        <f>IF(L35&lt;&gt;0,L36/L35-1,0)</f>
        <v>0</v>
      </c>
      <c r="M37" s="72">
        <f>IF(M35&lt;&gt;0,M36/M35-1,0)</f>
        <v>0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/>
      <c r="D38" s="68"/>
      <c r="E38" s="68"/>
      <c r="F38" s="68"/>
      <c r="G38" s="68"/>
      <c r="H38" s="32">
        <f t="shared" si="0"/>
        <v>0</v>
      </c>
      <c r="I38" s="68"/>
      <c r="J38" s="68"/>
      <c r="K38" s="68"/>
      <c r="L38" s="32">
        <f t="shared" si="1"/>
        <v>0</v>
      </c>
      <c r="M38" s="33">
        <f t="shared" si="2"/>
        <v>0</v>
      </c>
      <c r="N38" s="23"/>
    </row>
    <row r="39" spans="1:14" ht="17.649999999999999" customHeight="1" x14ac:dyDescent="0.2">
      <c r="A39" s="34"/>
      <c r="B39" s="35" t="s">
        <v>14</v>
      </c>
      <c r="C39" s="69"/>
      <c r="D39" s="69"/>
      <c r="E39" s="69"/>
      <c r="F39" s="69"/>
      <c r="G39" s="69"/>
      <c r="H39" s="37">
        <f t="shared" si="0"/>
        <v>0</v>
      </c>
      <c r="I39" s="69"/>
      <c r="J39" s="69"/>
      <c r="K39" s="69"/>
      <c r="L39" s="37">
        <f t="shared" si="1"/>
        <v>0</v>
      </c>
      <c r="M39" s="38">
        <f t="shared" si="2"/>
        <v>0</v>
      </c>
      <c r="N39" s="23"/>
    </row>
    <row r="40" spans="1:14" ht="17.649999999999999" customHeight="1" thickBot="1" x14ac:dyDescent="0.3">
      <c r="A40" s="39" t="s">
        <v>15</v>
      </c>
      <c r="B40" s="40"/>
      <c r="C40" s="48" t="str">
        <f>IF(C38&lt;&gt;0,C39/C38-1,"")</f>
        <v/>
      </c>
      <c r="D40" s="48" t="str">
        <f t="shared" ref="D40:G40" si="16">IF(D38&lt;&gt;0,D39/D38-1,"")</f>
        <v/>
      </c>
      <c r="E40" s="48" t="str">
        <f t="shared" si="16"/>
        <v/>
      </c>
      <c r="F40" s="48" t="str">
        <f t="shared" si="16"/>
        <v/>
      </c>
      <c r="G40" s="48" t="str">
        <f t="shared" si="16"/>
        <v/>
      </c>
      <c r="H40" s="71">
        <f>IF(H38&lt;&gt;0,H39/H38-1,0)</f>
        <v>0</v>
      </c>
      <c r="I40" s="48" t="str">
        <f t="shared" ref="I40:K40" si="17">IF(I38&lt;&gt;0,I39/I38-1,"")</f>
        <v/>
      </c>
      <c r="J40" s="48" t="str">
        <f t="shared" si="17"/>
        <v/>
      </c>
      <c r="K40" s="48" t="str">
        <f t="shared" si="17"/>
        <v/>
      </c>
      <c r="L40" s="71">
        <f>IF(L38&lt;&gt;0,L39/L38-1,0)</f>
        <v>0</v>
      </c>
      <c r="M40" s="72">
        <f>IF(M38&lt;&gt;0,M39/M38-1,0)</f>
        <v>0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/>
      <c r="D41" s="68"/>
      <c r="E41" s="68"/>
      <c r="F41" s="68"/>
      <c r="G41" s="68"/>
      <c r="H41" s="32">
        <f t="shared" si="0"/>
        <v>0</v>
      </c>
      <c r="I41" s="68"/>
      <c r="J41" s="68"/>
      <c r="K41" s="68"/>
      <c r="L41" s="32">
        <f t="shared" si="1"/>
        <v>0</v>
      </c>
      <c r="M41" s="33">
        <f t="shared" si="2"/>
        <v>0</v>
      </c>
      <c r="N41" s="23"/>
    </row>
    <row r="42" spans="1:14" ht="17.649999999999999" customHeight="1" x14ac:dyDescent="0.2">
      <c r="A42" s="34"/>
      <c r="B42" s="35" t="s">
        <v>14</v>
      </c>
      <c r="C42" s="69"/>
      <c r="D42" s="69"/>
      <c r="E42" s="69"/>
      <c r="F42" s="69"/>
      <c r="G42" s="69"/>
      <c r="H42" s="37">
        <f t="shared" si="0"/>
        <v>0</v>
      </c>
      <c r="I42" s="69"/>
      <c r="J42" s="69"/>
      <c r="K42" s="69"/>
      <c r="L42" s="37">
        <f t="shared" si="1"/>
        <v>0</v>
      </c>
      <c r="M42" s="38">
        <f t="shared" si="2"/>
        <v>0</v>
      </c>
      <c r="N42" s="23"/>
    </row>
    <row r="43" spans="1:14" ht="17.649999999999999" customHeight="1" thickBot="1" x14ac:dyDescent="0.3">
      <c r="A43" s="39" t="s">
        <v>15</v>
      </c>
      <c r="B43" s="40"/>
      <c r="C43" s="48" t="str">
        <f>IF(C41&lt;&gt;0,C42/C41-1,"")</f>
        <v/>
      </c>
      <c r="D43" s="48" t="str">
        <f t="shared" ref="D43:G43" si="18">IF(D41&lt;&gt;0,D42/D41-1,"")</f>
        <v/>
      </c>
      <c r="E43" s="48" t="str">
        <f t="shared" si="18"/>
        <v/>
      </c>
      <c r="F43" s="48" t="str">
        <f t="shared" si="18"/>
        <v/>
      </c>
      <c r="G43" s="48" t="str">
        <f t="shared" si="18"/>
        <v/>
      </c>
      <c r="H43" s="71">
        <f>IF(H41&lt;&gt;0,H42/H41-1,0)</f>
        <v>0</v>
      </c>
      <c r="I43" s="48" t="str">
        <f t="shared" ref="I43:K43" si="19">IF(I41&lt;&gt;0,I42/I41-1,"")</f>
        <v/>
      </c>
      <c r="J43" s="48" t="str">
        <f t="shared" si="19"/>
        <v/>
      </c>
      <c r="K43" s="48" t="str">
        <f t="shared" si="19"/>
        <v/>
      </c>
      <c r="L43" s="71">
        <f>IF(L41&lt;&gt;0,L42/L41-1,0)</f>
        <v>0</v>
      </c>
      <c r="M43" s="72">
        <f>IF(M41&lt;&gt;0,M42/M41-1,0)</f>
        <v>0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326</v>
      </c>
      <c r="C54" s="123"/>
      <c r="D54" s="123"/>
      <c r="E54" s="123"/>
      <c r="F54" s="123"/>
      <c r="G54" s="23"/>
      <c r="H54" s="2" t="s">
        <v>19</v>
      </c>
      <c r="I54" s="123" t="s">
        <v>326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CECFA251-79F4-474D-B1FC-60DB5920123F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I33"/>
  <sheetViews>
    <sheetView tabSelected="1" zoomScaleNormal="100" zoomScalePageLayoutView="130" workbookViewId="0"/>
  </sheetViews>
  <sheetFormatPr defaultColWidth="9" defaultRowHeight="15" x14ac:dyDescent="0.2"/>
  <cols>
    <col min="1" max="1" width="24.5703125" style="1" customWidth="1"/>
    <col min="2" max="2" width="13" style="1" customWidth="1"/>
    <col min="3" max="3" width="8.42578125" style="1" customWidth="1"/>
    <col min="4" max="4" width="9.28515625" style="1" customWidth="1"/>
    <col min="5" max="5" width="9" style="1"/>
    <col min="6" max="6" width="12.85546875" style="1" customWidth="1"/>
    <col min="7" max="7" width="9" style="1"/>
    <col min="8" max="8" width="19.42578125" style="1" bestFit="1" customWidth="1"/>
    <col min="9" max="10" width="9" style="1"/>
    <col min="11" max="11" width="12.5703125" style="1" customWidth="1"/>
    <col min="12" max="16384" width="9" style="1"/>
  </cols>
  <sheetData>
    <row r="7" spans="1:9" ht="15.75" x14ac:dyDescent="0.25">
      <c r="F7" s="120" t="s">
        <v>324</v>
      </c>
      <c r="G7" s="121"/>
      <c r="H7" s="121"/>
      <c r="I7" s="122"/>
    </row>
    <row r="9" spans="1:9" x14ac:dyDescent="0.2">
      <c r="A9" s="1" t="s">
        <v>128</v>
      </c>
      <c r="B9" s="117" t="s">
        <v>223</v>
      </c>
      <c r="C9" s="118"/>
      <c r="D9" s="118"/>
      <c r="E9" s="118"/>
      <c r="F9" s="118"/>
      <c r="G9" s="118"/>
      <c r="H9" s="119"/>
    </row>
    <row r="11" spans="1:9" x14ac:dyDescent="0.2">
      <c r="A11" s="1" t="s">
        <v>129</v>
      </c>
      <c r="D11" s="49" t="s">
        <v>131</v>
      </c>
      <c r="E11" s="49" t="s">
        <v>130</v>
      </c>
      <c r="F11" s="49" t="s">
        <v>132</v>
      </c>
    </row>
    <row r="12" spans="1:9" x14ac:dyDescent="0.2">
      <c r="A12" s="59" t="s">
        <v>149</v>
      </c>
      <c r="B12" s="60"/>
      <c r="C12" s="61"/>
      <c r="D12" s="62" t="s">
        <v>144</v>
      </c>
      <c r="E12" s="50">
        <v>15</v>
      </c>
      <c r="F12" s="63">
        <v>2026</v>
      </c>
      <c r="H12" s="55" t="str">
        <f>IF(E12&lt;&gt;"",IF(D12&lt;&gt;"",IF(F12&lt;&gt;"",D12&amp;" "&amp;TEXT(0,E12)&amp;", "&amp;TEXT(0,F12),""),""),"")</f>
        <v>August 15, 2026</v>
      </c>
    </row>
    <row r="13" spans="1:9" x14ac:dyDescent="0.2">
      <c r="A13" s="56" t="s">
        <v>150</v>
      </c>
      <c r="B13" s="57"/>
      <c r="C13" s="58"/>
      <c r="D13" s="62" t="s">
        <v>144</v>
      </c>
      <c r="E13" s="50">
        <v>15</v>
      </c>
      <c r="F13" s="63">
        <v>2026</v>
      </c>
      <c r="H13" s="55" t="str">
        <f>IF(E13&lt;&gt;"",IF(D13&lt;&gt;"",IF(F13&lt;&gt;"",D13&amp;" "&amp;TEXT(0,E13)&amp;", "&amp;TEXT(0,F13),""),""),"")</f>
        <v>August 15, 2026</v>
      </c>
    </row>
    <row r="15" spans="1:9" x14ac:dyDescent="0.2">
      <c r="D15" s="54"/>
    </row>
    <row r="16" spans="1:9" x14ac:dyDescent="0.2">
      <c r="D16" s="49" t="s">
        <v>131</v>
      </c>
      <c r="E16" s="49" t="s">
        <v>130</v>
      </c>
      <c r="F16" s="49" t="s">
        <v>132</v>
      </c>
      <c r="I16"/>
    </row>
    <row r="17" spans="1:8" x14ac:dyDescent="0.2">
      <c r="A17" s="1" t="s">
        <v>133</v>
      </c>
      <c r="B17" s="63" t="s">
        <v>135</v>
      </c>
      <c r="C17" s="58" t="s">
        <v>152</v>
      </c>
      <c r="D17" s="64" t="s">
        <v>140</v>
      </c>
      <c r="E17" s="50">
        <v>31</v>
      </c>
      <c r="F17" s="50">
        <v>2026</v>
      </c>
      <c r="H17" s="55" t="str">
        <f>IF(E17&lt;&gt;"",IF(D17&lt;&gt;"",IF(F17&lt;&gt;"",D17&amp;" "&amp;TEXT(0,E17)&amp;", "&amp;TEXT(0,F17),""),""),"")</f>
        <v>March 31, 2026</v>
      </c>
    </row>
    <row r="22" spans="1:8" x14ac:dyDescent="0.2">
      <c r="A22" s="1" t="s">
        <v>158</v>
      </c>
    </row>
    <row r="23" spans="1:8" x14ac:dyDescent="0.2">
      <c r="A23" s="1" t="s">
        <v>159</v>
      </c>
    </row>
    <row r="25" spans="1:8" x14ac:dyDescent="0.2">
      <c r="A25" s="1" t="s">
        <v>160</v>
      </c>
    </row>
    <row r="28" spans="1:8" x14ac:dyDescent="0.2">
      <c r="A28" s="73" t="s">
        <v>322</v>
      </c>
    </row>
    <row r="29" spans="1:8" x14ac:dyDescent="0.2">
      <c r="A29" s="75" t="s">
        <v>325</v>
      </c>
    </row>
    <row r="32" spans="1:8" ht="15.75" x14ac:dyDescent="0.25">
      <c r="A32" s="84" t="s">
        <v>320</v>
      </c>
    </row>
    <row r="33" spans="1:1" ht="15.75" x14ac:dyDescent="0.25">
      <c r="A33" s="84" t="s">
        <v>321</v>
      </c>
    </row>
  </sheetData>
  <sheetProtection selectLockedCells="1"/>
  <mergeCells count="2">
    <mergeCell ref="B9:H9"/>
    <mergeCell ref="F7:I7"/>
  </mergeCells>
  <dataValidations disablePrompts="1" count="5">
    <dataValidation type="list" allowBlank="1" showInputMessage="1" showErrorMessage="1" sqref="E12:E13 E17" xr:uid="{00000000-0002-0000-0100-000000000000}">
      <formula1>DaysList</formula1>
    </dataValidation>
    <dataValidation type="list" allowBlank="1" showInputMessage="1" showErrorMessage="1" sqref="D12:D13 D17" xr:uid="{00000000-0002-0000-0100-000001000000}">
      <formula1>MonthsList</formula1>
    </dataValidation>
    <dataValidation type="list" allowBlank="1" showInputMessage="1" showErrorMessage="1" sqref="F12:F13 F17" xr:uid="{00000000-0002-0000-0100-000002000000}">
      <formula1>YearsList</formula1>
    </dataValidation>
    <dataValidation type="list" allowBlank="1" showInputMessage="1" showErrorMessage="1" sqref="B9:H9" xr:uid="{00000000-0002-0000-0100-000003000000}">
      <formula1>NSCompany</formula1>
    </dataValidation>
    <dataValidation type="list" allowBlank="1" showInputMessage="1" showErrorMessage="1" sqref="B17" xr:uid="{00000000-0002-0000-0100-000004000000}">
      <formula1>StatusList</formula1>
    </dataValidation>
  </dataValidations>
  <pageMargins left="0.7" right="0.7" top="0.54861111111111116" bottom="0.75" header="0.3" footer="0.3"/>
  <pageSetup orientation="landscape" r:id="rId1"/>
  <headerFooter>
    <oddHeader xml:space="preserve">&amp;C
</oddHeader>
    <oddFooter>&amp;LPrivate Passenger Profiles
&amp;R
&amp;A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727E-18CF-4EB1-9002-EEB703A28E92}">
  <sheetPr codeName="Sheet20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282</v>
      </c>
      <c r="B4" s="2"/>
      <c r="C4" s="2"/>
      <c r="D4" s="4" t="s">
        <v>285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4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245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228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231</v>
      </c>
      <c r="C11" s="49" t="s">
        <v>233</v>
      </c>
      <c r="D11" s="105" t="s">
        <v>283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284</v>
      </c>
      <c r="B14" s="98"/>
      <c r="C14" s="98"/>
      <c r="D14" s="107" t="s">
        <v>253</v>
      </c>
      <c r="E14" s="110" t="s">
        <v>251</v>
      </c>
      <c r="F14" s="111">
        <v>36000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4913</v>
      </c>
      <c r="D17" s="68">
        <v>211</v>
      </c>
      <c r="E17" s="68">
        <v>4146</v>
      </c>
      <c r="F17" s="68">
        <v>386</v>
      </c>
      <c r="G17" s="68">
        <v>29</v>
      </c>
      <c r="H17" s="32">
        <f t="shared" ref="H17:H44" si="0">SUM(C17:G17)</f>
        <v>9685</v>
      </c>
      <c r="I17" s="68">
        <v>18</v>
      </c>
      <c r="J17" s="68">
        <v>4204</v>
      </c>
      <c r="K17" s="68">
        <v>1024</v>
      </c>
      <c r="L17" s="32">
        <f t="shared" ref="L17:L49" si="1">SUM(I17:K17)</f>
        <v>5246</v>
      </c>
      <c r="M17" s="33">
        <f t="shared" ref="M17:M49" si="2">SUM(H17,L17)</f>
        <v>14931</v>
      </c>
      <c r="N17" s="23"/>
    </row>
    <row r="18" spans="1:14" ht="17.649999999999999" customHeight="1" x14ac:dyDescent="0.2">
      <c r="A18" s="34"/>
      <c r="B18" s="35" t="s">
        <v>14</v>
      </c>
      <c r="C18" s="69">
        <v>4017</v>
      </c>
      <c r="D18" s="69">
        <v>173</v>
      </c>
      <c r="E18" s="69">
        <v>5911</v>
      </c>
      <c r="F18" s="69">
        <v>315</v>
      </c>
      <c r="G18" s="69">
        <v>29</v>
      </c>
      <c r="H18" s="37">
        <f t="shared" si="0"/>
        <v>10445</v>
      </c>
      <c r="I18" s="69">
        <v>18</v>
      </c>
      <c r="J18" s="69">
        <v>3097</v>
      </c>
      <c r="K18" s="69">
        <v>1030</v>
      </c>
      <c r="L18" s="37">
        <f t="shared" si="1"/>
        <v>4145</v>
      </c>
      <c r="M18" s="38">
        <f t="shared" si="2"/>
        <v>14590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-0.18237329533889679</v>
      </c>
      <c r="D19" s="48">
        <f t="shared" ref="D19:K19" si="3">IF(D17&lt;&gt;0,D18/D17-1,"")</f>
        <v>-0.18009478672985779</v>
      </c>
      <c r="E19" s="48">
        <f t="shared" si="3"/>
        <v>0.42571152918475641</v>
      </c>
      <c r="F19" s="48">
        <f t="shared" si="3"/>
        <v>-0.18393782383419688</v>
      </c>
      <c r="G19" s="48">
        <f t="shared" si="3"/>
        <v>0</v>
      </c>
      <c r="H19" s="71">
        <f>IF(H17&lt;&gt;0,H18/H17-1,0)</f>
        <v>7.8471863706762957E-2</v>
      </c>
      <c r="I19" s="48">
        <f t="shared" si="3"/>
        <v>0</v>
      </c>
      <c r="J19" s="48">
        <f t="shared" si="3"/>
        <v>-0.2633206470028544</v>
      </c>
      <c r="K19" s="48">
        <f t="shared" si="3"/>
        <v>5.859375E-3</v>
      </c>
      <c r="L19" s="71">
        <f>IF(L17&lt;&gt;0,L18/L17-1,0)</f>
        <v>-0.20987418985894013</v>
      </c>
      <c r="M19" s="72">
        <f>IF(M17&lt;&gt;0,M18/M17-1,0)</f>
        <v>-2.2838389926997493E-2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5180</v>
      </c>
      <c r="D20" s="68">
        <v>223</v>
      </c>
      <c r="E20" s="68">
        <v>4371</v>
      </c>
      <c r="F20" s="68">
        <v>405</v>
      </c>
      <c r="G20" s="68">
        <v>29</v>
      </c>
      <c r="H20" s="32">
        <f t="shared" si="0"/>
        <v>10208</v>
      </c>
      <c r="I20" s="68">
        <v>18</v>
      </c>
      <c r="J20" s="68">
        <v>4459</v>
      </c>
      <c r="K20" s="68">
        <v>1108</v>
      </c>
      <c r="L20" s="32">
        <f t="shared" si="1"/>
        <v>5585</v>
      </c>
      <c r="M20" s="33">
        <f t="shared" si="2"/>
        <v>15793</v>
      </c>
      <c r="N20" s="23"/>
    </row>
    <row r="21" spans="1:14" ht="17.649999999999999" customHeight="1" x14ac:dyDescent="0.2">
      <c r="A21" s="34"/>
      <c r="B21" s="35" t="s">
        <v>14</v>
      </c>
      <c r="C21" s="69">
        <v>5294</v>
      </c>
      <c r="D21" s="69">
        <v>227</v>
      </c>
      <c r="E21" s="69">
        <v>7790</v>
      </c>
      <c r="F21" s="69">
        <v>414</v>
      </c>
      <c r="G21" s="69">
        <v>29</v>
      </c>
      <c r="H21" s="37">
        <f t="shared" si="0"/>
        <v>13754</v>
      </c>
      <c r="I21" s="69">
        <v>18</v>
      </c>
      <c r="J21" s="69">
        <v>4106</v>
      </c>
      <c r="K21" s="69">
        <v>1392</v>
      </c>
      <c r="L21" s="37">
        <f t="shared" si="1"/>
        <v>5516</v>
      </c>
      <c r="M21" s="38">
        <f t="shared" si="2"/>
        <v>19270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2.2007722007721942E-2</v>
      </c>
      <c r="D22" s="48">
        <f t="shared" ref="D22:G22" si="4">IF(D20&lt;&gt;0,D21/D20-1,"")</f>
        <v>1.7937219730941756E-2</v>
      </c>
      <c r="E22" s="48">
        <f t="shared" si="4"/>
        <v>0.78220086936627764</v>
      </c>
      <c r="F22" s="48">
        <f t="shared" si="4"/>
        <v>2.2222222222222143E-2</v>
      </c>
      <c r="G22" s="48">
        <f t="shared" si="4"/>
        <v>0</v>
      </c>
      <c r="H22" s="71">
        <f>IF(H20&lt;&gt;0,H21/H20-1,0)</f>
        <v>0.34737460815047028</v>
      </c>
      <c r="I22" s="48">
        <f t="shared" ref="I22:K22" si="5">IF(I20&lt;&gt;0,I21/I20-1,"")</f>
        <v>0</v>
      </c>
      <c r="J22" s="48">
        <f t="shared" si="5"/>
        <v>-7.9165732226956664E-2</v>
      </c>
      <c r="K22" s="48">
        <f t="shared" si="5"/>
        <v>0.25631768953068601</v>
      </c>
      <c r="L22" s="71">
        <f>IF(L20&lt;&gt;0,L21/L20-1,0)</f>
        <v>-1.2354521038495991E-2</v>
      </c>
      <c r="M22" s="72">
        <f>IF(M20&lt;&gt;0,M21/M20-1,0)</f>
        <v>0.22016083074779957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5637</v>
      </c>
      <c r="D23" s="68">
        <v>242</v>
      </c>
      <c r="E23" s="68">
        <v>4569</v>
      </c>
      <c r="F23" s="68">
        <v>412</v>
      </c>
      <c r="G23" s="68">
        <v>29</v>
      </c>
      <c r="H23" s="32">
        <f t="shared" si="0"/>
        <v>10889</v>
      </c>
      <c r="I23" s="68">
        <v>18</v>
      </c>
      <c r="J23" s="68">
        <v>5049</v>
      </c>
      <c r="K23" s="68">
        <v>1571</v>
      </c>
      <c r="L23" s="32">
        <f t="shared" si="1"/>
        <v>6638</v>
      </c>
      <c r="M23" s="33">
        <f t="shared" si="2"/>
        <v>17527</v>
      </c>
      <c r="N23" s="23"/>
    </row>
    <row r="24" spans="1:14" ht="17.649999999999999" customHeight="1" x14ac:dyDescent="0.2">
      <c r="A24" s="34"/>
      <c r="B24" s="35" t="s">
        <v>14</v>
      </c>
      <c r="C24" s="69">
        <v>5761</v>
      </c>
      <c r="D24" s="69">
        <v>248</v>
      </c>
      <c r="E24" s="69">
        <v>8143</v>
      </c>
      <c r="F24" s="69">
        <v>420</v>
      </c>
      <c r="G24" s="69">
        <v>29</v>
      </c>
      <c r="H24" s="37">
        <f t="shared" si="0"/>
        <v>14601</v>
      </c>
      <c r="I24" s="69">
        <v>18</v>
      </c>
      <c r="J24" s="69">
        <v>4649</v>
      </c>
      <c r="K24" s="69">
        <v>1974</v>
      </c>
      <c r="L24" s="37">
        <f t="shared" si="1"/>
        <v>6641</v>
      </c>
      <c r="M24" s="38">
        <f t="shared" si="2"/>
        <v>21242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2.1997516409437701E-2</v>
      </c>
      <c r="D25" s="48">
        <f t="shared" ref="D25:G25" si="6">IF(D23&lt;&gt;0,D24/D23-1,"")</f>
        <v>2.4793388429751984E-2</v>
      </c>
      <c r="E25" s="48">
        <f t="shared" si="6"/>
        <v>0.78222805865616118</v>
      </c>
      <c r="F25" s="48">
        <f t="shared" si="6"/>
        <v>1.9417475728155331E-2</v>
      </c>
      <c r="G25" s="48">
        <f t="shared" si="6"/>
        <v>0</v>
      </c>
      <c r="H25" s="71">
        <f>IF(H23&lt;&gt;0,H24/H23-1,0)</f>
        <v>0.34089448066856454</v>
      </c>
      <c r="I25" s="48">
        <f t="shared" ref="I25:K25" si="7">IF(I23&lt;&gt;0,I24/I23-1,"")</f>
        <v>0</v>
      </c>
      <c r="J25" s="48">
        <f t="shared" si="7"/>
        <v>-7.9223608635373366E-2</v>
      </c>
      <c r="K25" s="48">
        <f t="shared" si="7"/>
        <v>0.25652450668364102</v>
      </c>
      <c r="L25" s="71">
        <f>IF(L23&lt;&gt;0,L24/L23-1,0)</f>
        <v>4.5194335643272687E-4</v>
      </c>
      <c r="M25" s="72">
        <f>IF(M23&lt;&gt;0,M24/M23-1,0)</f>
        <v>0.21195869230330344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5637</v>
      </c>
      <c r="D26" s="68">
        <v>242</v>
      </c>
      <c r="E26" s="68">
        <v>4569</v>
      </c>
      <c r="F26" s="68">
        <v>412</v>
      </c>
      <c r="G26" s="68">
        <v>29</v>
      </c>
      <c r="H26" s="32">
        <f t="shared" si="0"/>
        <v>10889</v>
      </c>
      <c r="I26" s="68">
        <v>18</v>
      </c>
      <c r="J26" s="68">
        <v>5049</v>
      </c>
      <c r="K26" s="68">
        <v>1571</v>
      </c>
      <c r="L26" s="32">
        <f t="shared" si="1"/>
        <v>6638</v>
      </c>
      <c r="M26" s="33">
        <f t="shared" si="2"/>
        <v>17527</v>
      </c>
      <c r="N26" s="23"/>
    </row>
    <row r="27" spans="1:14" ht="17.649999999999999" customHeight="1" x14ac:dyDescent="0.2">
      <c r="A27" s="34"/>
      <c r="B27" s="35" t="s">
        <v>14</v>
      </c>
      <c r="C27" s="69">
        <v>5761</v>
      </c>
      <c r="D27" s="69">
        <v>248</v>
      </c>
      <c r="E27" s="69">
        <v>8143</v>
      </c>
      <c r="F27" s="69">
        <v>420</v>
      </c>
      <c r="G27" s="69">
        <v>29</v>
      </c>
      <c r="H27" s="37">
        <f t="shared" si="0"/>
        <v>14601</v>
      </c>
      <c r="I27" s="69">
        <v>18</v>
      </c>
      <c r="J27" s="69">
        <v>4649</v>
      </c>
      <c r="K27" s="69">
        <v>1974</v>
      </c>
      <c r="L27" s="37">
        <f t="shared" si="1"/>
        <v>6641</v>
      </c>
      <c r="M27" s="38">
        <f t="shared" si="2"/>
        <v>21242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2.1997516409437701E-2</v>
      </c>
      <c r="D28" s="48">
        <f t="shared" ref="D28:G28" si="8">IF(D26&lt;&gt;0,D27/D26-1,"")</f>
        <v>2.4793388429751984E-2</v>
      </c>
      <c r="E28" s="48">
        <f t="shared" si="8"/>
        <v>0.78222805865616118</v>
      </c>
      <c r="F28" s="48">
        <f t="shared" si="8"/>
        <v>1.9417475728155331E-2</v>
      </c>
      <c r="G28" s="48">
        <f t="shared" si="8"/>
        <v>0</v>
      </c>
      <c r="H28" s="71">
        <f>IF(H26&lt;&gt;0,H27/H26-1,0)</f>
        <v>0.34089448066856454</v>
      </c>
      <c r="I28" s="48">
        <f t="shared" ref="I28:K28" si="9">IF(I26&lt;&gt;0,I27/I26-1,"")</f>
        <v>0</v>
      </c>
      <c r="J28" s="48">
        <f t="shared" si="9"/>
        <v>-7.9223608635373366E-2</v>
      </c>
      <c r="K28" s="48">
        <f t="shared" si="9"/>
        <v>0.25652450668364102</v>
      </c>
      <c r="L28" s="71">
        <f>IF(L26&lt;&gt;0,L27/L26-1,0)</f>
        <v>4.5194335643272687E-4</v>
      </c>
      <c r="M28" s="72">
        <f>IF(M26&lt;&gt;0,M27/M26-1,0)</f>
        <v>0.21195869230330344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2891</v>
      </c>
      <c r="D29" s="68">
        <v>124</v>
      </c>
      <c r="E29" s="68">
        <v>2407</v>
      </c>
      <c r="F29" s="68">
        <v>264</v>
      </c>
      <c r="G29" s="68">
        <v>29</v>
      </c>
      <c r="H29" s="32">
        <f t="shared" si="0"/>
        <v>5715</v>
      </c>
      <c r="I29" s="68">
        <v>18</v>
      </c>
      <c r="J29" s="68">
        <v>3138</v>
      </c>
      <c r="K29" s="68">
        <v>1115</v>
      </c>
      <c r="L29" s="32">
        <f t="shared" si="1"/>
        <v>4271</v>
      </c>
      <c r="M29" s="33">
        <f t="shared" si="2"/>
        <v>9986</v>
      </c>
      <c r="N29" s="23"/>
    </row>
    <row r="30" spans="1:14" ht="17.649999999999999" customHeight="1" x14ac:dyDescent="0.2">
      <c r="A30" s="34"/>
      <c r="B30" s="35" t="s">
        <v>14</v>
      </c>
      <c r="C30" s="69">
        <v>3014</v>
      </c>
      <c r="D30" s="69">
        <v>130</v>
      </c>
      <c r="E30" s="69">
        <v>4375</v>
      </c>
      <c r="F30" s="69">
        <v>275</v>
      </c>
      <c r="G30" s="69">
        <v>29</v>
      </c>
      <c r="H30" s="37">
        <f t="shared" si="0"/>
        <v>7823</v>
      </c>
      <c r="I30" s="69">
        <v>18</v>
      </c>
      <c r="J30" s="69">
        <v>2947</v>
      </c>
      <c r="K30" s="69">
        <v>1430</v>
      </c>
      <c r="L30" s="37">
        <f t="shared" si="1"/>
        <v>4395</v>
      </c>
      <c r="M30" s="38">
        <f t="shared" si="2"/>
        <v>12218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4.2545831892078834E-2</v>
      </c>
      <c r="D31" s="48">
        <f t="shared" ref="D31:G31" si="10">IF(D29&lt;&gt;0,D30/D29-1,"")</f>
        <v>4.8387096774193505E-2</v>
      </c>
      <c r="E31" s="48">
        <f t="shared" si="10"/>
        <v>0.81761528874117162</v>
      </c>
      <c r="F31" s="48">
        <f t="shared" si="10"/>
        <v>4.1666666666666741E-2</v>
      </c>
      <c r="G31" s="48">
        <f t="shared" si="10"/>
        <v>0</v>
      </c>
      <c r="H31" s="71">
        <f>IF(H29&lt;&gt;0,H30/H29-1,0)</f>
        <v>0.36885389326334206</v>
      </c>
      <c r="I31" s="48">
        <f t="shared" ref="I31:K31" si="11">IF(I29&lt;&gt;0,I30/I29-1,"")</f>
        <v>0</v>
      </c>
      <c r="J31" s="48">
        <f t="shared" si="11"/>
        <v>-6.0866794136392621E-2</v>
      </c>
      <c r="K31" s="48">
        <f t="shared" si="11"/>
        <v>0.28251121076233177</v>
      </c>
      <c r="L31" s="71">
        <f>IF(L29&lt;&gt;0,L30/L29-1,0)</f>
        <v>2.9033013345820757E-2</v>
      </c>
      <c r="M31" s="72">
        <f>IF(M29&lt;&gt;0,M30/M29-1,0)</f>
        <v>0.22351291808531948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2891</v>
      </c>
      <c r="D32" s="68">
        <v>124</v>
      </c>
      <c r="E32" s="68">
        <v>2407</v>
      </c>
      <c r="F32" s="68">
        <v>264</v>
      </c>
      <c r="G32" s="68">
        <v>29</v>
      </c>
      <c r="H32" s="32">
        <f t="shared" si="0"/>
        <v>5715</v>
      </c>
      <c r="I32" s="68">
        <v>18</v>
      </c>
      <c r="J32" s="68">
        <v>3138</v>
      </c>
      <c r="K32" s="68">
        <v>1115</v>
      </c>
      <c r="L32" s="32">
        <f t="shared" si="1"/>
        <v>4271</v>
      </c>
      <c r="M32" s="33">
        <f t="shared" si="2"/>
        <v>9986</v>
      </c>
      <c r="N32" s="23"/>
    </row>
    <row r="33" spans="1:14" ht="17.649999999999999" customHeight="1" x14ac:dyDescent="0.2">
      <c r="A33" s="34"/>
      <c r="B33" s="35" t="s">
        <v>14</v>
      </c>
      <c r="C33" s="69">
        <v>3014</v>
      </c>
      <c r="D33" s="69">
        <v>130</v>
      </c>
      <c r="E33" s="69">
        <v>4375</v>
      </c>
      <c r="F33" s="69">
        <v>275</v>
      </c>
      <c r="G33" s="69">
        <v>29</v>
      </c>
      <c r="H33" s="37">
        <f t="shared" si="0"/>
        <v>7823</v>
      </c>
      <c r="I33" s="69">
        <v>18</v>
      </c>
      <c r="J33" s="69">
        <v>2947</v>
      </c>
      <c r="K33" s="69">
        <v>1430</v>
      </c>
      <c r="L33" s="37">
        <f t="shared" si="1"/>
        <v>4395</v>
      </c>
      <c r="M33" s="38">
        <f t="shared" si="2"/>
        <v>12218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4.2545831892078834E-2</v>
      </c>
      <c r="D34" s="48">
        <f t="shared" ref="D34:G34" si="12">IF(D32&lt;&gt;0,D33/D32-1,"")</f>
        <v>4.8387096774193505E-2</v>
      </c>
      <c r="E34" s="48">
        <f t="shared" si="12"/>
        <v>0.81761528874117162</v>
      </c>
      <c r="F34" s="48">
        <f t="shared" si="12"/>
        <v>4.1666666666666741E-2</v>
      </c>
      <c r="G34" s="48">
        <f t="shared" si="12"/>
        <v>0</v>
      </c>
      <c r="H34" s="71">
        <f>IF(H32&lt;&gt;0,H33/H32-1,0)</f>
        <v>0.36885389326334206</v>
      </c>
      <c r="I34" s="48">
        <f t="shared" ref="I34:K34" si="13">IF(I32&lt;&gt;0,I33/I32-1,"")</f>
        <v>0</v>
      </c>
      <c r="J34" s="48">
        <f t="shared" si="13"/>
        <v>-6.0866794136392621E-2</v>
      </c>
      <c r="K34" s="48">
        <f t="shared" si="13"/>
        <v>0.28251121076233177</v>
      </c>
      <c r="L34" s="71">
        <f>IF(L32&lt;&gt;0,L33/L32-1,0)</f>
        <v>2.9033013345820757E-2</v>
      </c>
      <c r="M34" s="72">
        <f>IF(M32&lt;&gt;0,M33/M32-1,0)</f>
        <v>0.22351291808531948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2891</v>
      </c>
      <c r="D35" s="68">
        <v>124</v>
      </c>
      <c r="E35" s="68">
        <v>2407</v>
      </c>
      <c r="F35" s="68">
        <v>264</v>
      </c>
      <c r="G35" s="68">
        <v>29</v>
      </c>
      <c r="H35" s="32">
        <f t="shared" si="0"/>
        <v>5715</v>
      </c>
      <c r="I35" s="68">
        <v>18</v>
      </c>
      <c r="J35" s="68">
        <v>3138</v>
      </c>
      <c r="K35" s="68">
        <v>1115</v>
      </c>
      <c r="L35" s="32">
        <f t="shared" si="1"/>
        <v>4271</v>
      </c>
      <c r="M35" s="33">
        <f t="shared" si="2"/>
        <v>9986</v>
      </c>
      <c r="N35" s="23"/>
    </row>
    <row r="36" spans="1:14" ht="17.649999999999999" customHeight="1" x14ac:dyDescent="0.2">
      <c r="A36" s="34"/>
      <c r="B36" s="35" t="s">
        <v>14</v>
      </c>
      <c r="C36" s="69">
        <v>3014</v>
      </c>
      <c r="D36" s="69">
        <v>130</v>
      </c>
      <c r="E36" s="69">
        <v>4375</v>
      </c>
      <c r="F36" s="69">
        <v>275</v>
      </c>
      <c r="G36" s="69">
        <v>29</v>
      </c>
      <c r="H36" s="37">
        <f t="shared" si="0"/>
        <v>7823</v>
      </c>
      <c r="I36" s="69">
        <v>18</v>
      </c>
      <c r="J36" s="69">
        <v>2947</v>
      </c>
      <c r="K36" s="69">
        <v>1430</v>
      </c>
      <c r="L36" s="37">
        <f t="shared" si="1"/>
        <v>4395</v>
      </c>
      <c r="M36" s="38">
        <f t="shared" si="2"/>
        <v>12218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4.2545831892078834E-2</v>
      </c>
      <c r="D37" s="48">
        <f t="shared" ref="D37:G37" si="14">IF(D35&lt;&gt;0,D36/D35-1,"")</f>
        <v>4.8387096774193505E-2</v>
      </c>
      <c r="E37" s="48">
        <f t="shared" si="14"/>
        <v>0.81761528874117162</v>
      </c>
      <c r="F37" s="48">
        <f t="shared" si="14"/>
        <v>4.1666666666666741E-2</v>
      </c>
      <c r="G37" s="48">
        <f t="shared" si="14"/>
        <v>0</v>
      </c>
      <c r="H37" s="71">
        <f>IF(H35&lt;&gt;0,H36/H35-1,0)</f>
        <v>0.36885389326334206</v>
      </c>
      <c r="I37" s="48">
        <f t="shared" ref="I37:K37" si="15">IF(I35&lt;&gt;0,I36/I35-1,"")</f>
        <v>0</v>
      </c>
      <c r="J37" s="48">
        <f t="shared" si="15"/>
        <v>-6.0866794136392621E-2</v>
      </c>
      <c r="K37" s="48">
        <f t="shared" si="15"/>
        <v>0.28251121076233177</v>
      </c>
      <c r="L37" s="71">
        <f>IF(L35&lt;&gt;0,L36/L35-1,0)</f>
        <v>2.9033013345820757E-2</v>
      </c>
      <c r="M37" s="72">
        <f>IF(M35&lt;&gt;0,M36/M35-1,0)</f>
        <v>0.22351291808531948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3265</v>
      </c>
      <c r="D38" s="68">
        <v>140</v>
      </c>
      <c r="E38" s="68">
        <v>2862</v>
      </c>
      <c r="F38" s="68">
        <v>332</v>
      </c>
      <c r="G38" s="68">
        <v>29</v>
      </c>
      <c r="H38" s="32">
        <f t="shared" si="0"/>
        <v>6628</v>
      </c>
      <c r="I38" s="68">
        <v>18</v>
      </c>
      <c r="J38" s="68">
        <v>3771</v>
      </c>
      <c r="K38" s="68">
        <v>1280</v>
      </c>
      <c r="L38" s="32">
        <f t="shared" si="1"/>
        <v>5069</v>
      </c>
      <c r="M38" s="33">
        <f t="shared" si="2"/>
        <v>11697</v>
      </c>
      <c r="N38" s="23"/>
    </row>
    <row r="39" spans="1:14" ht="17.649999999999999" customHeight="1" x14ac:dyDescent="0.2">
      <c r="A39" s="34"/>
      <c r="B39" s="35" t="s">
        <v>14</v>
      </c>
      <c r="C39" s="69">
        <v>3404</v>
      </c>
      <c r="D39" s="69">
        <v>146</v>
      </c>
      <c r="E39" s="69">
        <v>5202</v>
      </c>
      <c r="F39" s="69">
        <v>346</v>
      </c>
      <c r="G39" s="69">
        <v>29</v>
      </c>
      <c r="H39" s="37">
        <f t="shared" si="0"/>
        <v>9127</v>
      </c>
      <c r="I39" s="69">
        <v>18</v>
      </c>
      <c r="J39" s="69">
        <v>3542</v>
      </c>
      <c r="K39" s="69">
        <v>1641</v>
      </c>
      <c r="L39" s="37">
        <f t="shared" si="1"/>
        <v>5201</v>
      </c>
      <c r="M39" s="38">
        <f t="shared" si="2"/>
        <v>14328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4.2572741194486952E-2</v>
      </c>
      <c r="D40" s="48">
        <f t="shared" ref="D40:G40" si="16">IF(D38&lt;&gt;0,D39/D38-1,"")</f>
        <v>4.2857142857142927E-2</v>
      </c>
      <c r="E40" s="48">
        <f t="shared" si="16"/>
        <v>0.8176100628930818</v>
      </c>
      <c r="F40" s="48">
        <f t="shared" si="16"/>
        <v>4.2168674698795261E-2</v>
      </c>
      <c r="G40" s="48">
        <f t="shared" si="16"/>
        <v>0</v>
      </c>
      <c r="H40" s="71">
        <f>IF(H38&lt;&gt;0,H39/H38-1,0)</f>
        <v>0.37703681351840679</v>
      </c>
      <c r="I40" s="48">
        <f t="shared" ref="I40:K40" si="17">IF(I38&lt;&gt;0,I39/I38-1,"")</f>
        <v>0</v>
      </c>
      <c r="J40" s="48">
        <f t="shared" si="17"/>
        <v>-6.072659771943778E-2</v>
      </c>
      <c r="K40" s="48">
        <f t="shared" si="17"/>
        <v>0.28203124999999996</v>
      </c>
      <c r="L40" s="71">
        <f>IF(L38&lt;&gt;0,L39/L38-1,0)</f>
        <v>2.6040639179325309E-2</v>
      </c>
      <c r="M40" s="72">
        <f>IF(M38&lt;&gt;0,M39/M38-1,0)</f>
        <v>0.22492946909463973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3274</v>
      </c>
      <c r="D41" s="68">
        <v>141</v>
      </c>
      <c r="E41" s="68">
        <v>2785</v>
      </c>
      <c r="F41" s="68">
        <v>333</v>
      </c>
      <c r="G41" s="68">
        <v>29</v>
      </c>
      <c r="H41" s="32">
        <f t="shared" si="0"/>
        <v>6562</v>
      </c>
      <c r="I41" s="68">
        <v>18</v>
      </c>
      <c r="J41" s="68">
        <v>3705</v>
      </c>
      <c r="K41" s="68">
        <v>1387</v>
      </c>
      <c r="L41" s="32">
        <f t="shared" si="1"/>
        <v>5110</v>
      </c>
      <c r="M41" s="33">
        <f t="shared" si="2"/>
        <v>11672</v>
      </c>
      <c r="N41" s="23"/>
    </row>
    <row r="42" spans="1:14" ht="17.649999999999999" customHeight="1" x14ac:dyDescent="0.2">
      <c r="A42" s="34"/>
      <c r="B42" s="35" t="s">
        <v>14</v>
      </c>
      <c r="C42" s="69">
        <v>3413</v>
      </c>
      <c r="D42" s="69">
        <v>147</v>
      </c>
      <c r="E42" s="69">
        <v>5062</v>
      </c>
      <c r="F42" s="69">
        <v>347</v>
      </c>
      <c r="G42" s="69">
        <v>29</v>
      </c>
      <c r="H42" s="37">
        <f t="shared" si="0"/>
        <v>8998</v>
      </c>
      <c r="I42" s="69">
        <v>18</v>
      </c>
      <c r="J42" s="69">
        <v>3480</v>
      </c>
      <c r="K42" s="69">
        <v>1777</v>
      </c>
      <c r="L42" s="37">
        <f t="shared" si="1"/>
        <v>5275</v>
      </c>
      <c r="M42" s="38">
        <f t="shared" si="2"/>
        <v>14273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4.2455711667684692E-2</v>
      </c>
      <c r="D43" s="48">
        <f t="shared" ref="D43:G43" si="18">IF(D41&lt;&gt;0,D42/D41-1,"")</f>
        <v>4.2553191489361764E-2</v>
      </c>
      <c r="E43" s="48">
        <f t="shared" si="18"/>
        <v>0.81759425493716331</v>
      </c>
      <c r="F43" s="48">
        <f t="shared" si="18"/>
        <v>4.2042042042041983E-2</v>
      </c>
      <c r="G43" s="48">
        <f t="shared" si="18"/>
        <v>0</v>
      </c>
      <c r="H43" s="71">
        <f>IF(H41&lt;&gt;0,H42/H41-1,0)</f>
        <v>0.37122828405973785</v>
      </c>
      <c r="I43" s="48">
        <f t="shared" ref="I43:K43" si="19">IF(I41&lt;&gt;0,I42/I41-1,"")</f>
        <v>0</v>
      </c>
      <c r="J43" s="48">
        <f t="shared" si="19"/>
        <v>-6.0728744939271273E-2</v>
      </c>
      <c r="K43" s="48">
        <f t="shared" si="19"/>
        <v>0.28118240807498207</v>
      </c>
      <c r="L43" s="71">
        <f>IF(L41&lt;&gt;0,L42/L41-1,0)</f>
        <v>3.2289628180039109E-2</v>
      </c>
      <c r="M43" s="72">
        <f>IF(M41&lt;&gt;0,M42/M41-1,0)</f>
        <v>0.22284098697738175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339</v>
      </c>
      <c r="C54" s="123"/>
      <c r="D54" s="123"/>
      <c r="E54" s="123"/>
      <c r="F54" s="123"/>
      <c r="G54" s="23"/>
      <c r="H54" s="2" t="s">
        <v>19</v>
      </c>
      <c r="I54" s="123" t="s">
        <v>339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8DE2E87F-FC2C-4CA1-B33D-E05CECE185E5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A591D-825A-487B-9046-08D959F65EFF}">
  <sheetPr codeName="Sheet21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298</v>
      </c>
      <c r="B4" s="2"/>
      <c r="C4" s="2"/>
      <c r="D4" s="4" t="s">
        <v>287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4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239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288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289</v>
      </c>
      <c r="C11" s="49" t="s">
        <v>233</v>
      </c>
      <c r="D11" s="105" t="s">
        <v>290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211</v>
      </c>
      <c r="B14" s="98"/>
      <c r="C14" s="98"/>
      <c r="D14" s="107" t="s">
        <v>291</v>
      </c>
      <c r="E14" s="110" t="s">
        <v>251</v>
      </c>
      <c r="F14" s="111">
        <v>47000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735</v>
      </c>
      <c r="D17" s="68">
        <v>32</v>
      </c>
      <c r="E17" s="68">
        <v>678</v>
      </c>
      <c r="F17" s="68">
        <v>123</v>
      </c>
      <c r="G17" s="68">
        <v>23</v>
      </c>
      <c r="H17" s="32">
        <f t="shared" ref="H17:H44" si="0">SUM(C17:G17)</f>
        <v>1591</v>
      </c>
      <c r="I17" s="68">
        <v>18</v>
      </c>
      <c r="J17" s="68">
        <v>992</v>
      </c>
      <c r="K17" s="68">
        <v>631</v>
      </c>
      <c r="L17" s="32">
        <f t="shared" ref="L17:L49" si="1">SUM(I17:K17)</f>
        <v>1641</v>
      </c>
      <c r="M17" s="33">
        <f t="shared" ref="M17:M49" si="2">SUM(H17,L17)</f>
        <v>3232</v>
      </c>
      <c r="N17" s="23"/>
    </row>
    <row r="18" spans="1:14" ht="17.649999999999999" customHeight="1" x14ac:dyDescent="0.2">
      <c r="A18" s="34"/>
      <c r="B18" s="35" t="s">
        <v>14</v>
      </c>
      <c r="C18" s="69">
        <v>601</v>
      </c>
      <c r="D18" s="69">
        <v>26</v>
      </c>
      <c r="E18" s="69">
        <v>967</v>
      </c>
      <c r="F18" s="69">
        <v>100</v>
      </c>
      <c r="G18" s="69">
        <v>23</v>
      </c>
      <c r="H18" s="37">
        <f t="shared" si="0"/>
        <v>1717</v>
      </c>
      <c r="I18" s="69">
        <v>18</v>
      </c>
      <c r="J18" s="69">
        <v>726</v>
      </c>
      <c r="K18" s="69">
        <v>494</v>
      </c>
      <c r="L18" s="37">
        <f t="shared" si="1"/>
        <v>1238</v>
      </c>
      <c r="M18" s="38">
        <f t="shared" si="2"/>
        <v>2955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-0.18231292517006803</v>
      </c>
      <c r="D19" s="48">
        <f t="shared" ref="D19:K19" si="3">IF(D17&lt;&gt;0,D18/D17-1,"")</f>
        <v>-0.1875</v>
      </c>
      <c r="E19" s="48">
        <f t="shared" si="3"/>
        <v>0.42625368731563418</v>
      </c>
      <c r="F19" s="48">
        <f t="shared" si="3"/>
        <v>-0.18699186991869921</v>
      </c>
      <c r="G19" s="48">
        <f t="shared" si="3"/>
        <v>0</v>
      </c>
      <c r="H19" s="71">
        <f>IF(H17&lt;&gt;0,H18/H17-1,0)</f>
        <v>7.919547454431175E-2</v>
      </c>
      <c r="I19" s="48">
        <f t="shared" si="3"/>
        <v>0</v>
      </c>
      <c r="J19" s="48">
        <f t="shared" si="3"/>
        <v>-0.26814516129032262</v>
      </c>
      <c r="K19" s="48">
        <f t="shared" si="3"/>
        <v>-0.21711568938193349</v>
      </c>
      <c r="L19" s="71">
        <f>IF(L17&lt;&gt;0,L18/L17-1,0)</f>
        <v>-0.24558196221815964</v>
      </c>
      <c r="M19" s="72">
        <f>IF(M17&lt;&gt;0,M18/M17-1,0)</f>
        <v>-8.5705445544554504E-2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775</v>
      </c>
      <c r="D20" s="68">
        <v>33</v>
      </c>
      <c r="E20" s="68">
        <v>715</v>
      </c>
      <c r="F20" s="68">
        <v>129</v>
      </c>
      <c r="G20" s="68">
        <v>23</v>
      </c>
      <c r="H20" s="32">
        <f t="shared" si="0"/>
        <v>1675</v>
      </c>
      <c r="I20" s="68">
        <v>18</v>
      </c>
      <c r="J20" s="68">
        <v>1052</v>
      </c>
      <c r="K20" s="68">
        <v>682</v>
      </c>
      <c r="L20" s="32">
        <f t="shared" si="1"/>
        <v>1752</v>
      </c>
      <c r="M20" s="33">
        <f t="shared" si="2"/>
        <v>3427</v>
      </c>
      <c r="N20" s="23"/>
    </row>
    <row r="21" spans="1:14" ht="17.649999999999999" customHeight="1" x14ac:dyDescent="0.2">
      <c r="A21" s="34"/>
      <c r="B21" s="35" t="s">
        <v>14</v>
      </c>
      <c r="C21" s="69">
        <v>792</v>
      </c>
      <c r="D21" s="69">
        <v>34</v>
      </c>
      <c r="E21" s="69">
        <v>1275</v>
      </c>
      <c r="F21" s="69">
        <v>132</v>
      </c>
      <c r="G21" s="69">
        <v>23</v>
      </c>
      <c r="H21" s="37">
        <f t="shared" si="0"/>
        <v>2256</v>
      </c>
      <c r="I21" s="69">
        <v>18</v>
      </c>
      <c r="J21" s="69">
        <v>962</v>
      </c>
      <c r="K21" s="69">
        <v>668</v>
      </c>
      <c r="L21" s="37">
        <f t="shared" si="1"/>
        <v>1648</v>
      </c>
      <c r="M21" s="38">
        <f t="shared" si="2"/>
        <v>3904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2.1935483870967776E-2</v>
      </c>
      <c r="D22" s="48">
        <f t="shared" ref="D22:G22" si="4">IF(D20&lt;&gt;0,D21/D20-1,"")</f>
        <v>3.0303030303030276E-2</v>
      </c>
      <c r="E22" s="48">
        <f t="shared" si="4"/>
        <v>0.78321678321678312</v>
      </c>
      <c r="F22" s="48">
        <f t="shared" si="4"/>
        <v>2.3255813953488413E-2</v>
      </c>
      <c r="G22" s="48">
        <f t="shared" si="4"/>
        <v>0</v>
      </c>
      <c r="H22" s="71">
        <f>IF(H20&lt;&gt;0,H21/H20-1,0)</f>
        <v>0.34686567164179105</v>
      </c>
      <c r="I22" s="48">
        <f t="shared" ref="I22:K22" si="5">IF(I20&lt;&gt;0,I21/I20-1,"")</f>
        <v>0</v>
      </c>
      <c r="J22" s="48">
        <f t="shared" si="5"/>
        <v>-8.5551330798479097E-2</v>
      </c>
      <c r="K22" s="48">
        <f t="shared" si="5"/>
        <v>-2.0527859237536639E-2</v>
      </c>
      <c r="L22" s="71">
        <f>IF(L20&lt;&gt;0,L21/L20-1,0)</f>
        <v>-5.9360730593607358E-2</v>
      </c>
      <c r="M22" s="72">
        <f>IF(M20&lt;&gt;0,M21/M20-1,0)</f>
        <v>0.1391887948643129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844</v>
      </c>
      <c r="D23" s="68">
        <v>36</v>
      </c>
      <c r="E23" s="68">
        <v>748</v>
      </c>
      <c r="F23" s="68">
        <v>131</v>
      </c>
      <c r="G23" s="68">
        <v>23</v>
      </c>
      <c r="H23" s="32">
        <f t="shared" si="0"/>
        <v>1782</v>
      </c>
      <c r="I23" s="68">
        <v>18</v>
      </c>
      <c r="J23" s="68">
        <v>1191</v>
      </c>
      <c r="K23" s="68">
        <v>967</v>
      </c>
      <c r="L23" s="32">
        <f t="shared" si="1"/>
        <v>2176</v>
      </c>
      <c r="M23" s="33">
        <f t="shared" si="2"/>
        <v>3958</v>
      </c>
      <c r="N23" s="23"/>
    </row>
    <row r="24" spans="1:14" ht="17.649999999999999" customHeight="1" x14ac:dyDescent="0.2">
      <c r="A24" s="34"/>
      <c r="B24" s="35" t="s">
        <v>14</v>
      </c>
      <c r="C24" s="69">
        <v>862</v>
      </c>
      <c r="D24" s="69">
        <v>37</v>
      </c>
      <c r="E24" s="69">
        <v>1332</v>
      </c>
      <c r="F24" s="69">
        <v>134</v>
      </c>
      <c r="G24" s="69">
        <v>23</v>
      </c>
      <c r="H24" s="37">
        <f t="shared" si="0"/>
        <v>2388</v>
      </c>
      <c r="I24" s="69">
        <v>18</v>
      </c>
      <c r="J24" s="69">
        <v>1090</v>
      </c>
      <c r="K24" s="69">
        <v>947</v>
      </c>
      <c r="L24" s="37">
        <f t="shared" si="1"/>
        <v>2055</v>
      </c>
      <c r="M24" s="38">
        <f t="shared" si="2"/>
        <v>4443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2.1327014218009532E-2</v>
      </c>
      <c r="D25" s="48">
        <f t="shared" ref="D25:G25" si="6">IF(D23&lt;&gt;0,D24/D23-1,"")</f>
        <v>2.7777777777777679E-2</v>
      </c>
      <c r="E25" s="48">
        <f t="shared" si="6"/>
        <v>0.78074866310160429</v>
      </c>
      <c r="F25" s="48">
        <f t="shared" si="6"/>
        <v>2.2900763358778553E-2</v>
      </c>
      <c r="G25" s="48">
        <f t="shared" si="6"/>
        <v>0</v>
      </c>
      <c r="H25" s="71">
        <f>IF(H23&lt;&gt;0,H24/H23-1,0)</f>
        <v>0.34006734006733996</v>
      </c>
      <c r="I25" s="48">
        <f t="shared" ref="I25:K25" si="7">IF(I23&lt;&gt;0,I24/I23-1,"")</f>
        <v>0</v>
      </c>
      <c r="J25" s="48">
        <f t="shared" si="7"/>
        <v>-8.4802686817800121E-2</v>
      </c>
      <c r="K25" s="48">
        <f t="shared" si="7"/>
        <v>-2.0682523267838704E-2</v>
      </c>
      <c r="L25" s="71">
        <f>IF(L23&lt;&gt;0,L24/L23-1,0)</f>
        <v>-5.5606617647058876E-2</v>
      </c>
      <c r="M25" s="72">
        <f>IF(M23&lt;&gt;0,M24/M23-1,0)</f>
        <v>0.1225366346639718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844</v>
      </c>
      <c r="D26" s="68">
        <v>36</v>
      </c>
      <c r="E26" s="68">
        <v>748</v>
      </c>
      <c r="F26" s="68">
        <v>131</v>
      </c>
      <c r="G26" s="68">
        <v>23</v>
      </c>
      <c r="H26" s="32">
        <f t="shared" si="0"/>
        <v>1782</v>
      </c>
      <c r="I26" s="68">
        <v>18</v>
      </c>
      <c r="J26" s="68">
        <v>1191</v>
      </c>
      <c r="K26" s="68">
        <v>967</v>
      </c>
      <c r="L26" s="32">
        <f t="shared" si="1"/>
        <v>2176</v>
      </c>
      <c r="M26" s="33">
        <f t="shared" si="2"/>
        <v>3958</v>
      </c>
      <c r="N26" s="23"/>
    </row>
    <row r="27" spans="1:14" ht="17.649999999999999" customHeight="1" x14ac:dyDescent="0.2">
      <c r="A27" s="34"/>
      <c r="B27" s="35" t="s">
        <v>14</v>
      </c>
      <c r="C27" s="69">
        <v>862</v>
      </c>
      <c r="D27" s="69">
        <v>37</v>
      </c>
      <c r="E27" s="69">
        <v>1332</v>
      </c>
      <c r="F27" s="69">
        <v>134</v>
      </c>
      <c r="G27" s="69">
        <v>23</v>
      </c>
      <c r="H27" s="37">
        <f t="shared" si="0"/>
        <v>2388</v>
      </c>
      <c r="I27" s="69">
        <v>18</v>
      </c>
      <c r="J27" s="69">
        <v>1090</v>
      </c>
      <c r="K27" s="69">
        <v>947</v>
      </c>
      <c r="L27" s="37">
        <f t="shared" si="1"/>
        <v>2055</v>
      </c>
      <c r="M27" s="38">
        <f t="shared" si="2"/>
        <v>4443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2.1327014218009532E-2</v>
      </c>
      <c r="D28" s="48">
        <f t="shared" ref="D28:G28" si="8">IF(D26&lt;&gt;0,D27/D26-1,"")</f>
        <v>2.7777777777777679E-2</v>
      </c>
      <c r="E28" s="48">
        <f t="shared" si="8"/>
        <v>0.78074866310160429</v>
      </c>
      <c r="F28" s="48">
        <f t="shared" si="8"/>
        <v>2.2900763358778553E-2</v>
      </c>
      <c r="G28" s="48">
        <f t="shared" si="8"/>
        <v>0</v>
      </c>
      <c r="H28" s="71">
        <f>IF(H26&lt;&gt;0,H27/H26-1,0)</f>
        <v>0.34006734006733996</v>
      </c>
      <c r="I28" s="48">
        <f t="shared" ref="I28:K28" si="9">IF(I26&lt;&gt;0,I27/I26-1,"")</f>
        <v>0</v>
      </c>
      <c r="J28" s="48">
        <f t="shared" si="9"/>
        <v>-8.4802686817800121E-2</v>
      </c>
      <c r="K28" s="48">
        <f t="shared" si="9"/>
        <v>-2.0682523267838704E-2</v>
      </c>
      <c r="L28" s="71">
        <f>IF(L26&lt;&gt;0,L27/L26-1,0)</f>
        <v>-5.5606617647058876E-2</v>
      </c>
      <c r="M28" s="72">
        <f>IF(M26&lt;&gt;0,M27/M26-1,0)</f>
        <v>0.1225366346639718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433</v>
      </c>
      <c r="D29" s="68">
        <v>19</v>
      </c>
      <c r="E29" s="68">
        <v>394</v>
      </c>
      <c r="F29" s="68">
        <v>84</v>
      </c>
      <c r="G29" s="68">
        <v>23</v>
      </c>
      <c r="H29" s="32">
        <f t="shared" si="0"/>
        <v>953</v>
      </c>
      <c r="I29" s="68">
        <v>18</v>
      </c>
      <c r="J29" s="68">
        <v>740</v>
      </c>
      <c r="K29" s="68">
        <v>687</v>
      </c>
      <c r="L29" s="32">
        <f t="shared" si="1"/>
        <v>1445</v>
      </c>
      <c r="M29" s="33">
        <f t="shared" si="2"/>
        <v>2398</v>
      </c>
      <c r="N29" s="23"/>
    </row>
    <row r="30" spans="1:14" ht="17.649999999999999" customHeight="1" x14ac:dyDescent="0.2">
      <c r="A30" s="34"/>
      <c r="B30" s="35" t="s">
        <v>14</v>
      </c>
      <c r="C30" s="69">
        <v>451</v>
      </c>
      <c r="D30" s="69">
        <v>19</v>
      </c>
      <c r="E30" s="69">
        <v>716</v>
      </c>
      <c r="F30" s="69">
        <v>88</v>
      </c>
      <c r="G30" s="69">
        <v>23</v>
      </c>
      <c r="H30" s="37">
        <f t="shared" si="0"/>
        <v>1297</v>
      </c>
      <c r="I30" s="69">
        <v>18</v>
      </c>
      <c r="J30" s="69">
        <v>691</v>
      </c>
      <c r="K30" s="69">
        <v>686</v>
      </c>
      <c r="L30" s="37">
        <f t="shared" si="1"/>
        <v>1395</v>
      </c>
      <c r="M30" s="38">
        <f t="shared" si="2"/>
        <v>2692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4.1570438799076292E-2</v>
      </c>
      <c r="D31" s="48">
        <f t="shared" ref="D31:G31" si="10">IF(D29&lt;&gt;0,D30/D29-1,"")</f>
        <v>0</v>
      </c>
      <c r="E31" s="48">
        <f t="shared" si="10"/>
        <v>0.81725888324873086</v>
      </c>
      <c r="F31" s="48">
        <f t="shared" si="10"/>
        <v>4.7619047619047672E-2</v>
      </c>
      <c r="G31" s="48">
        <f t="shared" si="10"/>
        <v>0</v>
      </c>
      <c r="H31" s="71">
        <f>IF(H29&lt;&gt;0,H30/H29-1,0)</f>
        <v>0.36096537250786986</v>
      </c>
      <c r="I31" s="48">
        <f t="shared" ref="I31:K31" si="11">IF(I29&lt;&gt;0,I30/I29-1,"")</f>
        <v>0</v>
      </c>
      <c r="J31" s="48">
        <f t="shared" si="11"/>
        <v>-6.6216216216216206E-2</v>
      </c>
      <c r="K31" s="48">
        <f t="shared" si="11"/>
        <v>-1.4556040756914523E-3</v>
      </c>
      <c r="L31" s="71">
        <f>IF(L29&lt;&gt;0,L30/L29-1,0)</f>
        <v>-3.4602076124567449E-2</v>
      </c>
      <c r="M31" s="72">
        <f>IF(M29&lt;&gt;0,M30/M29-1,0)</f>
        <v>0.12260216847372818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433</v>
      </c>
      <c r="D32" s="68">
        <v>19</v>
      </c>
      <c r="E32" s="68">
        <v>394</v>
      </c>
      <c r="F32" s="68">
        <v>84</v>
      </c>
      <c r="G32" s="68">
        <v>23</v>
      </c>
      <c r="H32" s="32">
        <f t="shared" si="0"/>
        <v>953</v>
      </c>
      <c r="I32" s="68">
        <v>18</v>
      </c>
      <c r="J32" s="68">
        <v>740</v>
      </c>
      <c r="K32" s="68">
        <v>687</v>
      </c>
      <c r="L32" s="32">
        <f t="shared" si="1"/>
        <v>1445</v>
      </c>
      <c r="M32" s="33">
        <f t="shared" si="2"/>
        <v>2398</v>
      </c>
      <c r="N32" s="23"/>
    </row>
    <row r="33" spans="1:14" ht="17.649999999999999" customHeight="1" x14ac:dyDescent="0.2">
      <c r="A33" s="34"/>
      <c r="B33" s="35" t="s">
        <v>14</v>
      </c>
      <c r="C33" s="69">
        <v>451</v>
      </c>
      <c r="D33" s="69">
        <v>19</v>
      </c>
      <c r="E33" s="69">
        <v>716</v>
      </c>
      <c r="F33" s="69">
        <v>88</v>
      </c>
      <c r="G33" s="69">
        <v>23</v>
      </c>
      <c r="H33" s="37">
        <f t="shared" si="0"/>
        <v>1297</v>
      </c>
      <c r="I33" s="69">
        <v>18</v>
      </c>
      <c r="J33" s="69">
        <v>691</v>
      </c>
      <c r="K33" s="69">
        <v>686</v>
      </c>
      <c r="L33" s="37">
        <f t="shared" si="1"/>
        <v>1395</v>
      </c>
      <c r="M33" s="38">
        <f t="shared" si="2"/>
        <v>2692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4.1570438799076292E-2</v>
      </c>
      <c r="D34" s="48">
        <f t="shared" ref="D34:G34" si="12">IF(D32&lt;&gt;0,D33/D32-1,"")</f>
        <v>0</v>
      </c>
      <c r="E34" s="48">
        <f t="shared" si="12"/>
        <v>0.81725888324873086</v>
      </c>
      <c r="F34" s="48">
        <f t="shared" si="12"/>
        <v>4.7619047619047672E-2</v>
      </c>
      <c r="G34" s="48">
        <f t="shared" si="12"/>
        <v>0</v>
      </c>
      <c r="H34" s="71">
        <f>IF(H32&lt;&gt;0,H33/H32-1,0)</f>
        <v>0.36096537250786986</v>
      </c>
      <c r="I34" s="48">
        <f t="shared" ref="I34:K34" si="13">IF(I32&lt;&gt;0,I33/I32-1,"")</f>
        <v>0</v>
      </c>
      <c r="J34" s="48">
        <f t="shared" si="13"/>
        <v>-6.6216216216216206E-2</v>
      </c>
      <c r="K34" s="48">
        <f t="shared" si="13"/>
        <v>-1.4556040756914523E-3</v>
      </c>
      <c r="L34" s="71">
        <f>IF(L32&lt;&gt;0,L33/L32-1,0)</f>
        <v>-3.4602076124567449E-2</v>
      </c>
      <c r="M34" s="72">
        <f>IF(M32&lt;&gt;0,M33/M32-1,0)</f>
        <v>0.12260216847372818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433</v>
      </c>
      <c r="D35" s="68">
        <v>19</v>
      </c>
      <c r="E35" s="68">
        <v>394</v>
      </c>
      <c r="F35" s="68">
        <v>84</v>
      </c>
      <c r="G35" s="68">
        <v>23</v>
      </c>
      <c r="H35" s="32">
        <f t="shared" si="0"/>
        <v>953</v>
      </c>
      <c r="I35" s="68">
        <v>18</v>
      </c>
      <c r="J35" s="68">
        <v>740</v>
      </c>
      <c r="K35" s="68">
        <v>687</v>
      </c>
      <c r="L35" s="32">
        <f t="shared" si="1"/>
        <v>1445</v>
      </c>
      <c r="M35" s="33">
        <f t="shared" si="2"/>
        <v>2398</v>
      </c>
      <c r="N35" s="23"/>
    </row>
    <row r="36" spans="1:14" ht="17.649999999999999" customHeight="1" x14ac:dyDescent="0.2">
      <c r="A36" s="34"/>
      <c r="B36" s="35" t="s">
        <v>14</v>
      </c>
      <c r="C36" s="69">
        <v>451</v>
      </c>
      <c r="D36" s="69">
        <v>19</v>
      </c>
      <c r="E36" s="69">
        <v>716</v>
      </c>
      <c r="F36" s="69">
        <v>88</v>
      </c>
      <c r="G36" s="69">
        <v>23</v>
      </c>
      <c r="H36" s="37">
        <f t="shared" si="0"/>
        <v>1297</v>
      </c>
      <c r="I36" s="69">
        <v>18</v>
      </c>
      <c r="J36" s="69">
        <v>691</v>
      </c>
      <c r="K36" s="69">
        <v>686</v>
      </c>
      <c r="L36" s="37">
        <f t="shared" si="1"/>
        <v>1395</v>
      </c>
      <c r="M36" s="38">
        <f t="shared" si="2"/>
        <v>2692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4.1570438799076292E-2</v>
      </c>
      <c r="D37" s="48">
        <f t="shared" ref="D37:G37" si="14">IF(D35&lt;&gt;0,D36/D35-1,"")</f>
        <v>0</v>
      </c>
      <c r="E37" s="48">
        <f t="shared" si="14"/>
        <v>0.81725888324873086</v>
      </c>
      <c r="F37" s="48">
        <f t="shared" si="14"/>
        <v>4.7619047619047672E-2</v>
      </c>
      <c r="G37" s="48">
        <f t="shared" si="14"/>
        <v>0</v>
      </c>
      <c r="H37" s="71">
        <f>IF(H35&lt;&gt;0,H36/H35-1,0)</f>
        <v>0.36096537250786986</v>
      </c>
      <c r="I37" s="48">
        <f t="shared" ref="I37:K37" si="15">IF(I35&lt;&gt;0,I36/I35-1,"")</f>
        <v>0</v>
      </c>
      <c r="J37" s="48">
        <f t="shared" si="15"/>
        <v>-6.6216216216216206E-2</v>
      </c>
      <c r="K37" s="48">
        <f t="shared" si="15"/>
        <v>-1.4556040756914523E-3</v>
      </c>
      <c r="L37" s="71">
        <f>IF(L35&lt;&gt;0,L36/L35-1,0)</f>
        <v>-3.4602076124567449E-2</v>
      </c>
      <c r="M37" s="72">
        <f>IF(M35&lt;&gt;0,M36/M35-1,0)</f>
        <v>0.12260216847372818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489</v>
      </c>
      <c r="D38" s="68">
        <v>21</v>
      </c>
      <c r="E38" s="68">
        <v>468</v>
      </c>
      <c r="F38" s="68">
        <v>106</v>
      </c>
      <c r="G38" s="68">
        <v>23</v>
      </c>
      <c r="H38" s="32">
        <f t="shared" si="0"/>
        <v>1107</v>
      </c>
      <c r="I38" s="68">
        <v>18</v>
      </c>
      <c r="J38" s="68">
        <v>890</v>
      </c>
      <c r="K38" s="68">
        <v>788</v>
      </c>
      <c r="L38" s="32">
        <f t="shared" si="1"/>
        <v>1696</v>
      </c>
      <c r="M38" s="33">
        <f t="shared" si="2"/>
        <v>2803</v>
      </c>
      <c r="N38" s="23"/>
    </row>
    <row r="39" spans="1:14" ht="17.649999999999999" customHeight="1" x14ac:dyDescent="0.2">
      <c r="A39" s="34"/>
      <c r="B39" s="35" t="s">
        <v>14</v>
      </c>
      <c r="C39" s="69">
        <v>510</v>
      </c>
      <c r="D39" s="69">
        <v>22</v>
      </c>
      <c r="E39" s="69">
        <v>851</v>
      </c>
      <c r="F39" s="69">
        <v>110</v>
      </c>
      <c r="G39" s="69">
        <v>23</v>
      </c>
      <c r="H39" s="37">
        <f t="shared" si="0"/>
        <v>1516</v>
      </c>
      <c r="I39" s="69">
        <v>18</v>
      </c>
      <c r="J39" s="69">
        <v>830</v>
      </c>
      <c r="K39" s="69">
        <v>788</v>
      </c>
      <c r="L39" s="37">
        <f t="shared" si="1"/>
        <v>1636</v>
      </c>
      <c r="M39" s="38">
        <f t="shared" si="2"/>
        <v>3152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4.2944785276073594E-2</v>
      </c>
      <c r="D40" s="48">
        <f t="shared" ref="D40:G40" si="16">IF(D38&lt;&gt;0,D39/D38-1,"")</f>
        <v>4.7619047619047672E-2</v>
      </c>
      <c r="E40" s="48">
        <f t="shared" si="16"/>
        <v>0.81837606837606836</v>
      </c>
      <c r="F40" s="48">
        <f t="shared" si="16"/>
        <v>3.7735849056603765E-2</v>
      </c>
      <c r="G40" s="48">
        <f t="shared" si="16"/>
        <v>0</v>
      </c>
      <c r="H40" s="71">
        <f>IF(H38&lt;&gt;0,H39/H38-1,0)</f>
        <v>0.36946702800361342</v>
      </c>
      <c r="I40" s="48">
        <f t="shared" ref="I40:K40" si="17">IF(I38&lt;&gt;0,I39/I38-1,"")</f>
        <v>0</v>
      </c>
      <c r="J40" s="48">
        <f t="shared" si="17"/>
        <v>-6.7415730337078705E-2</v>
      </c>
      <c r="K40" s="48">
        <f t="shared" si="17"/>
        <v>0</v>
      </c>
      <c r="L40" s="71">
        <f>IF(L38&lt;&gt;0,L39/L38-1,0)</f>
        <v>-3.5377358490566002E-2</v>
      </c>
      <c r="M40" s="72">
        <f>IF(M38&lt;&gt;0,M39/M38-1,0)</f>
        <v>0.12450945415626125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490</v>
      </c>
      <c r="D41" s="68">
        <v>21</v>
      </c>
      <c r="E41" s="68">
        <v>456</v>
      </c>
      <c r="F41" s="68">
        <v>106</v>
      </c>
      <c r="G41" s="68">
        <v>23</v>
      </c>
      <c r="H41" s="32">
        <f t="shared" si="0"/>
        <v>1096</v>
      </c>
      <c r="I41" s="68">
        <v>18</v>
      </c>
      <c r="J41" s="68">
        <v>874</v>
      </c>
      <c r="K41" s="68">
        <v>854</v>
      </c>
      <c r="L41" s="32">
        <f t="shared" si="1"/>
        <v>1746</v>
      </c>
      <c r="M41" s="33">
        <f t="shared" si="2"/>
        <v>2842</v>
      </c>
      <c r="N41" s="23"/>
    </row>
    <row r="42" spans="1:14" ht="17.649999999999999" customHeight="1" x14ac:dyDescent="0.2">
      <c r="A42" s="34"/>
      <c r="B42" s="35" t="s">
        <v>14</v>
      </c>
      <c r="C42" s="69">
        <v>511</v>
      </c>
      <c r="D42" s="69">
        <v>22</v>
      </c>
      <c r="E42" s="69">
        <v>828</v>
      </c>
      <c r="F42" s="69">
        <v>110</v>
      </c>
      <c r="G42" s="69">
        <v>23</v>
      </c>
      <c r="H42" s="37">
        <f t="shared" si="0"/>
        <v>1494</v>
      </c>
      <c r="I42" s="69">
        <v>18</v>
      </c>
      <c r="J42" s="69">
        <v>816</v>
      </c>
      <c r="K42" s="69">
        <v>853</v>
      </c>
      <c r="L42" s="37">
        <f t="shared" si="1"/>
        <v>1687</v>
      </c>
      <c r="M42" s="38">
        <f t="shared" si="2"/>
        <v>3181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4.2857142857142927E-2</v>
      </c>
      <c r="D43" s="48">
        <f t="shared" ref="D43:G43" si="18">IF(D41&lt;&gt;0,D42/D41-1,"")</f>
        <v>4.7619047619047672E-2</v>
      </c>
      <c r="E43" s="48">
        <f t="shared" si="18"/>
        <v>0.81578947368421062</v>
      </c>
      <c r="F43" s="48">
        <f t="shared" si="18"/>
        <v>3.7735849056603765E-2</v>
      </c>
      <c r="G43" s="48">
        <f t="shared" si="18"/>
        <v>0</v>
      </c>
      <c r="H43" s="71">
        <f>IF(H41&lt;&gt;0,H42/H41-1,0)</f>
        <v>0.36313868613138678</v>
      </c>
      <c r="I43" s="48">
        <f t="shared" ref="I43:K43" si="19">IF(I41&lt;&gt;0,I42/I41-1,"")</f>
        <v>0</v>
      </c>
      <c r="J43" s="48">
        <f t="shared" si="19"/>
        <v>-6.6361556064073235E-2</v>
      </c>
      <c r="K43" s="48">
        <f t="shared" si="19"/>
        <v>-1.1709601873536313E-3</v>
      </c>
      <c r="L43" s="71">
        <f>IF(L41&lt;&gt;0,L42/L41-1,0)</f>
        <v>-3.3791523482245123E-2</v>
      </c>
      <c r="M43" s="72">
        <f>IF(M41&lt;&gt;0,M42/M41-1,0)</f>
        <v>0.11928219563687548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333</v>
      </c>
      <c r="C54" s="123"/>
      <c r="D54" s="123"/>
      <c r="E54" s="123"/>
      <c r="F54" s="123"/>
      <c r="G54" s="23"/>
      <c r="H54" s="2" t="s">
        <v>19</v>
      </c>
      <c r="I54" s="123" t="s">
        <v>333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B3E20C70-7A48-450D-9FAF-492FA1C60A30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9555-8E00-496C-83F2-68CC7974F3CF}">
  <sheetPr codeName="Sheet22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299</v>
      </c>
      <c r="B4" s="2"/>
      <c r="C4" s="2"/>
      <c r="D4" s="4" t="s">
        <v>292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4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245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293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294</v>
      </c>
      <c r="C11" s="49" t="s">
        <v>233</v>
      </c>
      <c r="D11" s="105" t="s">
        <v>295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296</v>
      </c>
      <c r="B14" s="98"/>
      <c r="C14" s="98"/>
      <c r="D14" s="107" t="s">
        <v>297</v>
      </c>
      <c r="E14" s="110" t="s">
        <v>251</v>
      </c>
      <c r="F14" s="111">
        <v>17000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1437</v>
      </c>
      <c r="D17" s="68">
        <v>62</v>
      </c>
      <c r="E17" s="68">
        <v>792</v>
      </c>
      <c r="F17" s="68">
        <v>257</v>
      </c>
      <c r="G17" s="68">
        <v>21</v>
      </c>
      <c r="H17" s="32">
        <f t="shared" ref="H17:H44" si="0">SUM(C17:G17)</f>
        <v>2569</v>
      </c>
      <c r="I17" s="68">
        <v>18</v>
      </c>
      <c r="J17" s="68">
        <v>793</v>
      </c>
      <c r="K17" s="68">
        <v>156</v>
      </c>
      <c r="L17" s="32">
        <f t="shared" ref="L17:L49" si="1">SUM(I17:K17)</f>
        <v>967</v>
      </c>
      <c r="M17" s="33">
        <f t="shared" ref="M17:M49" si="2">SUM(H17,L17)</f>
        <v>3536</v>
      </c>
      <c r="N17" s="23"/>
    </row>
    <row r="18" spans="1:14" ht="17.649999999999999" customHeight="1" x14ac:dyDescent="0.2">
      <c r="A18" s="34"/>
      <c r="B18" s="35" t="s">
        <v>14</v>
      </c>
      <c r="C18" s="69">
        <v>1175</v>
      </c>
      <c r="D18" s="69">
        <v>50</v>
      </c>
      <c r="E18" s="69">
        <v>600</v>
      </c>
      <c r="F18" s="69">
        <v>216</v>
      </c>
      <c r="G18" s="69">
        <v>22</v>
      </c>
      <c r="H18" s="37">
        <f t="shared" si="0"/>
        <v>2063</v>
      </c>
      <c r="I18" s="69">
        <v>18</v>
      </c>
      <c r="J18" s="69">
        <v>604</v>
      </c>
      <c r="K18" s="69">
        <v>108</v>
      </c>
      <c r="L18" s="37">
        <f t="shared" si="1"/>
        <v>730</v>
      </c>
      <c r="M18" s="38">
        <f t="shared" si="2"/>
        <v>2793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-0.18232428670842027</v>
      </c>
      <c r="D19" s="48">
        <f t="shared" ref="D19:K19" si="3">IF(D17&lt;&gt;0,D18/D17-1,"")</f>
        <v>-0.19354838709677424</v>
      </c>
      <c r="E19" s="48">
        <f t="shared" si="3"/>
        <v>-0.24242424242424243</v>
      </c>
      <c r="F19" s="48">
        <f t="shared" si="3"/>
        <v>-0.15953307392996108</v>
      </c>
      <c r="G19" s="48">
        <f t="shared" si="3"/>
        <v>4.7619047619047672E-2</v>
      </c>
      <c r="H19" s="71">
        <f>IF(H17&lt;&gt;0,H18/H17-1,0)</f>
        <v>-0.19696379914363571</v>
      </c>
      <c r="I19" s="48">
        <f t="shared" si="3"/>
        <v>0</v>
      </c>
      <c r="J19" s="48">
        <f t="shared" si="3"/>
        <v>-0.23833543505674648</v>
      </c>
      <c r="K19" s="48">
        <f t="shared" si="3"/>
        <v>-0.30769230769230771</v>
      </c>
      <c r="L19" s="71">
        <f>IF(L17&lt;&gt;0,L18/L17-1,0)</f>
        <v>-0.24508790072388831</v>
      </c>
      <c r="M19" s="72">
        <f>IF(M17&lt;&gt;0,M18/M17-1,0)</f>
        <v>-0.2101244343891403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1515</v>
      </c>
      <c r="D20" s="68">
        <v>65</v>
      </c>
      <c r="E20" s="68">
        <v>835</v>
      </c>
      <c r="F20" s="68">
        <v>270</v>
      </c>
      <c r="G20" s="68">
        <v>21</v>
      </c>
      <c r="H20" s="32">
        <f t="shared" si="0"/>
        <v>2706</v>
      </c>
      <c r="I20" s="68">
        <v>18</v>
      </c>
      <c r="J20" s="68">
        <v>842</v>
      </c>
      <c r="K20" s="68">
        <v>168</v>
      </c>
      <c r="L20" s="32">
        <f t="shared" si="1"/>
        <v>1028</v>
      </c>
      <c r="M20" s="33">
        <f t="shared" si="2"/>
        <v>3734</v>
      </c>
      <c r="N20" s="23"/>
    </row>
    <row r="21" spans="1:14" ht="17.649999999999999" customHeight="1" x14ac:dyDescent="0.2">
      <c r="A21" s="34"/>
      <c r="B21" s="35" t="s">
        <v>14</v>
      </c>
      <c r="C21" s="69">
        <v>1548</v>
      </c>
      <c r="D21" s="69">
        <v>67</v>
      </c>
      <c r="E21" s="69">
        <v>790</v>
      </c>
      <c r="F21" s="69">
        <v>283</v>
      </c>
      <c r="G21" s="69">
        <v>22</v>
      </c>
      <c r="H21" s="37">
        <f t="shared" si="0"/>
        <v>2710</v>
      </c>
      <c r="I21" s="69">
        <v>18</v>
      </c>
      <c r="J21" s="69">
        <v>801</v>
      </c>
      <c r="K21" s="69">
        <v>146</v>
      </c>
      <c r="L21" s="37">
        <f t="shared" si="1"/>
        <v>965</v>
      </c>
      <c r="M21" s="38">
        <f t="shared" si="2"/>
        <v>3675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2.1782178217821802E-2</v>
      </c>
      <c r="D22" s="48">
        <f t="shared" ref="D22:G22" si="4">IF(D20&lt;&gt;0,D21/D20-1,"")</f>
        <v>3.076923076923066E-2</v>
      </c>
      <c r="E22" s="48">
        <f t="shared" si="4"/>
        <v>-5.3892215568862256E-2</v>
      </c>
      <c r="F22" s="48">
        <f t="shared" si="4"/>
        <v>4.8148148148148051E-2</v>
      </c>
      <c r="G22" s="48">
        <f t="shared" si="4"/>
        <v>4.7619047619047672E-2</v>
      </c>
      <c r="H22" s="71">
        <f>IF(H20&lt;&gt;0,H21/H20-1,0)</f>
        <v>1.4781966001478075E-3</v>
      </c>
      <c r="I22" s="48">
        <f t="shared" ref="I22:K22" si="5">IF(I20&lt;&gt;0,I21/I20-1,"")</f>
        <v>0</v>
      </c>
      <c r="J22" s="48">
        <f t="shared" si="5"/>
        <v>-4.8693586698337343E-2</v>
      </c>
      <c r="K22" s="48">
        <f t="shared" si="5"/>
        <v>-0.13095238095238093</v>
      </c>
      <c r="L22" s="71">
        <f>IF(L20&lt;&gt;0,L21/L20-1,0)</f>
        <v>-6.1284046692607008E-2</v>
      </c>
      <c r="M22" s="72">
        <f>IF(M20&lt;&gt;0,M21/M20-1,0)</f>
        <v>-1.5800749866095365E-2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1649</v>
      </c>
      <c r="D23" s="68">
        <v>71</v>
      </c>
      <c r="E23" s="68">
        <v>873</v>
      </c>
      <c r="F23" s="68">
        <v>274</v>
      </c>
      <c r="G23" s="68">
        <v>21</v>
      </c>
      <c r="H23" s="32">
        <f t="shared" si="0"/>
        <v>2888</v>
      </c>
      <c r="I23" s="68">
        <v>18</v>
      </c>
      <c r="J23" s="68">
        <v>953</v>
      </c>
      <c r="K23" s="68">
        <v>239</v>
      </c>
      <c r="L23" s="32">
        <f t="shared" si="1"/>
        <v>1210</v>
      </c>
      <c r="M23" s="33">
        <f t="shared" si="2"/>
        <v>4098</v>
      </c>
      <c r="N23" s="23"/>
    </row>
    <row r="24" spans="1:14" ht="17.649999999999999" customHeight="1" x14ac:dyDescent="0.2">
      <c r="A24" s="34"/>
      <c r="B24" s="35" t="s">
        <v>14</v>
      </c>
      <c r="C24" s="69">
        <v>1685</v>
      </c>
      <c r="D24" s="69">
        <v>72</v>
      </c>
      <c r="E24" s="69">
        <v>826</v>
      </c>
      <c r="F24" s="69">
        <v>288</v>
      </c>
      <c r="G24" s="69">
        <v>22</v>
      </c>
      <c r="H24" s="37">
        <f t="shared" si="0"/>
        <v>2893</v>
      </c>
      <c r="I24" s="69">
        <v>18</v>
      </c>
      <c r="J24" s="69">
        <v>907</v>
      </c>
      <c r="K24" s="69">
        <v>207</v>
      </c>
      <c r="L24" s="37">
        <f t="shared" si="1"/>
        <v>1132</v>
      </c>
      <c r="M24" s="38">
        <f t="shared" si="2"/>
        <v>4025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2.1831412977562081E-2</v>
      </c>
      <c r="D25" s="48">
        <f t="shared" ref="D25:G25" si="6">IF(D23&lt;&gt;0,D24/D23-1,"")</f>
        <v>1.4084507042253502E-2</v>
      </c>
      <c r="E25" s="48">
        <f t="shared" si="6"/>
        <v>-5.3837342497136342E-2</v>
      </c>
      <c r="F25" s="48">
        <f t="shared" si="6"/>
        <v>5.1094890510948954E-2</v>
      </c>
      <c r="G25" s="48">
        <f t="shared" si="6"/>
        <v>4.7619047619047672E-2</v>
      </c>
      <c r="H25" s="71">
        <f>IF(H23&lt;&gt;0,H24/H23-1,0)</f>
        <v>1.7313019390581275E-3</v>
      </c>
      <c r="I25" s="48">
        <f t="shared" ref="I25:K25" si="7">IF(I23&lt;&gt;0,I24/I23-1,"")</f>
        <v>0</v>
      </c>
      <c r="J25" s="48">
        <f t="shared" si="7"/>
        <v>-4.8268625393494191E-2</v>
      </c>
      <c r="K25" s="48">
        <f t="shared" si="7"/>
        <v>-0.13389121338912136</v>
      </c>
      <c r="L25" s="71">
        <f>IF(L23&lt;&gt;0,L24/L23-1,0)</f>
        <v>-6.4462809917355424E-2</v>
      </c>
      <c r="M25" s="72">
        <f>IF(M23&lt;&gt;0,M24/M23-1,0)</f>
        <v>-1.7813567593948254E-2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1649</v>
      </c>
      <c r="D26" s="68">
        <v>71</v>
      </c>
      <c r="E26" s="68">
        <v>873</v>
      </c>
      <c r="F26" s="68">
        <v>274</v>
      </c>
      <c r="G26" s="68">
        <v>21</v>
      </c>
      <c r="H26" s="32">
        <f t="shared" si="0"/>
        <v>2888</v>
      </c>
      <c r="I26" s="68">
        <v>18</v>
      </c>
      <c r="J26" s="68">
        <v>953</v>
      </c>
      <c r="K26" s="68">
        <v>239</v>
      </c>
      <c r="L26" s="32">
        <f t="shared" si="1"/>
        <v>1210</v>
      </c>
      <c r="M26" s="33">
        <f t="shared" si="2"/>
        <v>4098</v>
      </c>
      <c r="N26" s="23"/>
    </row>
    <row r="27" spans="1:14" ht="17.649999999999999" customHeight="1" x14ac:dyDescent="0.2">
      <c r="A27" s="34"/>
      <c r="B27" s="35" t="s">
        <v>14</v>
      </c>
      <c r="C27" s="69">
        <v>1685</v>
      </c>
      <c r="D27" s="69">
        <v>72</v>
      </c>
      <c r="E27" s="69">
        <v>826</v>
      </c>
      <c r="F27" s="69">
        <v>288</v>
      </c>
      <c r="G27" s="69">
        <v>22</v>
      </c>
      <c r="H27" s="37">
        <f t="shared" si="0"/>
        <v>2893</v>
      </c>
      <c r="I27" s="69">
        <v>18</v>
      </c>
      <c r="J27" s="69">
        <v>907</v>
      </c>
      <c r="K27" s="69">
        <v>207</v>
      </c>
      <c r="L27" s="37">
        <f t="shared" si="1"/>
        <v>1132</v>
      </c>
      <c r="M27" s="38">
        <f t="shared" si="2"/>
        <v>4025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2.1831412977562081E-2</v>
      </c>
      <c r="D28" s="48">
        <f t="shared" ref="D28:G28" si="8">IF(D26&lt;&gt;0,D27/D26-1,"")</f>
        <v>1.4084507042253502E-2</v>
      </c>
      <c r="E28" s="48">
        <f t="shared" si="8"/>
        <v>-5.3837342497136342E-2</v>
      </c>
      <c r="F28" s="48">
        <f t="shared" si="8"/>
        <v>5.1094890510948954E-2</v>
      </c>
      <c r="G28" s="48">
        <f t="shared" si="8"/>
        <v>4.7619047619047672E-2</v>
      </c>
      <c r="H28" s="71">
        <f>IF(H26&lt;&gt;0,H27/H26-1,0)</f>
        <v>1.7313019390581275E-3</v>
      </c>
      <c r="I28" s="48">
        <f t="shared" ref="I28:K28" si="9">IF(I26&lt;&gt;0,I27/I26-1,"")</f>
        <v>0</v>
      </c>
      <c r="J28" s="48">
        <f t="shared" si="9"/>
        <v>-4.8268625393494191E-2</v>
      </c>
      <c r="K28" s="48">
        <f t="shared" si="9"/>
        <v>-0.13389121338912136</v>
      </c>
      <c r="L28" s="71">
        <f>IF(L26&lt;&gt;0,L27/L26-1,0)</f>
        <v>-6.4462809917355424E-2</v>
      </c>
      <c r="M28" s="72">
        <f>IF(M26&lt;&gt;0,M27/M26-1,0)</f>
        <v>-1.7813567593948254E-2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846</v>
      </c>
      <c r="D29" s="68">
        <v>36</v>
      </c>
      <c r="E29" s="68">
        <v>460</v>
      </c>
      <c r="F29" s="68">
        <v>176</v>
      </c>
      <c r="G29" s="68">
        <v>21</v>
      </c>
      <c r="H29" s="32">
        <f t="shared" si="0"/>
        <v>1539</v>
      </c>
      <c r="I29" s="68">
        <v>18</v>
      </c>
      <c r="J29" s="68">
        <v>592</v>
      </c>
      <c r="K29" s="68">
        <v>169</v>
      </c>
      <c r="L29" s="32">
        <f t="shared" si="1"/>
        <v>779</v>
      </c>
      <c r="M29" s="33">
        <f t="shared" si="2"/>
        <v>2318</v>
      </c>
      <c r="N29" s="23"/>
    </row>
    <row r="30" spans="1:14" ht="17.649999999999999" customHeight="1" x14ac:dyDescent="0.2">
      <c r="A30" s="34"/>
      <c r="B30" s="35" t="s">
        <v>14</v>
      </c>
      <c r="C30" s="69">
        <v>882</v>
      </c>
      <c r="D30" s="69">
        <v>38</v>
      </c>
      <c r="E30" s="69">
        <v>444</v>
      </c>
      <c r="F30" s="69">
        <v>188</v>
      </c>
      <c r="G30" s="69">
        <v>22</v>
      </c>
      <c r="H30" s="37">
        <f t="shared" si="0"/>
        <v>1574</v>
      </c>
      <c r="I30" s="69">
        <v>18</v>
      </c>
      <c r="J30" s="69">
        <v>575</v>
      </c>
      <c r="K30" s="69">
        <v>150</v>
      </c>
      <c r="L30" s="37">
        <f t="shared" si="1"/>
        <v>743</v>
      </c>
      <c r="M30" s="38">
        <f t="shared" si="2"/>
        <v>2317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4.2553191489361764E-2</v>
      </c>
      <c r="D31" s="48">
        <f t="shared" ref="D31:G31" si="10">IF(D29&lt;&gt;0,D30/D29-1,"")</f>
        <v>5.555555555555558E-2</v>
      </c>
      <c r="E31" s="48">
        <f t="shared" si="10"/>
        <v>-3.4782608695652195E-2</v>
      </c>
      <c r="F31" s="48">
        <f t="shared" si="10"/>
        <v>6.8181818181818121E-2</v>
      </c>
      <c r="G31" s="48">
        <f t="shared" si="10"/>
        <v>4.7619047619047672E-2</v>
      </c>
      <c r="H31" s="71">
        <f>IF(H29&lt;&gt;0,H30/H29-1,0)</f>
        <v>2.2742040285899989E-2</v>
      </c>
      <c r="I31" s="48">
        <f t="shared" ref="I31:K31" si="11">IF(I29&lt;&gt;0,I30/I29-1,"")</f>
        <v>0</v>
      </c>
      <c r="J31" s="48">
        <f t="shared" si="11"/>
        <v>-2.8716216216216228E-2</v>
      </c>
      <c r="K31" s="48">
        <f t="shared" si="11"/>
        <v>-0.1124260355029586</v>
      </c>
      <c r="L31" s="71">
        <f>IF(L29&lt;&gt;0,L30/L29-1,0)</f>
        <v>-4.6213093709884467E-2</v>
      </c>
      <c r="M31" s="72">
        <f>IF(M29&lt;&gt;0,M30/M29-1,0)</f>
        <v>-4.3140638481453664E-4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846</v>
      </c>
      <c r="D32" s="68">
        <v>36</v>
      </c>
      <c r="E32" s="68">
        <v>460</v>
      </c>
      <c r="F32" s="68">
        <v>176</v>
      </c>
      <c r="G32" s="68">
        <v>21</v>
      </c>
      <c r="H32" s="32">
        <f t="shared" si="0"/>
        <v>1539</v>
      </c>
      <c r="I32" s="68">
        <v>18</v>
      </c>
      <c r="J32" s="68">
        <v>592</v>
      </c>
      <c r="K32" s="68">
        <v>169</v>
      </c>
      <c r="L32" s="32">
        <f t="shared" si="1"/>
        <v>779</v>
      </c>
      <c r="M32" s="33">
        <f t="shared" si="2"/>
        <v>2318</v>
      </c>
      <c r="N32" s="23"/>
    </row>
    <row r="33" spans="1:14" ht="17.649999999999999" customHeight="1" x14ac:dyDescent="0.2">
      <c r="A33" s="34"/>
      <c r="B33" s="35" t="s">
        <v>14</v>
      </c>
      <c r="C33" s="69">
        <v>882</v>
      </c>
      <c r="D33" s="69">
        <v>38</v>
      </c>
      <c r="E33" s="69">
        <v>444</v>
      </c>
      <c r="F33" s="69">
        <v>188</v>
      </c>
      <c r="G33" s="69">
        <v>22</v>
      </c>
      <c r="H33" s="37">
        <f t="shared" si="0"/>
        <v>1574</v>
      </c>
      <c r="I33" s="69">
        <v>18</v>
      </c>
      <c r="J33" s="69">
        <v>575</v>
      </c>
      <c r="K33" s="69">
        <v>150</v>
      </c>
      <c r="L33" s="37">
        <f t="shared" si="1"/>
        <v>743</v>
      </c>
      <c r="M33" s="38">
        <f t="shared" si="2"/>
        <v>2317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4.2553191489361764E-2</v>
      </c>
      <c r="D34" s="48">
        <f t="shared" ref="D34:G34" si="12">IF(D32&lt;&gt;0,D33/D32-1,"")</f>
        <v>5.555555555555558E-2</v>
      </c>
      <c r="E34" s="48">
        <f t="shared" si="12"/>
        <v>-3.4782608695652195E-2</v>
      </c>
      <c r="F34" s="48">
        <f t="shared" si="12"/>
        <v>6.8181818181818121E-2</v>
      </c>
      <c r="G34" s="48">
        <f t="shared" si="12"/>
        <v>4.7619047619047672E-2</v>
      </c>
      <c r="H34" s="71">
        <f>IF(H32&lt;&gt;0,H33/H32-1,0)</f>
        <v>2.2742040285899989E-2</v>
      </c>
      <c r="I34" s="48">
        <f t="shared" ref="I34:K34" si="13">IF(I32&lt;&gt;0,I33/I32-1,"")</f>
        <v>0</v>
      </c>
      <c r="J34" s="48">
        <f t="shared" si="13"/>
        <v>-2.8716216216216228E-2</v>
      </c>
      <c r="K34" s="48">
        <f t="shared" si="13"/>
        <v>-0.1124260355029586</v>
      </c>
      <c r="L34" s="71">
        <f>IF(L32&lt;&gt;0,L33/L32-1,0)</f>
        <v>-4.6213093709884467E-2</v>
      </c>
      <c r="M34" s="72">
        <f>IF(M32&lt;&gt;0,M33/M32-1,0)</f>
        <v>-4.3140638481453664E-4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846</v>
      </c>
      <c r="D35" s="68">
        <v>36</v>
      </c>
      <c r="E35" s="68">
        <v>460</v>
      </c>
      <c r="F35" s="68">
        <v>176</v>
      </c>
      <c r="G35" s="68">
        <v>21</v>
      </c>
      <c r="H35" s="32">
        <f t="shared" si="0"/>
        <v>1539</v>
      </c>
      <c r="I35" s="68">
        <v>18</v>
      </c>
      <c r="J35" s="68">
        <v>592</v>
      </c>
      <c r="K35" s="68">
        <v>169</v>
      </c>
      <c r="L35" s="32">
        <f t="shared" si="1"/>
        <v>779</v>
      </c>
      <c r="M35" s="33">
        <f t="shared" si="2"/>
        <v>2318</v>
      </c>
      <c r="N35" s="23"/>
    </row>
    <row r="36" spans="1:14" ht="17.649999999999999" customHeight="1" x14ac:dyDescent="0.2">
      <c r="A36" s="34"/>
      <c r="B36" s="35" t="s">
        <v>14</v>
      </c>
      <c r="C36" s="69">
        <v>882</v>
      </c>
      <c r="D36" s="69">
        <v>38</v>
      </c>
      <c r="E36" s="69">
        <v>444</v>
      </c>
      <c r="F36" s="69">
        <v>188</v>
      </c>
      <c r="G36" s="69">
        <v>22</v>
      </c>
      <c r="H36" s="37">
        <f t="shared" si="0"/>
        <v>1574</v>
      </c>
      <c r="I36" s="69">
        <v>18</v>
      </c>
      <c r="J36" s="69">
        <v>575</v>
      </c>
      <c r="K36" s="69">
        <v>150</v>
      </c>
      <c r="L36" s="37">
        <f t="shared" si="1"/>
        <v>743</v>
      </c>
      <c r="M36" s="38">
        <f t="shared" si="2"/>
        <v>2317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4.2553191489361764E-2</v>
      </c>
      <c r="D37" s="48">
        <f t="shared" ref="D37:G37" si="14">IF(D35&lt;&gt;0,D36/D35-1,"")</f>
        <v>5.555555555555558E-2</v>
      </c>
      <c r="E37" s="48">
        <f t="shared" si="14"/>
        <v>-3.4782608695652195E-2</v>
      </c>
      <c r="F37" s="48">
        <f t="shared" si="14"/>
        <v>6.8181818181818121E-2</v>
      </c>
      <c r="G37" s="48">
        <f t="shared" si="14"/>
        <v>4.7619047619047672E-2</v>
      </c>
      <c r="H37" s="71">
        <f>IF(H35&lt;&gt;0,H36/H35-1,0)</f>
        <v>2.2742040285899989E-2</v>
      </c>
      <c r="I37" s="48">
        <f t="shared" ref="I37:K37" si="15">IF(I35&lt;&gt;0,I36/I35-1,"")</f>
        <v>0</v>
      </c>
      <c r="J37" s="48">
        <f t="shared" si="15"/>
        <v>-2.8716216216216228E-2</v>
      </c>
      <c r="K37" s="48">
        <f t="shared" si="15"/>
        <v>-0.1124260355029586</v>
      </c>
      <c r="L37" s="71">
        <f>IF(L35&lt;&gt;0,L36/L35-1,0)</f>
        <v>-4.6213093709884467E-2</v>
      </c>
      <c r="M37" s="72">
        <f>IF(M35&lt;&gt;0,M36/M35-1,0)</f>
        <v>-4.3140638481453664E-4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955</v>
      </c>
      <c r="D38" s="68">
        <v>41</v>
      </c>
      <c r="E38" s="68">
        <v>547</v>
      </c>
      <c r="F38" s="68">
        <v>221</v>
      </c>
      <c r="G38" s="68">
        <v>21</v>
      </c>
      <c r="H38" s="32">
        <f t="shared" si="0"/>
        <v>1785</v>
      </c>
      <c r="I38" s="68">
        <v>18</v>
      </c>
      <c r="J38" s="68">
        <v>712</v>
      </c>
      <c r="K38" s="68">
        <v>194</v>
      </c>
      <c r="L38" s="32">
        <f t="shared" si="1"/>
        <v>924</v>
      </c>
      <c r="M38" s="33">
        <f t="shared" si="2"/>
        <v>2709</v>
      </c>
      <c r="N38" s="23"/>
    </row>
    <row r="39" spans="1:14" ht="17.649999999999999" customHeight="1" x14ac:dyDescent="0.2">
      <c r="A39" s="34"/>
      <c r="B39" s="35" t="s">
        <v>14</v>
      </c>
      <c r="C39" s="69">
        <v>996</v>
      </c>
      <c r="D39" s="69">
        <v>43</v>
      </c>
      <c r="E39" s="69">
        <v>528</v>
      </c>
      <c r="F39" s="69">
        <v>237</v>
      </c>
      <c r="G39" s="69">
        <v>22</v>
      </c>
      <c r="H39" s="37">
        <f t="shared" si="0"/>
        <v>1826</v>
      </c>
      <c r="I39" s="69">
        <v>18</v>
      </c>
      <c r="J39" s="69">
        <v>691</v>
      </c>
      <c r="K39" s="69">
        <v>172</v>
      </c>
      <c r="L39" s="37">
        <f t="shared" si="1"/>
        <v>881</v>
      </c>
      <c r="M39" s="38">
        <f t="shared" si="2"/>
        <v>2707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4.293193717277477E-2</v>
      </c>
      <c r="D40" s="48">
        <f t="shared" ref="D40:G40" si="16">IF(D38&lt;&gt;0,D39/D38-1,"")</f>
        <v>4.8780487804878092E-2</v>
      </c>
      <c r="E40" s="48">
        <f t="shared" si="16"/>
        <v>-3.4734917733089565E-2</v>
      </c>
      <c r="F40" s="48">
        <f t="shared" si="16"/>
        <v>7.2398190045248834E-2</v>
      </c>
      <c r="G40" s="48">
        <f t="shared" si="16"/>
        <v>4.7619047619047672E-2</v>
      </c>
      <c r="H40" s="71">
        <f>IF(H38&lt;&gt;0,H39/H38-1,0)</f>
        <v>2.2969187675069946E-2</v>
      </c>
      <c r="I40" s="48">
        <f t="shared" ref="I40:K40" si="17">IF(I38&lt;&gt;0,I39/I38-1,"")</f>
        <v>0</v>
      </c>
      <c r="J40" s="48">
        <f t="shared" si="17"/>
        <v>-2.9494382022471899E-2</v>
      </c>
      <c r="K40" s="48">
        <f t="shared" si="17"/>
        <v>-0.11340206185567014</v>
      </c>
      <c r="L40" s="71">
        <f>IF(L38&lt;&gt;0,L39/L38-1,0)</f>
        <v>-4.6536796536796543E-2</v>
      </c>
      <c r="M40" s="72">
        <f>IF(M38&lt;&gt;0,M39/M38-1,0)</f>
        <v>-7.3827980804730409E-4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958</v>
      </c>
      <c r="D41" s="68">
        <v>41</v>
      </c>
      <c r="E41" s="68">
        <v>532</v>
      </c>
      <c r="F41" s="68">
        <v>222</v>
      </c>
      <c r="G41" s="68">
        <v>21</v>
      </c>
      <c r="H41" s="32">
        <f t="shared" si="0"/>
        <v>1774</v>
      </c>
      <c r="I41" s="68">
        <v>18</v>
      </c>
      <c r="J41" s="68">
        <v>699</v>
      </c>
      <c r="K41" s="68">
        <v>211</v>
      </c>
      <c r="L41" s="32">
        <f t="shared" si="1"/>
        <v>928</v>
      </c>
      <c r="M41" s="33">
        <f t="shared" si="2"/>
        <v>2702</v>
      </c>
      <c r="N41" s="23"/>
    </row>
    <row r="42" spans="1:14" ht="17.649999999999999" customHeight="1" x14ac:dyDescent="0.2">
      <c r="A42" s="34"/>
      <c r="B42" s="35" t="s">
        <v>14</v>
      </c>
      <c r="C42" s="69">
        <v>998</v>
      </c>
      <c r="D42" s="69">
        <v>43</v>
      </c>
      <c r="E42" s="69">
        <v>514</v>
      </c>
      <c r="F42" s="69">
        <v>237</v>
      </c>
      <c r="G42" s="69">
        <v>22</v>
      </c>
      <c r="H42" s="37">
        <f t="shared" si="0"/>
        <v>1814</v>
      </c>
      <c r="I42" s="69">
        <v>18</v>
      </c>
      <c r="J42" s="69">
        <v>679</v>
      </c>
      <c r="K42" s="69">
        <v>186</v>
      </c>
      <c r="L42" s="37">
        <f t="shared" si="1"/>
        <v>883</v>
      </c>
      <c r="M42" s="38">
        <f t="shared" si="2"/>
        <v>2697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4.175365344467652E-2</v>
      </c>
      <c r="D43" s="48">
        <f t="shared" ref="D43:G43" si="18">IF(D41&lt;&gt;0,D42/D41-1,"")</f>
        <v>4.8780487804878092E-2</v>
      </c>
      <c r="E43" s="48">
        <f t="shared" si="18"/>
        <v>-3.3834586466165439E-2</v>
      </c>
      <c r="F43" s="48">
        <f t="shared" si="18"/>
        <v>6.7567567567567544E-2</v>
      </c>
      <c r="G43" s="48">
        <f t="shared" si="18"/>
        <v>4.7619047619047672E-2</v>
      </c>
      <c r="H43" s="71">
        <f>IF(H41&lt;&gt;0,H42/H41-1,0)</f>
        <v>2.2547914317925688E-2</v>
      </c>
      <c r="I43" s="48">
        <f t="shared" ref="I43:K43" si="19">IF(I41&lt;&gt;0,I42/I41-1,"")</f>
        <v>0</v>
      </c>
      <c r="J43" s="48">
        <f t="shared" si="19"/>
        <v>-2.8612303290414864E-2</v>
      </c>
      <c r="K43" s="48">
        <f t="shared" si="19"/>
        <v>-0.11848341232227488</v>
      </c>
      <c r="L43" s="71">
        <f>IF(L41&lt;&gt;0,L42/L41-1,0)</f>
        <v>-4.8491379310344862E-2</v>
      </c>
      <c r="M43" s="72">
        <f>IF(M41&lt;&gt;0,M42/M41-1,0)</f>
        <v>-1.8504811250925624E-3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334</v>
      </c>
      <c r="C54" s="123"/>
      <c r="D54" s="123"/>
      <c r="E54" s="123"/>
      <c r="F54" s="123"/>
      <c r="G54" s="23"/>
      <c r="H54" s="2" t="s">
        <v>19</v>
      </c>
      <c r="I54" s="123" t="s">
        <v>334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9DB92BEE-9F2A-4B8F-B5F5-46CCC974B791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565B6-20CE-4A98-864D-C36C86B079C6}">
  <sheetPr codeName="Sheet23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300</v>
      </c>
      <c r="B4" s="2"/>
      <c r="C4" s="2"/>
      <c r="D4" s="4" t="s">
        <v>301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4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264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302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303</v>
      </c>
      <c r="C11" s="49" t="s">
        <v>233</v>
      </c>
      <c r="D11" s="105" t="s">
        <v>304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305</v>
      </c>
      <c r="B14" s="98"/>
      <c r="C14" s="98"/>
      <c r="D14" s="107" t="s">
        <v>306</v>
      </c>
      <c r="E14" s="110" t="s">
        <v>251</v>
      </c>
      <c r="F14" s="111">
        <v>25000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538</v>
      </c>
      <c r="D17" s="68">
        <v>23</v>
      </c>
      <c r="E17" s="68">
        <v>196</v>
      </c>
      <c r="F17" s="68">
        <v>162</v>
      </c>
      <c r="G17" s="68">
        <v>22</v>
      </c>
      <c r="H17" s="32">
        <f t="shared" ref="H17:H44" si="0">SUM(C17:G17)</f>
        <v>941</v>
      </c>
      <c r="I17" s="68">
        <v>18</v>
      </c>
      <c r="J17" s="68">
        <v>170</v>
      </c>
      <c r="K17" s="68">
        <v>86</v>
      </c>
      <c r="L17" s="32">
        <f t="shared" ref="L17:L49" si="1">SUM(I17:K17)</f>
        <v>274</v>
      </c>
      <c r="M17" s="33">
        <f t="shared" ref="M17:M49" si="2">SUM(H17,L17)</f>
        <v>1215</v>
      </c>
      <c r="N17" s="23"/>
    </row>
    <row r="18" spans="1:14" ht="17.649999999999999" customHeight="1" x14ac:dyDescent="0.2">
      <c r="A18" s="34"/>
      <c r="B18" s="35" t="s">
        <v>14</v>
      </c>
      <c r="C18" s="69">
        <v>440</v>
      </c>
      <c r="D18" s="69">
        <v>19</v>
      </c>
      <c r="E18" s="69">
        <v>190</v>
      </c>
      <c r="F18" s="69">
        <v>196</v>
      </c>
      <c r="G18" s="69">
        <v>23</v>
      </c>
      <c r="H18" s="37">
        <f t="shared" si="0"/>
        <v>868</v>
      </c>
      <c r="I18" s="69">
        <v>18</v>
      </c>
      <c r="J18" s="69">
        <v>206</v>
      </c>
      <c r="K18" s="69">
        <v>71</v>
      </c>
      <c r="L18" s="37">
        <f t="shared" si="1"/>
        <v>295</v>
      </c>
      <c r="M18" s="38">
        <f t="shared" si="2"/>
        <v>1163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-0.18215613382899631</v>
      </c>
      <c r="D19" s="48">
        <f t="shared" ref="D19:K19" si="3">IF(D17&lt;&gt;0,D18/D17-1,"")</f>
        <v>-0.17391304347826086</v>
      </c>
      <c r="E19" s="48">
        <f t="shared" si="3"/>
        <v>-3.0612244897959218E-2</v>
      </c>
      <c r="F19" s="48">
        <f t="shared" si="3"/>
        <v>0.20987654320987659</v>
      </c>
      <c r="G19" s="48">
        <f t="shared" si="3"/>
        <v>4.5454545454545414E-2</v>
      </c>
      <c r="H19" s="71">
        <f>IF(H17&lt;&gt;0,H18/H17-1,0)</f>
        <v>-7.7577045696068048E-2</v>
      </c>
      <c r="I19" s="48">
        <f t="shared" si="3"/>
        <v>0</v>
      </c>
      <c r="J19" s="48">
        <f t="shared" si="3"/>
        <v>0.21176470588235285</v>
      </c>
      <c r="K19" s="48">
        <f t="shared" si="3"/>
        <v>-0.17441860465116277</v>
      </c>
      <c r="L19" s="71">
        <f>IF(L17&lt;&gt;0,L18/L17-1,0)</f>
        <v>7.6642335766423431E-2</v>
      </c>
      <c r="M19" s="72">
        <f>IF(M17&lt;&gt;0,M18/M17-1,0)</f>
        <v>-4.279835390946507E-2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567</v>
      </c>
      <c r="D20" s="68">
        <v>24</v>
      </c>
      <c r="E20" s="68">
        <v>207</v>
      </c>
      <c r="F20" s="68">
        <v>170</v>
      </c>
      <c r="G20" s="68">
        <v>22</v>
      </c>
      <c r="H20" s="32">
        <f t="shared" si="0"/>
        <v>990</v>
      </c>
      <c r="I20" s="68">
        <v>18</v>
      </c>
      <c r="J20" s="68">
        <v>181</v>
      </c>
      <c r="K20" s="68">
        <v>93</v>
      </c>
      <c r="L20" s="32">
        <f t="shared" si="1"/>
        <v>292</v>
      </c>
      <c r="M20" s="33">
        <f t="shared" si="2"/>
        <v>1282</v>
      </c>
      <c r="N20" s="23"/>
    </row>
    <row r="21" spans="1:14" ht="17.649999999999999" customHeight="1" x14ac:dyDescent="0.2">
      <c r="A21" s="34"/>
      <c r="B21" s="35" t="s">
        <v>14</v>
      </c>
      <c r="C21" s="69">
        <v>579</v>
      </c>
      <c r="D21" s="69">
        <v>25</v>
      </c>
      <c r="E21" s="69">
        <v>250</v>
      </c>
      <c r="F21" s="69">
        <v>258</v>
      </c>
      <c r="G21" s="69">
        <v>23</v>
      </c>
      <c r="H21" s="37">
        <f t="shared" si="0"/>
        <v>1135</v>
      </c>
      <c r="I21" s="69">
        <v>18</v>
      </c>
      <c r="J21" s="69">
        <v>273</v>
      </c>
      <c r="K21" s="69">
        <v>96</v>
      </c>
      <c r="L21" s="37">
        <f t="shared" si="1"/>
        <v>387</v>
      </c>
      <c r="M21" s="38">
        <f t="shared" si="2"/>
        <v>1522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2.1164021164021163E-2</v>
      </c>
      <c r="D22" s="48">
        <f t="shared" ref="D22:G22" si="4">IF(D20&lt;&gt;0,D21/D20-1,"")</f>
        <v>4.1666666666666741E-2</v>
      </c>
      <c r="E22" s="48">
        <f t="shared" si="4"/>
        <v>0.20772946859903385</v>
      </c>
      <c r="F22" s="48">
        <f t="shared" si="4"/>
        <v>0.51764705882352935</v>
      </c>
      <c r="G22" s="48">
        <f t="shared" si="4"/>
        <v>4.5454545454545414E-2</v>
      </c>
      <c r="H22" s="71">
        <f>IF(H20&lt;&gt;0,H21/H20-1,0)</f>
        <v>0.14646464646464641</v>
      </c>
      <c r="I22" s="48">
        <f t="shared" ref="I22:K22" si="5">IF(I20&lt;&gt;0,I21/I20-1,"")</f>
        <v>0</v>
      </c>
      <c r="J22" s="48">
        <f t="shared" si="5"/>
        <v>0.50828729281767959</v>
      </c>
      <c r="K22" s="48">
        <f t="shared" si="5"/>
        <v>3.2258064516129004E-2</v>
      </c>
      <c r="L22" s="71">
        <f>IF(L20&lt;&gt;0,L21/L20-1,0)</f>
        <v>0.32534246575342474</v>
      </c>
      <c r="M22" s="72">
        <f>IF(M20&lt;&gt;0,M21/M20-1,0)</f>
        <v>0.18720748829953204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617</v>
      </c>
      <c r="D23" s="68">
        <v>27</v>
      </c>
      <c r="E23" s="68">
        <v>216</v>
      </c>
      <c r="F23" s="68">
        <v>173</v>
      </c>
      <c r="G23" s="68">
        <v>22</v>
      </c>
      <c r="H23" s="32">
        <f t="shared" si="0"/>
        <v>1055</v>
      </c>
      <c r="I23" s="68">
        <v>18</v>
      </c>
      <c r="J23" s="68">
        <v>204</v>
      </c>
      <c r="K23" s="68">
        <v>132</v>
      </c>
      <c r="L23" s="32">
        <f t="shared" si="1"/>
        <v>354</v>
      </c>
      <c r="M23" s="33">
        <f t="shared" si="2"/>
        <v>1409</v>
      </c>
      <c r="N23" s="23"/>
    </row>
    <row r="24" spans="1:14" ht="17.649999999999999" customHeight="1" x14ac:dyDescent="0.2">
      <c r="A24" s="34"/>
      <c r="B24" s="35" t="s">
        <v>14</v>
      </c>
      <c r="C24" s="69">
        <v>631</v>
      </c>
      <c r="D24" s="69">
        <v>27</v>
      </c>
      <c r="E24" s="69">
        <v>261</v>
      </c>
      <c r="F24" s="69">
        <v>262</v>
      </c>
      <c r="G24" s="69">
        <v>23</v>
      </c>
      <c r="H24" s="37">
        <f t="shared" si="0"/>
        <v>1204</v>
      </c>
      <c r="I24" s="69">
        <v>18</v>
      </c>
      <c r="J24" s="69">
        <v>309</v>
      </c>
      <c r="K24" s="69">
        <v>137</v>
      </c>
      <c r="L24" s="37">
        <f t="shared" si="1"/>
        <v>464</v>
      </c>
      <c r="M24" s="38">
        <f t="shared" si="2"/>
        <v>1668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2.2690437601296631E-2</v>
      </c>
      <c r="D25" s="48">
        <f t="shared" ref="D25:G25" si="6">IF(D23&lt;&gt;0,D24/D23-1,"")</f>
        <v>0</v>
      </c>
      <c r="E25" s="48">
        <f t="shared" si="6"/>
        <v>0.20833333333333326</v>
      </c>
      <c r="F25" s="48">
        <f t="shared" si="6"/>
        <v>0.51445086705202314</v>
      </c>
      <c r="G25" s="48">
        <f t="shared" si="6"/>
        <v>4.5454545454545414E-2</v>
      </c>
      <c r="H25" s="71">
        <f>IF(H23&lt;&gt;0,H24/H23-1,0)</f>
        <v>0.14123222748815167</v>
      </c>
      <c r="I25" s="48">
        <f t="shared" ref="I25:K25" si="7">IF(I23&lt;&gt;0,I24/I23-1,"")</f>
        <v>0</v>
      </c>
      <c r="J25" s="48">
        <f t="shared" si="7"/>
        <v>0.51470588235294112</v>
      </c>
      <c r="K25" s="48">
        <f t="shared" si="7"/>
        <v>3.7878787878787845E-2</v>
      </c>
      <c r="L25" s="71">
        <f>IF(L23&lt;&gt;0,L24/L23-1,0)</f>
        <v>0.31073446327683607</v>
      </c>
      <c r="M25" s="72">
        <f>IF(M23&lt;&gt;0,M24/M23-1,0)</f>
        <v>0.18381831085876499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617</v>
      </c>
      <c r="D26" s="68">
        <v>27</v>
      </c>
      <c r="E26" s="68">
        <v>216</v>
      </c>
      <c r="F26" s="68">
        <v>173</v>
      </c>
      <c r="G26" s="68">
        <v>22</v>
      </c>
      <c r="H26" s="32">
        <f t="shared" si="0"/>
        <v>1055</v>
      </c>
      <c r="I26" s="68">
        <v>18</v>
      </c>
      <c r="J26" s="68">
        <v>204</v>
      </c>
      <c r="K26" s="68">
        <v>132</v>
      </c>
      <c r="L26" s="32">
        <f t="shared" si="1"/>
        <v>354</v>
      </c>
      <c r="M26" s="33">
        <f t="shared" si="2"/>
        <v>1409</v>
      </c>
      <c r="N26" s="23"/>
    </row>
    <row r="27" spans="1:14" ht="17.649999999999999" customHeight="1" x14ac:dyDescent="0.2">
      <c r="A27" s="34"/>
      <c r="B27" s="35" t="s">
        <v>14</v>
      </c>
      <c r="C27" s="69">
        <v>631</v>
      </c>
      <c r="D27" s="69">
        <v>27</v>
      </c>
      <c r="E27" s="69">
        <v>261</v>
      </c>
      <c r="F27" s="69">
        <v>262</v>
      </c>
      <c r="G27" s="69">
        <v>23</v>
      </c>
      <c r="H27" s="37">
        <f t="shared" si="0"/>
        <v>1204</v>
      </c>
      <c r="I27" s="69">
        <v>18</v>
      </c>
      <c r="J27" s="69">
        <v>309</v>
      </c>
      <c r="K27" s="69">
        <v>137</v>
      </c>
      <c r="L27" s="37">
        <f t="shared" si="1"/>
        <v>464</v>
      </c>
      <c r="M27" s="38">
        <f t="shared" si="2"/>
        <v>1668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2.2690437601296631E-2</v>
      </c>
      <c r="D28" s="48">
        <f t="shared" ref="D28:G28" si="8">IF(D26&lt;&gt;0,D27/D26-1,"")</f>
        <v>0</v>
      </c>
      <c r="E28" s="48">
        <f t="shared" si="8"/>
        <v>0.20833333333333326</v>
      </c>
      <c r="F28" s="48">
        <f t="shared" si="8"/>
        <v>0.51445086705202314</v>
      </c>
      <c r="G28" s="48">
        <f t="shared" si="8"/>
        <v>4.5454545454545414E-2</v>
      </c>
      <c r="H28" s="71">
        <f>IF(H26&lt;&gt;0,H27/H26-1,0)</f>
        <v>0.14123222748815167</v>
      </c>
      <c r="I28" s="48">
        <f t="shared" ref="I28:K28" si="9">IF(I26&lt;&gt;0,I27/I26-1,"")</f>
        <v>0</v>
      </c>
      <c r="J28" s="48">
        <f t="shared" si="9"/>
        <v>0.51470588235294112</v>
      </c>
      <c r="K28" s="48">
        <f t="shared" si="9"/>
        <v>3.7878787878787845E-2</v>
      </c>
      <c r="L28" s="71">
        <f>IF(L26&lt;&gt;0,L27/L26-1,0)</f>
        <v>0.31073446327683607</v>
      </c>
      <c r="M28" s="72">
        <f>IF(M26&lt;&gt;0,M27/M26-1,0)</f>
        <v>0.18381831085876499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316</v>
      </c>
      <c r="D29" s="68">
        <v>14</v>
      </c>
      <c r="E29" s="68">
        <v>114</v>
      </c>
      <c r="F29" s="68">
        <v>111</v>
      </c>
      <c r="G29" s="68">
        <v>22</v>
      </c>
      <c r="H29" s="32">
        <f t="shared" si="0"/>
        <v>577</v>
      </c>
      <c r="I29" s="68">
        <v>18</v>
      </c>
      <c r="J29" s="68">
        <v>127</v>
      </c>
      <c r="K29" s="68">
        <v>93</v>
      </c>
      <c r="L29" s="32">
        <f t="shared" si="1"/>
        <v>238</v>
      </c>
      <c r="M29" s="33">
        <f t="shared" si="2"/>
        <v>815</v>
      </c>
      <c r="N29" s="23"/>
    </row>
    <row r="30" spans="1:14" ht="17.649999999999999" customHeight="1" x14ac:dyDescent="0.2">
      <c r="A30" s="34"/>
      <c r="B30" s="35" t="s">
        <v>14</v>
      </c>
      <c r="C30" s="69">
        <v>330</v>
      </c>
      <c r="D30" s="69">
        <v>14</v>
      </c>
      <c r="E30" s="69">
        <v>140</v>
      </c>
      <c r="F30" s="69">
        <v>171</v>
      </c>
      <c r="G30" s="69">
        <v>23</v>
      </c>
      <c r="H30" s="37">
        <f t="shared" si="0"/>
        <v>678</v>
      </c>
      <c r="I30" s="69">
        <v>18</v>
      </c>
      <c r="J30" s="69">
        <v>196</v>
      </c>
      <c r="K30" s="69">
        <v>99</v>
      </c>
      <c r="L30" s="37">
        <f t="shared" si="1"/>
        <v>313</v>
      </c>
      <c r="M30" s="38">
        <f t="shared" si="2"/>
        <v>991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4.4303797468354444E-2</v>
      </c>
      <c r="D31" s="48">
        <f t="shared" ref="D31:G31" si="10">IF(D29&lt;&gt;0,D30/D29-1,"")</f>
        <v>0</v>
      </c>
      <c r="E31" s="48">
        <f t="shared" si="10"/>
        <v>0.22807017543859653</v>
      </c>
      <c r="F31" s="48">
        <f t="shared" si="10"/>
        <v>0.54054054054054057</v>
      </c>
      <c r="G31" s="48">
        <f t="shared" si="10"/>
        <v>4.5454545454545414E-2</v>
      </c>
      <c r="H31" s="71">
        <f>IF(H29&lt;&gt;0,H30/H29-1,0)</f>
        <v>0.1750433275563259</v>
      </c>
      <c r="I31" s="48">
        <f t="shared" ref="I31:K31" si="11">IF(I29&lt;&gt;0,I30/I29-1,"")</f>
        <v>0</v>
      </c>
      <c r="J31" s="48">
        <f t="shared" si="11"/>
        <v>0.54330708661417315</v>
      </c>
      <c r="K31" s="48">
        <f t="shared" si="11"/>
        <v>6.4516129032258007E-2</v>
      </c>
      <c r="L31" s="71">
        <f>IF(L29&lt;&gt;0,L30/L29-1,0)</f>
        <v>0.31512605042016806</v>
      </c>
      <c r="M31" s="72">
        <f>IF(M29&lt;&gt;0,M30/M29-1,0)</f>
        <v>0.21595092024539886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316</v>
      </c>
      <c r="D32" s="68">
        <v>14</v>
      </c>
      <c r="E32" s="68">
        <v>114</v>
      </c>
      <c r="F32" s="68">
        <v>111</v>
      </c>
      <c r="G32" s="68">
        <v>22</v>
      </c>
      <c r="H32" s="32">
        <f t="shared" si="0"/>
        <v>577</v>
      </c>
      <c r="I32" s="68">
        <v>18</v>
      </c>
      <c r="J32" s="68">
        <v>127</v>
      </c>
      <c r="K32" s="68">
        <v>93</v>
      </c>
      <c r="L32" s="32">
        <f t="shared" si="1"/>
        <v>238</v>
      </c>
      <c r="M32" s="33">
        <f t="shared" si="2"/>
        <v>815</v>
      </c>
      <c r="N32" s="23"/>
    </row>
    <row r="33" spans="1:14" ht="17.649999999999999" customHeight="1" x14ac:dyDescent="0.2">
      <c r="A33" s="34"/>
      <c r="B33" s="35" t="s">
        <v>14</v>
      </c>
      <c r="C33" s="69">
        <v>330</v>
      </c>
      <c r="D33" s="69">
        <v>14</v>
      </c>
      <c r="E33" s="69">
        <v>140</v>
      </c>
      <c r="F33" s="69">
        <v>171</v>
      </c>
      <c r="G33" s="69">
        <v>23</v>
      </c>
      <c r="H33" s="37">
        <f t="shared" si="0"/>
        <v>678</v>
      </c>
      <c r="I33" s="69">
        <v>18</v>
      </c>
      <c r="J33" s="69">
        <v>196</v>
      </c>
      <c r="K33" s="69">
        <v>99</v>
      </c>
      <c r="L33" s="37">
        <f t="shared" si="1"/>
        <v>313</v>
      </c>
      <c r="M33" s="38">
        <f t="shared" si="2"/>
        <v>991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4.4303797468354444E-2</v>
      </c>
      <c r="D34" s="48">
        <f t="shared" ref="D34:G34" si="12">IF(D32&lt;&gt;0,D33/D32-1,"")</f>
        <v>0</v>
      </c>
      <c r="E34" s="48">
        <f t="shared" si="12"/>
        <v>0.22807017543859653</v>
      </c>
      <c r="F34" s="48">
        <f t="shared" si="12"/>
        <v>0.54054054054054057</v>
      </c>
      <c r="G34" s="48">
        <f t="shared" si="12"/>
        <v>4.5454545454545414E-2</v>
      </c>
      <c r="H34" s="71">
        <f>IF(H32&lt;&gt;0,H33/H32-1,0)</f>
        <v>0.1750433275563259</v>
      </c>
      <c r="I34" s="48">
        <f t="shared" ref="I34:K34" si="13">IF(I32&lt;&gt;0,I33/I32-1,"")</f>
        <v>0</v>
      </c>
      <c r="J34" s="48">
        <f t="shared" si="13"/>
        <v>0.54330708661417315</v>
      </c>
      <c r="K34" s="48">
        <f t="shared" si="13"/>
        <v>6.4516129032258007E-2</v>
      </c>
      <c r="L34" s="71">
        <f>IF(L32&lt;&gt;0,L33/L32-1,0)</f>
        <v>0.31512605042016806</v>
      </c>
      <c r="M34" s="72">
        <f>IF(M32&lt;&gt;0,M33/M32-1,0)</f>
        <v>0.21595092024539886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316</v>
      </c>
      <c r="D35" s="68">
        <v>14</v>
      </c>
      <c r="E35" s="68">
        <v>114</v>
      </c>
      <c r="F35" s="68">
        <v>111</v>
      </c>
      <c r="G35" s="68">
        <v>22</v>
      </c>
      <c r="H35" s="32">
        <f t="shared" si="0"/>
        <v>577</v>
      </c>
      <c r="I35" s="68">
        <v>18</v>
      </c>
      <c r="J35" s="68">
        <v>127</v>
      </c>
      <c r="K35" s="68">
        <v>93</v>
      </c>
      <c r="L35" s="32">
        <f t="shared" si="1"/>
        <v>238</v>
      </c>
      <c r="M35" s="33">
        <f t="shared" si="2"/>
        <v>815</v>
      </c>
      <c r="N35" s="23"/>
    </row>
    <row r="36" spans="1:14" ht="17.649999999999999" customHeight="1" x14ac:dyDescent="0.2">
      <c r="A36" s="34"/>
      <c r="B36" s="35" t="s">
        <v>14</v>
      </c>
      <c r="C36" s="69">
        <v>330</v>
      </c>
      <c r="D36" s="69">
        <v>14</v>
      </c>
      <c r="E36" s="69">
        <v>140</v>
      </c>
      <c r="F36" s="69">
        <v>171</v>
      </c>
      <c r="G36" s="69">
        <v>23</v>
      </c>
      <c r="H36" s="37">
        <f t="shared" si="0"/>
        <v>678</v>
      </c>
      <c r="I36" s="69">
        <v>18</v>
      </c>
      <c r="J36" s="69">
        <v>196</v>
      </c>
      <c r="K36" s="69">
        <v>99</v>
      </c>
      <c r="L36" s="37">
        <f t="shared" si="1"/>
        <v>313</v>
      </c>
      <c r="M36" s="38">
        <f t="shared" si="2"/>
        <v>991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4.4303797468354444E-2</v>
      </c>
      <c r="D37" s="48">
        <f t="shared" ref="D37:G37" si="14">IF(D35&lt;&gt;0,D36/D35-1,"")</f>
        <v>0</v>
      </c>
      <c r="E37" s="48">
        <f t="shared" si="14"/>
        <v>0.22807017543859653</v>
      </c>
      <c r="F37" s="48">
        <f t="shared" si="14"/>
        <v>0.54054054054054057</v>
      </c>
      <c r="G37" s="48">
        <f t="shared" si="14"/>
        <v>4.5454545454545414E-2</v>
      </c>
      <c r="H37" s="71">
        <f>IF(H35&lt;&gt;0,H36/H35-1,0)</f>
        <v>0.1750433275563259</v>
      </c>
      <c r="I37" s="48">
        <f t="shared" ref="I37:K37" si="15">IF(I35&lt;&gt;0,I36/I35-1,"")</f>
        <v>0</v>
      </c>
      <c r="J37" s="48">
        <f t="shared" si="15"/>
        <v>0.54330708661417315</v>
      </c>
      <c r="K37" s="48">
        <f t="shared" si="15"/>
        <v>6.4516129032258007E-2</v>
      </c>
      <c r="L37" s="71">
        <f>IF(L35&lt;&gt;0,L36/L35-1,0)</f>
        <v>0.31512605042016806</v>
      </c>
      <c r="M37" s="72">
        <f>IF(M35&lt;&gt;0,M36/M35-1,0)</f>
        <v>0.21595092024539886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357</v>
      </c>
      <c r="D38" s="68">
        <v>15</v>
      </c>
      <c r="E38" s="68">
        <v>135</v>
      </c>
      <c r="F38" s="68">
        <v>139</v>
      </c>
      <c r="G38" s="68">
        <v>22</v>
      </c>
      <c r="H38" s="32">
        <f t="shared" si="0"/>
        <v>668</v>
      </c>
      <c r="I38" s="68">
        <v>18</v>
      </c>
      <c r="J38" s="68">
        <v>153</v>
      </c>
      <c r="K38" s="68">
        <v>107</v>
      </c>
      <c r="L38" s="32">
        <f t="shared" si="1"/>
        <v>278</v>
      </c>
      <c r="M38" s="33">
        <f t="shared" si="2"/>
        <v>946</v>
      </c>
      <c r="N38" s="23"/>
    </row>
    <row r="39" spans="1:14" ht="17.649999999999999" customHeight="1" x14ac:dyDescent="0.2">
      <c r="A39" s="34"/>
      <c r="B39" s="35" t="s">
        <v>14</v>
      </c>
      <c r="C39" s="69">
        <v>373</v>
      </c>
      <c r="D39" s="69">
        <v>16</v>
      </c>
      <c r="E39" s="69">
        <v>167</v>
      </c>
      <c r="F39" s="69">
        <v>215</v>
      </c>
      <c r="G39" s="69">
        <v>23</v>
      </c>
      <c r="H39" s="37">
        <f t="shared" si="0"/>
        <v>794</v>
      </c>
      <c r="I39" s="69">
        <v>18</v>
      </c>
      <c r="J39" s="69">
        <v>236</v>
      </c>
      <c r="K39" s="69">
        <v>114</v>
      </c>
      <c r="L39" s="37">
        <f t="shared" si="1"/>
        <v>368</v>
      </c>
      <c r="M39" s="38">
        <f t="shared" si="2"/>
        <v>1162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4.481792717086841E-2</v>
      </c>
      <c r="D40" s="48">
        <f t="shared" ref="D40:G40" si="16">IF(D38&lt;&gt;0,D39/D38-1,"")</f>
        <v>6.6666666666666652E-2</v>
      </c>
      <c r="E40" s="48">
        <f t="shared" si="16"/>
        <v>0.23703703703703694</v>
      </c>
      <c r="F40" s="48">
        <f t="shared" si="16"/>
        <v>0.54676258992805749</v>
      </c>
      <c r="G40" s="48">
        <f t="shared" si="16"/>
        <v>4.5454545454545414E-2</v>
      </c>
      <c r="H40" s="71">
        <f>IF(H38&lt;&gt;0,H39/H38-1,0)</f>
        <v>0.18862275449101795</v>
      </c>
      <c r="I40" s="48">
        <f t="shared" ref="I40:K40" si="17">IF(I38&lt;&gt;0,I39/I38-1,"")</f>
        <v>0</v>
      </c>
      <c r="J40" s="48">
        <f t="shared" si="17"/>
        <v>0.54248366013071903</v>
      </c>
      <c r="K40" s="48">
        <f t="shared" si="17"/>
        <v>6.5420560747663448E-2</v>
      </c>
      <c r="L40" s="71">
        <f>IF(L38&lt;&gt;0,L39/L38-1,0)</f>
        <v>0.32374100719424459</v>
      </c>
      <c r="M40" s="72">
        <f>IF(M38&lt;&gt;0,M39/M38-1,0)</f>
        <v>0.22832980972515848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358</v>
      </c>
      <c r="D41" s="68">
        <v>15</v>
      </c>
      <c r="E41" s="68">
        <v>132</v>
      </c>
      <c r="F41" s="68">
        <v>140</v>
      </c>
      <c r="G41" s="68">
        <v>22</v>
      </c>
      <c r="H41" s="32">
        <f t="shared" si="0"/>
        <v>667</v>
      </c>
      <c r="I41" s="68">
        <v>18</v>
      </c>
      <c r="J41" s="68">
        <v>150</v>
      </c>
      <c r="K41" s="68">
        <v>116</v>
      </c>
      <c r="L41" s="32">
        <f t="shared" si="1"/>
        <v>284</v>
      </c>
      <c r="M41" s="33">
        <f t="shared" si="2"/>
        <v>951</v>
      </c>
      <c r="N41" s="23"/>
    </row>
    <row r="42" spans="1:14" ht="17.649999999999999" customHeight="1" x14ac:dyDescent="0.2">
      <c r="A42" s="34"/>
      <c r="B42" s="35" t="s">
        <v>14</v>
      </c>
      <c r="C42" s="69">
        <v>374</v>
      </c>
      <c r="D42" s="69">
        <v>16</v>
      </c>
      <c r="E42" s="69">
        <v>162</v>
      </c>
      <c r="F42" s="69">
        <v>216</v>
      </c>
      <c r="G42" s="69">
        <v>23</v>
      </c>
      <c r="H42" s="37">
        <f t="shared" si="0"/>
        <v>791</v>
      </c>
      <c r="I42" s="69">
        <v>18</v>
      </c>
      <c r="J42" s="69">
        <v>232</v>
      </c>
      <c r="K42" s="69">
        <v>123</v>
      </c>
      <c r="L42" s="37">
        <f t="shared" si="1"/>
        <v>373</v>
      </c>
      <c r="M42" s="38">
        <f t="shared" si="2"/>
        <v>1164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4.4692737430167551E-2</v>
      </c>
      <c r="D43" s="48">
        <f t="shared" ref="D43:G43" si="18">IF(D41&lt;&gt;0,D42/D41-1,"")</f>
        <v>6.6666666666666652E-2</v>
      </c>
      <c r="E43" s="48">
        <f t="shared" si="18"/>
        <v>0.22727272727272729</v>
      </c>
      <c r="F43" s="48">
        <f t="shared" si="18"/>
        <v>0.54285714285714293</v>
      </c>
      <c r="G43" s="48">
        <f t="shared" si="18"/>
        <v>4.5454545454545414E-2</v>
      </c>
      <c r="H43" s="71">
        <f>IF(H41&lt;&gt;0,H42/H41-1,0)</f>
        <v>0.18590704647676159</v>
      </c>
      <c r="I43" s="48">
        <f t="shared" ref="I43:K43" si="19">IF(I41&lt;&gt;0,I42/I41-1,"")</f>
        <v>0</v>
      </c>
      <c r="J43" s="48">
        <f t="shared" si="19"/>
        <v>0.54666666666666663</v>
      </c>
      <c r="K43" s="48">
        <f t="shared" si="19"/>
        <v>6.0344827586206851E-2</v>
      </c>
      <c r="L43" s="71">
        <f>IF(L41&lt;&gt;0,L42/L41-1,0)</f>
        <v>0.31338028169014076</v>
      </c>
      <c r="M43" s="72">
        <f>IF(M41&lt;&gt;0,M42/M41-1,0)</f>
        <v>0.22397476340694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335</v>
      </c>
      <c r="C54" s="123"/>
      <c r="D54" s="123"/>
      <c r="E54" s="123"/>
      <c r="F54" s="123"/>
      <c r="G54" s="23"/>
      <c r="H54" s="2" t="s">
        <v>19</v>
      </c>
      <c r="I54" s="123" t="s">
        <v>335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60B4BCA5-00EF-4F55-8C69-D3D6EC4885CF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978D5-AC99-4144-9E51-51E21FDFD1E6}">
  <sheetPr codeName="Sheet24">
    <pageSetUpPr fitToPage="1"/>
  </sheetPr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307</v>
      </c>
      <c r="B4" s="2"/>
      <c r="C4" s="2"/>
      <c r="D4" s="4" t="s">
        <v>301</v>
      </c>
      <c r="E4" s="113" t="s">
        <v>311</v>
      </c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4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264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308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309</v>
      </c>
      <c r="C11" s="49" t="s">
        <v>233</v>
      </c>
      <c r="D11" s="105" t="s">
        <v>276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310</v>
      </c>
      <c r="B14" s="98"/>
      <c r="C14" s="98"/>
      <c r="D14" s="107" t="s">
        <v>312</v>
      </c>
      <c r="E14" s="110" t="s">
        <v>251</v>
      </c>
      <c r="F14" s="111">
        <v>63000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/>
      <c r="D17" s="68"/>
      <c r="E17" s="68"/>
      <c r="F17" s="68"/>
      <c r="G17" s="68"/>
      <c r="H17" s="32">
        <f t="shared" ref="H17:H44" si="0">SUM(C17:G17)</f>
        <v>0</v>
      </c>
      <c r="I17" s="68"/>
      <c r="J17" s="68"/>
      <c r="K17" s="68"/>
      <c r="L17" s="32">
        <f t="shared" ref="L17:L49" si="1">SUM(I17:K17)</f>
        <v>0</v>
      </c>
      <c r="M17" s="33">
        <f t="shared" ref="M17:M49" si="2">SUM(H17,L17)</f>
        <v>0</v>
      </c>
      <c r="N17" s="23"/>
    </row>
    <row r="18" spans="1:14" ht="17.649999999999999" customHeight="1" x14ac:dyDescent="0.2">
      <c r="A18" s="34"/>
      <c r="B18" s="35" t="s">
        <v>14</v>
      </c>
      <c r="C18" s="69"/>
      <c r="D18" s="69"/>
      <c r="E18" s="69"/>
      <c r="F18" s="69"/>
      <c r="G18" s="69"/>
      <c r="H18" s="37">
        <f t="shared" si="0"/>
        <v>0</v>
      </c>
      <c r="I18" s="69"/>
      <c r="J18" s="69"/>
      <c r="K18" s="69"/>
      <c r="L18" s="37">
        <f t="shared" si="1"/>
        <v>0</v>
      </c>
      <c r="M18" s="38">
        <f t="shared" si="2"/>
        <v>0</v>
      </c>
      <c r="N18" s="23"/>
    </row>
    <row r="19" spans="1:14" ht="17.649999999999999" customHeight="1" thickBot="1" x14ac:dyDescent="0.3">
      <c r="A19" s="39" t="s">
        <v>15</v>
      </c>
      <c r="B19" s="40"/>
      <c r="C19" s="48" t="str">
        <f>IF(C17&lt;&gt;0,C18/C17-1,"")</f>
        <v/>
      </c>
      <c r="D19" s="48" t="str">
        <f t="shared" ref="D19:K19" si="3">IF(D17&lt;&gt;0,D18/D17-1,"")</f>
        <v/>
      </c>
      <c r="E19" s="48" t="str">
        <f t="shared" si="3"/>
        <v/>
      </c>
      <c r="F19" s="48" t="str">
        <f t="shared" si="3"/>
        <v/>
      </c>
      <c r="G19" s="48" t="str">
        <f t="shared" si="3"/>
        <v/>
      </c>
      <c r="H19" s="71">
        <f>IF(H17&lt;&gt;0,H18/H17-1,0)</f>
        <v>0</v>
      </c>
      <c r="I19" s="48" t="str">
        <f t="shared" si="3"/>
        <v/>
      </c>
      <c r="J19" s="48" t="str">
        <f t="shared" si="3"/>
        <v/>
      </c>
      <c r="K19" s="48" t="str">
        <f t="shared" si="3"/>
        <v/>
      </c>
      <c r="L19" s="71">
        <f>IF(L17&lt;&gt;0,L18/L17-1,0)</f>
        <v>0</v>
      </c>
      <c r="M19" s="72">
        <f>IF(M17&lt;&gt;0,M18/M17-1,0)</f>
        <v>0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/>
      <c r="D20" s="68"/>
      <c r="E20" s="68"/>
      <c r="F20" s="68"/>
      <c r="G20" s="68"/>
      <c r="H20" s="32">
        <f t="shared" si="0"/>
        <v>0</v>
      </c>
      <c r="I20" s="68"/>
      <c r="J20" s="68"/>
      <c r="K20" s="68"/>
      <c r="L20" s="32">
        <f t="shared" si="1"/>
        <v>0</v>
      </c>
      <c r="M20" s="33">
        <f t="shared" si="2"/>
        <v>0</v>
      </c>
      <c r="N20" s="23"/>
    </row>
    <row r="21" spans="1:14" ht="17.649999999999999" customHeight="1" x14ac:dyDescent="0.2">
      <c r="A21" s="34"/>
      <c r="B21" s="35" t="s">
        <v>14</v>
      </c>
      <c r="C21" s="69"/>
      <c r="D21" s="69"/>
      <c r="E21" s="69"/>
      <c r="F21" s="69"/>
      <c r="G21" s="69"/>
      <c r="H21" s="37">
        <f t="shared" si="0"/>
        <v>0</v>
      </c>
      <c r="I21" s="69"/>
      <c r="J21" s="69"/>
      <c r="K21" s="69"/>
      <c r="L21" s="37">
        <f t="shared" si="1"/>
        <v>0</v>
      </c>
      <c r="M21" s="38">
        <f t="shared" si="2"/>
        <v>0</v>
      </c>
      <c r="N21" s="23"/>
    </row>
    <row r="22" spans="1:14" ht="17.649999999999999" customHeight="1" thickBot="1" x14ac:dyDescent="0.3">
      <c r="A22" s="39" t="s">
        <v>15</v>
      </c>
      <c r="B22" s="40"/>
      <c r="C22" s="48" t="str">
        <f>IF(C20&lt;&gt;0,C21/C20-1,"")</f>
        <v/>
      </c>
      <c r="D22" s="48" t="str">
        <f t="shared" ref="D22:G22" si="4">IF(D20&lt;&gt;0,D21/D20-1,"")</f>
        <v/>
      </c>
      <c r="E22" s="48" t="str">
        <f t="shared" si="4"/>
        <v/>
      </c>
      <c r="F22" s="48" t="str">
        <f t="shared" si="4"/>
        <v/>
      </c>
      <c r="G22" s="48" t="str">
        <f t="shared" si="4"/>
        <v/>
      </c>
      <c r="H22" s="71">
        <f>IF(H20&lt;&gt;0,H21/H20-1,0)</f>
        <v>0</v>
      </c>
      <c r="I22" s="48" t="str">
        <f t="shared" ref="I22:K22" si="5">IF(I20&lt;&gt;0,I21/I20-1,"")</f>
        <v/>
      </c>
      <c r="J22" s="48" t="str">
        <f t="shared" si="5"/>
        <v/>
      </c>
      <c r="K22" s="48" t="str">
        <f t="shared" si="5"/>
        <v/>
      </c>
      <c r="L22" s="71">
        <f>IF(L20&lt;&gt;0,L21/L20-1,0)</f>
        <v>0</v>
      </c>
      <c r="M22" s="72">
        <f>IF(M20&lt;&gt;0,M21/M20-1,0)</f>
        <v>0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/>
      <c r="D23" s="68"/>
      <c r="E23" s="68"/>
      <c r="F23" s="68"/>
      <c r="G23" s="68"/>
      <c r="H23" s="32">
        <f t="shared" si="0"/>
        <v>0</v>
      </c>
      <c r="I23" s="68"/>
      <c r="J23" s="68"/>
      <c r="K23" s="68"/>
      <c r="L23" s="32">
        <f t="shared" si="1"/>
        <v>0</v>
      </c>
      <c r="M23" s="33">
        <f t="shared" si="2"/>
        <v>0</v>
      </c>
      <c r="N23" s="23"/>
    </row>
    <row r="24" spans="1:14" ht="17.649999999999999" customHeight="1" x14ac:dyDescent="0.2">
      <c r="A24" s="34"/>
      <c r="B24" s="35" t="s">
        <v>14</v>
      </c>
      <c r="C24" s="69"/>
      <c r="D24" s="69"/>
      <c r="E24" s="69"/>
      <c r="F24" s="69"/>
      <c r="G24" s="69"/>
      <c r="H24" s="37">
        <f t="shared" si="0"/>
        <v>0</v>
      </c>
      <c r="I24" s="69"/>
      <c r="J24" s="69"/>
      <c r="K24" s="69"/>
      <c r="L24" s="37">
        <f t="shared" si="1"/>
        <v>0</v>
      </c>
      <c r="M24" s="38">
        <f t="shared" si="2"/>
        <v>0</v>
      </c>
      <c r="N24" s="23"/>
    </row>
    <row r="25" spans="1:14" ht="17.649999999999999" customHeight="1" thickBot="1" x14ac:dyDescent="0.3">
      <c r="A25" s="39" t="s">
        <v>15</v>
      </c>
      <c r="B25" s="40"/>
      <c r="C25" s="48" t="str">
        <f>IF(C23&lt;&gt;0,C24/C23-1,"")</f>
        <v/>
      </c>
      <c r="D25" s="48" t="str">
        <f t="shared" ref="D25:G25" si="6">IF(D23&lt;&gt;0,D24/D23-1,"")</f>
        <v/>
      </c>
      <c r="E25" s="48" t="str">
        <f t="shared" si="6"/>
        <v/>
      </c>
      <c r="F25" s="48" t="str">
        <f t="shared" si="6"/>
        <v/>
      </c>
      <c r="G25" s="48" t="str">
        <f t="shared" si="6"/>
        <v/>
      </c>
      <c r="H25" s="71">
        <f>IF(H23&lt;&gt;0,H24/H23-1,0)</f>
        <v>0</v>
      </c>
      <c r="I25" s="48" t="str">
        <f t="shared" ref="I25:K25" si="7">IF(I23&lt;&gt;0,I24/I23-1,"")</f>
        <v/>
      </c>
      <c r="J25" s="48" t="str">
        <f t="shared" si="7"/>
        <v/>
      </c>
      <c r="K25" s="48" t="str">
        <f t="shared" si="7"/>
        <v/>
      </c>
      <c r="L25" s="71">
        <f>IF(L23&lt;&gt;0,L24/L23-1,0)</f>
        <v>0</v>
      </c>
      <c r="M25" s="72">
        <f>IF(M23&lt;&gt;0,M24/M23-1,0)</f>
        <v>0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/>
      <c r="D26" s="68"/>
      <c r="E26" s="68"/>
      <c r="F26" s="68"/>
      <c r="G26" s="68"/>
      <c r="H26" s="32">
        <f t="shared" si="0"/>
        <v>0</v>
      </c>
      <c r="I26" s="68"/>
      <c r="J26" s="68"/>
      <c r="K26" s="68"/>
      <c r="L26" s="32">
        <f t="shared" si="1"/>
        <v>0</v>
      </c>
      <c r="M26" s="33">
        <f t="shared" si="2"/>
        <v>0</v>
      </c>
      <c r="N26" s="23"/>
    </row>
    <row r="27" spans="1:14" ht="17.649999999999999" customHeight="1" x14ac:dyDescent="0.2">
      <c r="A27" s="34"/>
      <c r="B27" s="35" t="s">
        <v>14</v>
      </c>
      <c r="C27" s="69"/>
      <c r="D27" s="69"/>
      <c r="E27" s="69"/>
      <c r="F27" s="69"/>
      <c r="G27" s="69"/>
      <c r="H27" s="37">
        <f t="shared" si="0"/>
        <v>0</v>
      </c>
      <c r="I27" s="69"/>
      <c r="J27" s="69"/>
      <c r="K27" s="69"/>
      <c r="L27" s="37">
        <f t="shared" si="1"/>
        <v>0</v>
      </c>
      <c r="M27" s="38">
        <f t="shared" si="2"/>
        <v>0</v>
      </c>
      <c r="N27" s="23"/>
    </row>
    <row r="28" spans="1:14" ht="17.649999999999999" customHeight="1" thickBot="1" x14ac:dyDescent="0.3">
      <c r="A28" s="39" t="s">
        <v>15</v>
      </c>
      <c r="B28" s="40"/>
      <c r="C28" s="48" t="str">
        <f>IF(C26&lt;&gt;0,C27/C26-1,"")</f>
        <v/>
      </c>
      <c r="D28" s="48" t="str">
        <f t="shared" ref="D28:G28" si="8">IF(D26&lt;&gt;0,D27/D26-1,"")</f>
        <v/>
      </c>
      <c r="E28" s="48" t="str">
        <f t="shared" si="8"/>
        <v/>
      </c>
      <c r="F28" s="48" t="str">
        <f t="shared" si="8"/>
        <v/>
      </c>
      <c r="G28" s="48" t="str">
        <f t="shared" si="8"/>
        <v/>
      </c>
      <c r="H28" s="71">
        <f>IF(H26&lt;&gt;0,H27/H26-1,0)</f>
        <v>0</v>
      </c>
      <c r="I28" s="48" t="str">
        <f t="shared" ref="I28:K28" si="9">IF(I26&lt;&gt;0,I27/I26-1,"")</f>
        <v/>
      </c>
      <c r="J28" s="48" t="str">
        <f t="shared" si="9"/>
        <v/>
      </c>
      <c r="K28" s="48" t="str">
        <f t="shared" si="9"/>
        <v/>
      </c>
      <c r="L28" s="71">
        <f>IF(L26&lt;&gt;0,L27/L26-1,0)</f>
        <v>0</v>
      </c>
      <c r="M28" s="72">
        <f>IF(M26&lt;&gt;0,M27/M26-1,0)</f>
        <v>0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/>
      <c r="D29" s="68"/>
      <c r="E29" s="68"/>
      <c r="F29" s="68"/>
      <c r="G29" s="68"/>
      <c r="H29" s="32">
        <f t="shared" si="0"/>
        <v>0</v>
      </c>
      <c r="I29" s="68"/>
      <c r="J29" s="68"/>
      <c r="K29" s="68"/>
      <c r="L29" s="32">
        <f t="shared" si="1"/>
        <v>0</v>
      </c>
      <c r="M29" s="33">
        <f t="shared" si="2"/>
        <v>0</v>
      </c>
      <c r="N29" s="23"/>
    </row>
    <row r="30" spans="1:14" ht="17.649999999999999" customHeight="1" x14ac:dyDescent="0.2">
      <c r="A30" s="34"/>
      <c r="B30" s="35" t="s">
        <v>14</v>
      </c>
      <c r="C30" s="69"/>
      <c r="D30" s="69"/>
      <c r="E30" s="69"/>
      <c r="F30" s="69"/>
      <c r="G30" s="69"/>
      <c r="H30" s="37">
        <f t="shared" si="0"/>
        <v>0</v>
      </c>
      <c r="I30" s="69"/>
      <c r="J30" s="69"/>
      <c r="K30" s="69"/>
      <c r="L30" s="37">
        <f t="shared" si="1"/>
        <v>0</v>
      </c>
      <c r="M30" s="38">
        <f t="shared" si="2"/>
        <v>0</v>
      </c>
      <c r="N30" s="23"/>
    </row>
    <row r="31" spans="1:14" ht="17.649999999999999" customHeight="1" thickBot="1" x14ac:dyDescent="0.3">
      <c r="A31" s="39" t="s">
        <v>15</v>
      </c>
      <c r="B31" s="40"/>
      <c r="C31" s="48" t="str">
        <f>IF(C29&lt;&gt;0,C30/C29-1,"")</f>
        <v/>
      </c>
      <c r="D31" s="48" t="str">
        <f t="shared" ref="D31:G31" si="10">IF(D29&lt;&gt;0,D30/D29-1,"")</f>
        <v/>
      </c>
      <c r="E31" s="48" t="str">
        <f t="shared" si="10"/>
        <v/>
      </c>
      <c r="F31" s="48" t="str">
        <f t="shared" si="10"/>
        <v/>
      </c>
      <c r="G31" s="48" t="str">
        <f t="shared" si="10"/>
        <v/>
      </c>
      <c r="H31" s="71">
        <f>IF(H29&lt;&gt;0,H30/H29-1,0)</f>
        <v>0</v>
      </c>
      <c r="I31" s="48" t="str">
        <f t="shared" ref="I31:K31" si="11">IF(I29&lt;&gt;0,I30/I29-1,"")</f>
        <v/>
      </c>
      <c r="J31" s="48" t="str">
        <f t="shared" si="11"/>
        <v/>
      </c>
      <c r="K31" s="48" t="str">
        <f t="shared" si="11"/>
        <v/>
      </c>
      <c r="L31" s="71">
        <f>IF(L29&lt;&gt;0,L30/L29-1,0)</f>
        <v>0</v>
      </c>
      <c r="M31" s="72">
        <f>IF(M29&lt;&gt;0,M30/M29-1,0)</f>
        <v>0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/>
      <c r="D32" s="68"/>
      <c r="E32" s="68"/>
      <c r="F32" s="68"/>
      <c r="G32" s="68"/>
      <c r="H32" s="32">
        <f t="shared" si="0"/>
        <v>0</v>
      </c>
      <c r="I32" s="68"/>
      <c r="J32" s="68"/>
      <c r="K32" s="68"/>
      <c r="L32" s="32">
        <f t="shared" si="1"/>
        <v>0</v>
      </c>
      <c r="M32" s="33">
        <f t="shared" si="2"/>
        <v>0</v>
      </c>
      <c r="N32" s="23"/>
    </row>
    <row r="33" spans="1:14" ht="17.649999999999999" customHeight="1" x14ac:dyDescent="0.2">
      <c r="A33" s="34"/>
      <c r="B33" s="35" t="s">
        <v>14</v>
      </c>
      <c r="C33" s="69"/>
      <c r="D33" s="69"/>
      <c r="E33" s="69"/>
      <c r="F33" s="69"/>
      <c r="G33" s="69"/>
      <c r="H33" s="37">
        <f t="shared" si="0"/>
        <v>0</v>
      </c>
      <c r="I33" s="69"/>
      <c r="J33" s="69"/>
      <c r="K33" s="69"/>
      <c r="L33" s="37">
        <f t="shared" si="1"/>
        <v>0</v>
      </c>
      <c r="M33" s="38">
        <f t="shared" si="2"/>
        <v>0</v>
      </c>
      <c r="N33" s="23"/>
    </row>
    <row r="34" spans="1:14" ht="17.649999999999999" customHeight="1" thickBot="1" x14ac:dyDescent="0.3">
      <c r="A34" s="39" t="s">
        <v>15</v>
      </c>
      <c r="B34" s="40"/>
      <c r="C34" s="48" t="str">
        <f>IF(C32&lt;&gt;0,C33/C32-1,"")</f>
        <v/>
      </c>
      <c r="D34" s="48" t="str">
        <f t="shared" ref="D34:G34" si="12">IF(D32&lt;&gt;0,D33/D32-1,"")</f>
        <v/>
      </c>
      <c r="E34" s="48" t="str">
        <f t="shared" si="12"/>
        <v/>
      </c>
      <c r="F34" s="48" t="str">
        <f t="shared" si="12"/>
        <v/>
      </c>
      <c r="G34" s="48" t="str">
        <f t="shared" si="12"/>
        <v/>
      </c>
      <c r="H34" s="71">
        <f>IF(H32&lt;&gt;0,H33/H32-1,0)</f>
        <v>0</v>
      </c>
      <c r="I34" s="48" t="str">
        <f t="shared" ref="I34:K34" si="13">IF(I32&lt;&gt;0,I33/I32-1,"")</f>
        <v/>
      </c>
      <c r="J34" s="48" t="str">
        <f t="shared" si="13"/>
        <v/>
      </c>
      <c r="K34" s="48" t="str">
        <f t="shared" si="13"/>
        <v/>
      </c>
      <c r="L34" s="71">
        <f>IF(L32&lt;&gt;0,L33/L32-1,0)</f>
        <v>0</v>
      </c>
      <c r="M34" s="72">
        <f>IF(M32&lt;&gt;0,M33/M32-1,0)</f>
        <v>0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/>
      <c r="D35" s="68"/>
      <c r="E35" s="68"/>
      <c r="F35" s="68"/>
      <c r="G35" s="68"/>
      <c r="H35" s="32">
        <f t="shared" si="0"/>
        <v>0</v>
      </c>
      <c r="I35" s="68"/>
      <c r="J35" s="68"/>
      <c r="K35" s="68"/>
      <c r="L35" s="32">
        <f t="shared" si="1"/>
        <v>0</v>
      </c>
      <c r="M35" s="33">
        <f t="shared" si="2"/>
        <v>0</v>
      </c>
      <c r="N35" s="23"/>
    </row>
    <row r="36" spans="1:14" ht="17.649999999999999" customHeight="1" x14ac:dyDescent="0.2">
      <c r="A36" s="34"/>
      <c r="B36" s="35" t="s">
        <v>14</v>
      </c>
      <c r="C36" s="69"/>
      <c r="D36" s="69"/>
      <c r="E36" s="69"/>
      <c r="F36" s="69"/>
      <c r="G36" s="69"/>
      <c r="H36" s="37">
        <f t="shared" si="0"/>
        <v>0</v>
      </c>
      <c r="I36" s="69"/>
      <c r="J36" s="69"/>
      <c r="K36" s="69"/>
      <c r="L36" s="37">
        <f t="shared" si="1"/>
        <v>0</v>
      </c>
      <c r="M36" s="38">
        <f t="shared" si="2"/>
        <v>0</v>
      </c>
      <c r="N36" s="23"/>
    </row>
    <row r="37" spans="1:14" ht="17.649999999999999" customHeight="1" thickBot="1" x14ac:dyDescent="0.3">
      <c r="A37" s="39" t="s">
        <v>15</v>
      </c>
      <c r="B37" s="40"/>
      <c r="C37" s="48" t="str">
        <f>IF(C35&lt;&gt;0,C36/C35-1,"")</f>
        <v/>
      </c>
      <c r="D37" s="48" t="str">
        <f t="shared" ref="D37:G37" si="14">IF(D35&lt;&gt;0,D36/D35-1,"")</f>
        <v/>
      </c>
      <c r="E37" s="48" t="str">
        <f t="shared" si="14"/>
        <v/>
      </c>
      <c r="F37" s="48" t="str">
        <f t="shared" si="14"/>
        <v/>
      </c>
      <c r="G37" s="48" t="str">
        <f t="shared" si="14"/>
        <v/>
      </c>
      <c r="H37" s="71">
        <f>IF(H35&lt;&gt;0,H36/H35-1,0)</f>
        <v>0</v>
      </c>
      <c r="I37" s="48" t="str">
        <f t="shared" ref="I37:K37" si="15">IF(I35&lt;&gt;0,I36/I35-1,"")</f>
        <v/>
      </c>
      <c r="J37" s="48" t="str">
        <f t="shared" si="15"/>
        <v/>
      </c>
      <c r="K37" s="48" t="str">
        <f t="shared" si="15"/>
        <v/>
      </c>
      <c r="L37" s="71">
        <f>IF(L35&lt;&gt;0,L36/L35-1,0)</f>
        <v>0</v>
      </c>
      <c r="M37" s="72">
        <f>IF(M35&lt;&gt;0,M36/M35-1,0)</f>
        <v>0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/>
      <c r="D38" s="68"/>
      <c r="E38" s="68"/>
      <c r="F38" s="68"/>
      <c r="G38" s="68"/>
      <c r="H38" s="32">
        <f t="shared" si="0"/>
        <v>0</v>
      </c>
      <c r="I38" s="68"/>
      <c r="J38" s="68"/>
      <c r="K38" s="68"/>
      <c r="L38" s="32">
        <f t="shared" si="1"/>
        <v>0</v>
      </c>
      <c r="M38" s="33">
        <f t="shared" si="2"/>
        <v>0</v>
      </c>
      <c r="N38" s="23"/>
    </row>
    <row r="39" spans="1:14" ht="17.649999999999999" customHeight="1" x14ac:dyDescent="0.2">
      <c r="A39" s="34"/>
      <c r="B39" s="35" t="s">
        <v>14</v>
      </c>
      <c r="C39" s="69"/>
      <c r="D39" s="69"/>
      <c r="E39" s="69"/>
      <c r="F39" s="69"/>
      <c r="G39" s="69"/>
      <c r="H39" s="37">
        <f t="shared" si="0"/>
        <v>0</v>
      </c>
      <c r="I39" s="69"/>
      <c r="J39" s="69"/>
      <c r="K39" s="69"/>
      <c r="L39" s="37">
        <f t="shared" si="1"/>
        <v>0</v>
      </c>
      <c r="M39" s="38">
        <f t="shared" si="2"/>
        <v>0</v>
      </c>
      <c r="N39" s="23"/>
    </row>
    <row r="40" spans="1:14" ht="17.649999999999999" customHeight="1" thickBot="1" x14ac:dyDescent="0.3">
      <c r="A40" s="39" t="s">
        <v>15</v>
      </c>
      <c r="B40" s="40"/>
      <c r="C40" s="48" t="str">
        <f>IF(C38&lt;&gt;0,C39/C38-1,"")</f>
        <v/>
      </c>
      <c r="D40" s="48" t="str">
        <f t="shared" ref="D40:G40" si="16">IF(D38&lt;&gt;0,D39/D38-1,"")</f>
        <v/>
      </c>
      <c r="E40" s="48" t="str">
        <f t="shared" si="16"/>
        <v/>
      </c>
      <c r="F40" s="48" t="str">
        <f t="shared" si="16"/>
        <v/>
      </c>
      <c r="G40" s="48" t="str">
        <f t="shared" si="16"/>
        <v/>
      </c>
      <c r="H40" s="71">
        <f>IF(H38&lt;&gt;0,H39/H38-1,0)</f>
        <v>0</v>
      </c>
      <c r="I40" s="48" t="str">
        <f t="shared" ref="I40:K40" si="17">IF(I38&lt;&gt;0,I39/I38-1,"")</f>
        <v/>
      </c>
      <c r="J40" s="48" t="str">
        <f t="shared" si="17"/>
        <v/>
      </c>
      <c r="K40" s="48" t="str">
        <f t="shared" si="17"/>
        <v/>
      </c>
      <c r="L40" s="71">
        <f>IF(L38&lt;&gt;0,L39/L38-1,0)</f>
        <v>0</v>
      </c>
      <c r="M40" s="72">
        <f>IF(M38&lt;&gt;0,M39/M38-1,0)</f>
        <v>0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/>
      <c r="D41" s="68"/>
      <c r="E41" s="68"/>
      <c r="F41" s="68"/>
      <c r="G41" s="68"/>
      <c r="H41" s="32">
        <f t="shared" si="0"/>
        <v>0</v>
      </c>
      <c r="I41" s="68"/>
      <c r="J41" s="68"/>
      <c r="K41" s="68"/>
      <c r="L41" s="32">
        <f t="shared" si="1"/>
        <v>0</v>
      </c>
      <c r="M41" s="33">
        <f t="shared" si="2"/>
        <v>0</v>
      </c>
      <c r="N41" s="23"/>
    </row>
    <row r="42" spans="1:14" ht="17.649999999999999" customHeight="1" x14ac:dyDescent="0.2">
      <c r="A42" s="34"/>
      <c r="B42" s="35" t="s">
        <v>14</v>
      </c>
      <c r="C42" s="69"/>
      <c r="D42" s="69"/>
      <c r="E42" s="69"/>
      <c r="F42" s="69"/>
      <c r="G42" s="69"/>
      <c r="H42" s="37">
        <f t="shared" si="0"/>
        <v>0</v>
      </c>
      <c r="I42" s="69"/>
      <c r="J42" s="69"/>
      <c r="K42" s="69"/>
      <c r="L42" s="37">
        <f t="shared" si="1"/>
        <v>0</v>
      </c>
      <c r="M42" s="38">
        <f t="shared" si="2"/>
        <v>0</v>
      </c>
      <c r="N42" s="23"/>
    </row>
    <row r="43" spans="1:14" ht="17.649999999999999" customHeight="1" thickBot="1" x14ac:dyDescent="0.3">
      <c r="A43" s="39" t="s">
        <v>15</v>
      </c>
      <c r="B43" s="40"/>
      <c r="C43" s="48" t="str">
        <f>IF(C41&lt;&gt;0,C42/C41-1,"")</f>
        <v/>
      </c>
      <c r="D43" s="48" t="str">
        <f t="shared" ref="D43:G43" si="18">IF(D41&lt;&gt;0,D42/D41-1,"")</f>
        <v/>
      </c>
      <c r="E43" s="48" t="str">
        <f t="shared" si="18"/>
        <v/>
      </c>
      <c r="F43" s="48" t="str">
        <f t="shared" si="18"/>
        <v/>
      </c>
      <c r="G43" s="48" t="str">
        <f t="shared" si="18"/>
        <v/>
      </c>
      <c r="H43" s="71">
        <f>IF(H41&lt;&gt;0,H42/H41-1,0)</f>
        <v>0</v>
      </c>
      <c r="I43" s="48" t="str">
        <f t="shared" ref="I43:K43" si="19">IF(I41&lt;&gt;0,I42/I41-1,"")</f>
        <v/>
      </c>
      <c r="J43" s="48" t="str">
        <f t="shared" si="19"/>
        <v/>
      </c>
      <c r="K43" s="48" t="str">
        <f t="shared" si="19"/>
        <v/>
      </c>
      <c r="L43" s="71">
        <f>IF(L41&lt;&gt;0,L42/L41-1,0)</f>
        <v>0</v>
      </c>
      <c r="M43" s="72">
        <f>IF(M41&lt;&gt;0,M42/M41-1,0)</f>
        <v>0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340</v>
      </c>
      <c r="C54" s="123"/>
      <c r="D54" s="123"/>
      <c r="E54" s="123"/>
      <c r="F54" s="123"/>
      <c r="G54" s="23"/>
      <c r="H54" s="2" t="s">
        <v>19</v>
      </c>
      <c r="I54" s="123" t="s">
        <v>340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E02652F6-5341-41E5-9595-33DBB6C8F2B8}">
      <formula1>Company</formula1>
    </dataValidation>
  </dataValidations>
  <pageMargins left="0.7" right="0.7" top="0.75" bottom="0.75" header="0.3" footer="0.3"/>
  <pageSetup scale="51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90C57-DE2B-4DE0-8CE7-135BE0158C76}">
  <sheetPr codeName="Sheet25">
    <pageSetUpPr fitToPage="1"/>
  </sheetPr>
  <dimension ref="A1:W30"/>
  <sheetViews>
    <sheetView zoomScale="115" zoomScaleNormal="115" workbookViewId="0">
      <pane xSplit="4" topLeftCell="E1" activePane="topRight" state="frozen"/>
      <selection activeCell="D6" sqref="D6"/>
      <selection pane="topRight"/>
    </sheetView>
  </sheetViews>
  <sheetFormatPr defaultRowHeight="12.75" x14ac:dyDescent="0.2"/>
  <cols>
    <col min="1" max="1" width="6.28515625" style="87" customWidth="1"/>
    <col min="2" max="2" width="44.7109375" style="87" bestFit="1" customWidth="1"/>
    <col min="3" max="4" width="5.5703125" style="88" customWidth="1"/>
    <col min="5" max="7" width="7.42578125" style="87" customWidth="1"/>
    <col min="8" max="8" width="7.42578125" style="89" customWidth="1"/>
    <col min="9" max="9" width="3" style="87" customWidth="1"/>
    <col min="10" max="11" width="8.42578125" style="87" customWidth="1"/>
    <col min="12" max="12" width="8.42578125" style="89" customWidth="1"/>
    <col min="13" max="13" width="2.5703125" style="87" customWidth="1"/>
    <col min="14" max="14" width="12.140625" style="87" customWidth="1"/>
    <col min="15" max="15" width="12.140625" style="89" customWidth="1"/>
    <col min="16" max="16" width="1.5703125" style="87" customWidth="1"/>
    <col min="17" max="17" width="15.5703125" style="87" customWidth="1"/>
    <col min="18" max="18" width="15.5703125" style="89" customWidth="1"/>
    <col min="19" max="256" width="8.7109375" style="87"/>
    <col min="257" max="257" width="6.28515625" style="87" customWidth="1"/>
    <col min="258" max="258" width="30.85546875" style="87" customWidth="1"/>
    <col min="259" max="261" width="5.5703125" style="87" customWidth="1"/>
    <col min="262" max="262" width="6.42578125" style="87" customWidth="1"/>
    <col min="263" max="263" width="6.140625" style="87" customWidth="1"/>
    <col min="264" max="264" width="5.5703125" style="87" customWidth="1"/>
    <col min="265" max="265" width="5" style="87" customWidth="1"/>
    <col min="266" max="266" width="5.5703125" style="87" customWidth="1"/>
    <col min="267" max="267" width="6.42578125" style="87" customWidth="1"/>
    <col min="268" max="268" width="5.5703125" style="87" customWidth="1"/>
    <col min="269" max="269" width="4.85546875" style="87" customWidth="1"/>
    <col min="270" max="270" width="7.28515625" style="87" customWidth="1"/>
    <col min="271" max="271" width="5.5703125" style="87" customWidth="1"/>
    <col min="272" max="272" width="8.5703125" style="87" customWidth="1"/>
    <col min="273" max="273" width="6.42578125" style="87" customWidth="1"/>
    <col min="274" max="274" width="5.5703125" style="87" customWidth="1"/>
    <col min="275" max="512" width="8.7109375" style="87"/>
    <col min="513" max="513" width="6.28515625" style="87" customWidth="1"/>
    <col min="514" max="514" width="30.85546875" style="87" customWidth="1"/>
    <col min="515" max="517" width="5.5703125" style="87" customWidth="1"/>
    <col min="518" max="518" width="6.42578125" style="87" customWidth="1"/>
    <col min="519" max="519" width="6.140625" style="87" customWidth="1"/>
    <col min="520" max="520" width="5.5703125" style="87" customWidth="1"/>
    <col min="521" max="521" width="5" style="87" customWidth="1"/>
    <col min="522" max="522" width="5.5703125" style="87" customWidth="1"/>
    <col min="523" max="523" width="6.42578125" style="87" customWidth="1"/>
    <col min="524" max="524" width="5.5703125" style="87" customWidth="1"/>
    <col min="525" max="525" width="4.85546875" style="87" customWidth="1"/>
    <col min="526" max="526" width="7.28515625" style="87" customWidth="1"/>
    <col min="527" max="527" width="5.5703125" style="87" customWidth="1"/>
    <col min="528" max="528" width="8.5703125" style="87" customWidth="1"/>
    <col min="529" max="529" width="6.42578125" style="87" customWidth="1"/>
    <col min="530" max="530" width="5.5703125" style="87" customWidth="1"/>
    <col min="531" max="768" width="8.7109375" style="87"/>
    <col min="769" max="769" width="6.28515625" style="87" customWidth="1"/>
    <col min="770" max="770" width="30.85546875" style="87" customWidth="1"/>
    <col min="771" max="773" width="5.5703125" style="87" customWidth="1"/>
    <col min="774" max="774" width="6.42578125" style="87" customWidth="1"/>
    <col min="775" max="775" width="6.140625" style="87" customWidth="1"/>
    <col min="776" max="776" width="5.5703125" style="87" customWidth="1"/>
    <col min="777" max="777" width="5" style="87" customWidth="1"/>
    <col min="778" max="778" width="5.5703125" style="87" customWidth="1"/>
    <col min="779" max="779" width="6.42578125" style="87" customWidth="1"/>
    <col min="780" max="780" width="5.5703125" style="87" customWidth="1"/>
    <col min="781" max="781" width="4.85546875" style="87" customWidth="1"/>
    <col min="782" max="782" width="7.28515625" style="87" customWidth="1"/>
    <col min="783" max="783" width="5.5703125" style="87" customWidth="1"/>
    <col min="784" max="784" width="8.5703125" style="87" customWidth="1"/>
    <col min="785" max="785" width="6.42578125" style="87" customWidth="1"/>
    <col min="786" max="786" width="5.5703125" style="87" customWidth="1"/>
    <col min="787" max="1024" width="8.7109375" style="87"/>
    <col min="1025" max="1025" width="6.28515625" style="87" customWidth="1"/>
    <col min="1026" max="1026" width="30.85546875" style="87" customWidth="1"/>
    <col min="1027" max="1029" width="5.5703125" style="87" customWidth="1"/>
    <col min="1030" max="1030" width="6.42578125" style="87" customWidth="1"/>
    <col min="1031" max="1031" width="6.140625" style="87" customWidth="1"/>
    <col min="1032" max="1032" width="5.5703125" style="87" customWidth="1"/>
    <col min="1033" max="1033" width="5" style="87" customWidth="1"/>
    <col min="1034" max="1034" width="5.5703125" style="87" customWidth="1"/>
    <col min="1035" max="1035" width="6.42578125" style="87" customWidth="1"/>
    <col min="1036" max="1036" width="5.5703125" style="87" customWidth="1"/>
    <col min="1037" max="1037" width="4.85546875" style="87" customWidth="1"/>
    <col min="1038" max="1038" width="7.28515625" style="87" customWidth="1"/>
    <col min="1039" max="1039" width="5.5703125" style="87" customWidth="1"/>
    <col min="1040" max="1040" width="8.5703125" style="87" customWidth="1"/>
    <col min="1041" max="1041" width="6.42578125" style="87" customWidth="1"/>
    <col min="1042" max="1042" width="5.5703125" style="87" customWidth="1"/>
    <col min="1043" max="1280" width="8.7109375" style="87"/>
    <col min="1281" max="1281" width="6.28515625" style="87" customWidth="1"/>
    <col min="1282" max="1282" width="30.85546875" style="87" customWidth="1"/>
    <col min="1283" max="1285" width="5.5703125" style="87" customWidth="1"/>
    <col min="1286" max="1286" width="6.42578125" style="87" customWidth="1"/>
    <col min="1287" max="1287" width="6.140625" style="87" customWidth="1"/>
    <col min="1288" max="1288" width="5.5703125" style="87" customWidth="1"/>
    <col min="1289" max="1289" width="5" style="87" customWidth="1"/>
    <col min="1290" max="1290" width="5.5703125" style="87" customWidth="1"/>
    <col min="1291" max="1291" width="6.42578125" style="87" customWidth="1"/>
    <col min="1292" max="1292" width="5.5703125" style="87" customWidth="1"/>
    <col min="1293" max="1293" width="4.85546875" style="87" customWidth="1"/>
    <col min="1294" max="1294" width="7.28515625" style="87" customWidth="1"/>
    <col min="1295" max="1295" width="5.5703125" style="87" customWidth="1"/>
    <col min="1296" max="1296" width="8.5703125" style="87" customWidth="1"/>
    <col min="1297" max="1297" width="6.42578125" style="87" customWidth="1"/>
    <col min="1298" max="1298" width="5.5703125" style="87" customWidth="1"/>
    <col min="1299" max="1536" width="8.7109375" style="87"/>
    <col min="1537" max="1537" width="6.28515625" style="87" customWidth="1"/>
    <col min="1538" max="1538" width="30.85546875" style="87" customWidth="1"/>
    <col min="1539" max="1541" width="5.5703125" style="87" customWidth="1"/>
    <col min="1542" max="1542" width="6.42578125" style="87" customWidth="1"/>
    <col min="1543" max="1543" width="6.140625" style="87" customWidth="1"/>
    <col min="1544" max="1544" width="5.5703125" style="87" customWidth="1"/>
    <col min="1545" max="1545" width="5" style="87" customWidth="1"/>
    <col min="1546" max="1546" width="5.5703125" style="87" customWidth="1"/>
    <col min="1547" max="1547" width="6.42578125" style="87" customWidth="1"/>
    <col min="1548" max="1548" width="5.5703125" style="87" customWidth="1"/>
    <col min="1549" max="1549" width="4.85546875" style="87" customWidth="1"/>
    <col min="1550" max="1550" width="7.28515625" style="87" customWidth="1"/>
    <col min="1551" max="1551" width="5.5703125" style="87" customWidth="1"/>
    <col min="1552" max="1552" width="8.5703125" style="87" customWidth="1"/>
    <col min="1553" max="1553" width="6.42578125" style="87" customWidth="1"/>
    <col min="1554" max="1554" width="5.5703125" style="87" customWidth="1"/>
    <col min="1555" max="1792" width="8.7109375" style="87"/>
    <col min="1793" max="1793" width="6.28515625" style="87" customWidth="1"/>
    <col min="1794" max="1794" width="30.85546875" style="87" customWidth="1"/>
    <col min="1795" max="1797" width="5.5703125" style="87" customWidth="1"/>
    <col min="1798" max="1798" width="6.42578125" style="87" customWidth="1"/>
    <col min="1799" max="1799" width="6.140625" style="87" customWidth="1"/>
    <col min="1800" max="1800" width="5.5703125" style="87" customWidth="1"/>
    <col min="1801" max="1801" width="5" style="87" customWidth="1"/>
    <col min="1802" max="1802" width="5.5703125" style="87" customWidth="1"/>
    <col min="1803" max="1803" width="6.42578125" style="87" customWidth="1"/>
    <col min="1804" max="1804" width="5.5703125" style="87" customWidth="1"/>
    <col min="1805" max="1805" width="4.85546875" style="87" customWidth="1"/>
    <col min="1806" max="1806" width="7.28515625" style="87" customWidth="1"/>
    <col min="1807" max="1807" width="5.5703125" style="87" customWidth="1"/>
    <col min="1808" max="1808" width="8.5703125" style="87" customWidth="1"/>
    <col min="1809" max="1809" width="6.42578125" style="87" customWidth="1"/>
    <col min="1810" max="1810" width="5.5703125" style="87" customWidth="1"/>
    <col min="1811" max="2048" width="8.7109375" style="87"/>
    <col min="2049" max="2049" width="6.28515625" style="87" customWidth="1"/>
    <col min="2050" max="2050" width="30.85546875" style="87" customWidth="1"/>
    <col min="2051" max="2053" width="5.5703125" style="87" customWidth="1"/>
    <col min="2054" max="2054" width="6.42578125" style="87" customWidth="1"/>
    <col min="2055" max="2055" width="6.140625" style="87" customWidth="1"/>
    <col min="2056" max="2056" width="5.5703125" style="87" customWidth="1"/>
    <col min="2057" max="2057" width="5" style="87" customWidth="1"/>
    <col min="2058" max="2058" width="5.5703125" style="87" customWidth="1"/>
    <col min="2059" max="2059" width="6.42578125" style="87" customWidth="1"/>
    <col min="2060" max="2060" width="5.5703125" style="87" customWidth="1"/>
    <col min="2061" max="2061" width="4.85546875" style="87" customWidth="1"/>
    <col min="2062" max="2062" width="7.28515625" style="87" customWidth="1"/>
    <col min="2063" max="2063" width="5.5703125" style="87" customWidth="1"/>
    <col min="2064" max="2064" width="8.5703125" style="87" customWidth="1"/>
    <col min="2065" max="2065" width="6.42578125" style="87" customWidth="1"/>
    <col min="2066" max="2066" width="5.5703125" style="87" customWidth="1"/>
    <col min="2067" max="2304" width="8.7109375" style="87"/>
    <col min="2305" max="2305" width="6.28515625" style="87" customWidth="1"/>
    <col min="2306" max="2306" width="30.85546875" style="87" customWidth="1"/>
    <col min="2307" max="2309" width="5.5703125" style="87" customWidth="1"/>
    <col min="2310" max="2310" width="6.42578125" style="87" customWidth="1"/>
    <col min="2311" max="2311" width="6.140625" style="87" customWidth="1"/>
    <col min="2312" max="2312" width="5.5703125" style="87" customWidth="1"/>
    <col min="2313" max="2313" width="5" style="87" customWidth="1"/>
    <col min="2314" max="2314" width="5.5703125" style="87" customWidth="1"/>
    <col min="2315" max="2315" width="6.42578125" style="87" customWidth="1"/>
    <col min="2316" max="2316" width="5.5703125" style="87" customWidth="1"/>
    <col min="2317" max="2317" width="4.85546875" style="87" customWidth="1"/>
    <col min="2318" max="2318" width="7.28515625" style="87" customWidth="1"/>
    <col min="2319" max="2319" width="5.5703125" style="87" customWidth="1"/>
    <col min="2320" max="2320" width="8.5703125" style="87" customWidth="1"/>
    <col min="2321" max="2321" width="6.42578125" style="87" customWidth="1"/>
    <col min="2322" max="2322" width="5.5703125" style="87" customWidth="1"/>
    <col min="2323" max="2560" width="8.7109375" style="87"/>
    <col min="2561" max="2561" width="6.28515625" style="87" customWidth="1"/>
    <col min="2562" max="2562" width="30.85546875" style="87" customWidth="1"/>
    <col min="2563" max="2565" width="5.5703125" style="87" customWidth="1"/>
    <col min="2566" max="2566" width="6.42578125" style="87" customWidth="1"/>
    <col min="2567" max="2567" width="6.140625" style="87" customWidth="1"/>
    <col min="2568" max="2568" width="5.5703125" style="87" customWidth="1"/>
    <col min="2569" max="2569" width="5" style="87" customWidth="1"/>
    <col min="2570" max="2570" width="5.5703125" style="87" customWidth="1"/>
    <col min="2571" max="2571" width="6.42578125" style="87" customWidth="1"/>
    <col min="2572" max="2572" width="5.5703125" style="87" customWidth="1"/>
    <col min="2573" max="2573" width="4.85546875" style="87" customWidth="1"/>
    <col min="2574" max="2574" width="7.28515625" style="87" customWidth="1"/>
    <col min="2575" max="2575" width="5.5703125" style="87" customWidth="1"/>
    <col min="2576" max="2576" width="8.5703125" style="87" customWidth="1"/>
    <col min="2577" max="2577" width="6.42578125" style="87" customWidth="1"/>
    <col min="2578" max="2578" width="5.5703125" style="87" customWidth="1"/>
    <col min="2579" max="2816" width="8.7109375" style="87"/>
    <col min="2817" max="2817" width="6.28515625" style="87" customWidth="1"/>
    <col min="2818" max="2818" width="30.85546875" style="87" customWidth="1"/>
    <col min="2819" max="2821" width="5.5703125" style="87" customWidth="1"/>
    <col min="2822" max="2822" width="6.42578125" style="87" customWidth="1"/>
    <col min="2823" max="2823" width="6.140625" style="87" customWidth="1"/>
    <col min="2824" max="2824" width="5.5703125" style="87" customWidth="1"/>
    <col min="2825" max="2825" width="5" style="87" customWidth="1"/>
    <col min="2826" max="2826" width="5.5703125" style="87" customWidth="1"/>
    <col min="2827" max="2827" width="6.42578125" style="87" customWidth="1"/>
    <col min="2828" max="2828" width="5.5703125" style="87" customWidth="1"/>
    <col min="2829" max="2829" width="4.85546875" style="87" customWidth="1"/>
    <col min="2830" max="2830" width="7.28515625" style="87" customWidth="1"/>
    <col min="2831" max="2831" width="5.5703125" style="87" customWidth="1"/>
    <col min="2832" max="2832" width="8.5703125" style="87" customWidth="1"/>
    <col min="2833" max="2833" width="6.42578125" style="87" customWidth="1"/>
    <col min="2834" max="2834" width="5.5703125" style="87" customWidth="1"/>
    <col min="2835" max="3072" width="8.7109375" style="87"/>
    <col min="3073" max="3073" width="6.28515625" style="87" customWidth="1"/>
    <col min="3074" max="3074" width="30.85546875" style="87" customWidth="1"/>
    <col min="3075" max="3077" width="5.5703125" style="87" customWidth="1"/>
    <col min="3078" max="3078" width="6.42578125" style="87" customWidth="1"/>
    <col min="3079" max="3079" width="6.140625" style="87" customWidth="1"/>
    <col min="3080" max="3080" width="5.5703125" style="87" customWidth="1"/>
    <col min="3081" max="3081" width="5" style="87" customWidth="1"/>
    <col min="3082" max="3082" width="5.5703125" style="87" customWidth="1"/>
    <col min="3083" max="3083" width="6.42578125" style="87" customWidth="1"/>
    <col min="3084" max="3084" width="5.5703125" style="87" customWidth="1"/>
    <col min="3085" max="3085" width="4.85546875" style="87" customWidth="1"/>
    <col min="3086" max="3086" width="7.28515625" style="87" customWidth="1"/>
    <col min="3087" max="3087" width="5.5703125" style="87" customWidth="1"/>
    <col min="3088" max="3088" width="8.5703125" style="87" customWidth="1"/>
    <col min="3089" max="3089" width="6.42578125" style="87" customWidth="1"/>
    <col min="3090" max="3090" width="5.5703125" style="87" customWidth="1"/>
    <col min="3091" max="3328" width="8.7109375" style="87"/>
    <col min="3329" max="3329" width="6.28515625" style="87" customWidth="1"/>
    <col min="3330" max="3330" width="30.85546875" style="87" customWidth="1"/>
    <col min="3331" max="3333" width="5.5703125" style="87" customWidth="1"/>
    <col min="3334" max="3334" width="6.42578125" style="87" customWidth="1"/>
    <col min="3335" max="3335" width="6.140625" style="87" customWidth="1"/>
    <col min="3336" max="3336" width="5.5703125" style="87" customWidth="1"/>
    <col min="3337" max="3337" width="5" style="87" customWidth="1"/>
    <col min="3338" max="3338" width="5.5703125" style="87" customWidth="1"/>
    <col min="3339" max="3339" width="6.42578125" style="87" customWidth="1"/>
    <col min="3340" max="3340" width="5.5703125" style="87" customWidth="1"/>
    <col min="3341" max="3341" width="4.85546875" style="87" customWidth="1"/>
    <col min="3342" max="3342" width="7.28515625" style="87" customWidth="1"/>
    <col min="3343" max="3343" width="5.5703125" style="87" customWidth="1"/>
    <col min="3344" max="3344" width="8.5703125" style="87" customWidth="1"/>
    <col min="3345" max="3345" width="6.42578125" style="87" customWidth="1"/>
    <col min="3346" max="3346" width="5.5703125" style="87" customWidth="1"/>
    <col min="3347" max="3584" width="8.7109375" style="87"/>
    <col min="3585" max="3585" width="6.28515625" style="87" customWidth="1"/>
    <col min="3586" max="3586" width="30.85546875" style="87" customWidth="1"/>
    <col min="3587" max="3589" width="5.5703125" style="87" customWidth="1"/>
    <col min="3590" max="3590" width="6.42578125" style="87" customWidth="1"/>
    <col min="3591" max="3591" width="6.140625" style="87" customWidth="1"/>
    <col min="3592" max="3592" width="5.5703125" style="87" customWidth="1"/>
    <col min="3593" max="3593" width="5" style="87" customWidth="1"/>
    <col min="3594" max="3594" width="5.5703125" style="87" customWidth="1"/>
    <col min="3595" max="3595" width="6.42578125" style="87" customWidth="1"/>
    <col min="3596" max="3596" width="5.5703125" style="87" customWidth="1"/>
    <col min="3597" max="3597" width="4.85546875" style="87" customWidth="1"/>
    <col min="3598" max="3598" width="7.28515625" style="87" customWidth="1"/>
    <col min="3599" max="3599" width="5.5703125" style="87" customWidth="1"/>
    <col min="3600" max="3600" width="8.5703125" style="87" customWidth="1"/>
    <col min="3601" max="3601" width="6.42578125" style="87" customWidth="1"/>
    <col min="3602" max="3602" width="5.5703125" style="87" customWidth="1"/>
    <col min="3603" max="3840" width="8.7109375" style="87"/>
    <col min="3841" max="3841" width="6.28515625" style="87" customWidth="1"/>
    <col min="3842" max="3842" width="30.85546875" style="87" customWidth="1"/>
    <col min="3843" max="3845" width="5.5703125" style="87" customWidth="1"/>
    <col min="3846" max="3846" width="6.42578125" style="87" customWidth="1"/>
    <col min="3847" max="3847" width="6.140625" style="87" customWidth="1"/>
    <col min="3848" max="3848" width="5.5703125" style="87" customWidth="1"/>
    <col min="3849" max="3849" width="5" style="87" customWidth="1"/>
    <col min="3850" max="3850" width="5.5703125" style="87" customWidth="1"/>
    <col min="3851" max="3851" width="6.42578125" style="87" customWidth="1"/>
    <col min="3852" max="3852" width="5.5703125" style="87" customWidth="1"/>
    <col min="3853" max="3853" width="4.85546875" style="87" customWidth="1"/>
    <col min="3854" max="3854" width="7.28515625" style="87" customWidth="1"/>
    <col min="3855" max="3855" width="5.5703125" style="87" customWidth="1"/>
    <col min="3856" max="3856" width="8.5703125" style="87" customWidth="1"/>
    <col min="3857" max="3857" width="6.42578125" style="87" customWidth="1"/>
    <col min="3858" max="3858" width="5.5703125" style="87" customWidth="1"/>
    <col min="3859" max="4096" width="8.7109375" style="87"/>
    <col min="4097" max="4097" width="6.28515625" style="87" customWidth="1"/>
    <col min="4098" max="4098" width="30.85546875" style="87" customWidth="1"/>
    <col min="4099" max="4101" width="5.5703125" style="87" customWidth="1"/>
    <col min="4102" max="4102" width="6.42578125" style="87" customWidth="1"/>
    <col min="4103" max="4103" width="6.140625" style="87" customWidth="1"/>
    <col min="4104" max="4104" width="5.5703125" style="87" customWidth="1"/>
    <col min="4105" max="4105" width="5" style="87" customWidth="1"/>
    <col min="4106" max="4106" width="5.5703125" style="87" customWidth="1"/>
    <col min="4107" max="4107" width="6.42578125" style="87" customWidth="1"/>
    <col min="4108" max="4108" width="5.5703125" style="87" customWidth="1"/>
    <col min="4109" max="4109" width="4.85546875" style="87" customWidth="1"/>
    <col min="4110" max="4110" width="7.28515625" style="87" customWidth="1"/>
    <col min="4111" max="4111" width="5.5703125" style="87" customWidth="1"/>
    <col min="4112" max="4112" width="8.5703125" style="87" customWidth="1"/>
    <col min="4113" max="4113" width="6.42578125" style="87" customWidth="1"/>
    <col min="4114" max="4114" width="5.5703125" style="87" customWidth="1"/>
    <col min="4115" max="4352" width="8.7109375" style="87"/>
    <col min="4353" max="4353" width="6.28515625" style="87" customWidth="1"/>
    <col min="4354" max="4354" width="30.85546875" style="87" customWidth="1"/>
    <col min="4355" max="4357" width="5.5703125" style="87" customWidth="1"/>
    <col min="4358" max="4358" width="6.42578125" style="87" customWidth="1"/>
    <col min="4359" max="4359" width="6.140625" style="87" customWidth="1"/>
    <col min="4360" max="4360" width="5.5703125" style="87" customWidth="1"/>
    <col min="4361" max="4361" width="5" style="87" customWidth="1"/>
    <col min="4362" max="4362" width="5.5703125" style="87" customWidth="1"/>
    <col min="4363" max="4363" width="6.42578125" style="87" customWidth="1"/>
    <col min="4364" max="4364" width="5.5703125" style="87" customWidth="1"/>
    <col min="4365" max="4365" width="4.85546875" style="87" customWidth="1"/>
    <col min="4366" max="4366" width="7.28515625" style="87" customWidth="1"/>
    <col min="4367" max="4367" width="5.5703125" style="87" customWidth="1"/>
    <col min="4368" max="4368" width="8.5703125" style="87" customWidth="1"/>
    <col min="4369" max="4369" width="6.42578125" style="87" customWidth="1"/>
    <col min="4370" max="4370" width="5.5703125" style="87" customWidth="1"/>
    <col min="4371" max="4608" width="8.7109375" style="87"/>
    <col min="4609" max="4609" width="6.28515625" style="87" customWidth="1"/>
    <col min="4610" max="4610" width="30.85546875" style="87" customWidth="1"/>
    <col min="4611" max="4613" width="5.5703125" style="87" customWidth="1"/>
    <col min="4614" max="4614" width="6.42578125" style="87" customWidth="1"/>
    <col min="4615" max="4615" width="6.140625" style="87" customWidth="1"/>
    <col min="4616" max="4616" width="5.5703125" style="87" customWidth="1"/>
    <col min="4617" max="4617" width="5" style="87" customWidth="1"/>
    <col min="4618" max="4618" width="5.5703125" style="87" customWidth="1"/>
    <col min="4619" max="4619" width="6.42578125" style="87" customWidth="1"/>
    <col min="4620" max="4620" width="5.5703125" style="87" customWidth="1"/>
    <col min="4621" max="4621" width="4.85546875" style="87" customWidth="1"/>
    <col min="4622" max="4622" width="7.28515625" style="87" customWidth="1"/>
    <col min="4623" max="4623" width="5.5703125" style="87" customWidth="1"/>
    <col min="4624" max="4624" width="8.5703125" style="87" customWidth="1"/>
    <col min="4625" max="4625" width="6.42578125" style="87" customWidth="1"/>
    <col min="4626" max="4626" width="5.5703125" style="87" customWidth="1"/>
    <col min="4627" max="4864" width="8.7109375" style="87"/>
    <col min="4865" max="4865" width="6.28515625" style="87" customWidth="1"/>
    <col min="4866" max="4866" width="30.85546875" style="87" customWidth="1"/>
    <col min="4867" max="4869" width="5.5703125" style="87" customWidth="1"/>
    <col min="4870" max="4870" width="6.42578125" style="87" customWidth="1"/>
    <col min="4871" max="4871" width="6.140625" style="87" customWidth="1"/>
    <col min="4872" max="4872" width="5.5703125" style="87" customWidth="1"/>
    <col min="4873" max="4873" width="5" style="87" customWidth="1"/>
    <col min="4874" max="4874" width="5.5703125" style="87" customWidth="1"/>
    <col min="4875" max="4875" width="6.42578125" style="87" customWidth="1"/>
    <col min="4876" max="4876" width="5.5703125" style="87" customWidth="1"/>
    <col min="4877" max="4877" width="4.85546875" style="87" customWidth="1"/>
    <col min="4878" max="4878" width="7.28515625" style="87" customWidth="1"/>
    <col min="4879" max="4879" width="5.5703125" style="87" customWidth="1"/>
    <col min="4880" max="4880" width="8.5703125" style="87" customWidth="1"/>
    <col min="4881" max="4881" width="6.42578125" style="87" customWidth="1"/>
    <col min="4882" max="4882" width="5.5703125" style="87" customWidth="1"/>
    <col min="4883" max="5120" width="8.7109375" style="87"/>
    <col min="5121" max="5121" width="6.28515625" style="87" customWidth="1"/>
    <col min="5122" max="5122" width="30.85546875" style="87" customWidth="1"/>
    <col min="5123" max="5125" width="5.5703125" style="87" customWidth="1"/>
    <col min="5126" max="5126" width="6.42578125" style="87" customWidth="1"/>
    <col min="5127" max="5127" width="6.140625" style="87" customWidth="1"/>
    <col min="5128" max="5128" width="5.5703125" style="87" customWidth="1"/>
    <col min="5129" max="5129" width="5" style="87" customWidth="1"/>
    <col min="5130" max="5130" width="5.5703125" style="87" customWidth="1"/>
    <col min="5131" max="5131" width="6.42578125" style="87" customWidth="1"/>
    <col min="5132" max="5132" width="5.5703125" style="87" customWidth="1"/>
    <col min="5133" max="5133" width="4.85546875" style="87" customWidth="1"/>
    <col min="5134" max="5134" width="7.28515625" style="87" customWidth="1"/>
    <col min="5135" max="5135" width="5.5703125" style="87" customWidth="1"/>
    <col min="5136" max="5136" width="8.5703125" style="87" customWidth="1"/>
    <col min="5137" max="5137" width="6.42578125" style="87" customWidth="1"/>
    <col min="5138" max="5138" width="5.5703125" style="87" customWidth="1"/>
    <col min="5139" max="5376" width="8.7109375" style="87"/>
    <col min="5377" max="5377" width="6.28515625" style="87" customWidth="1"/>
    <col min="5378" max="5378" width="30.85546875" style="87" customWidth="1"/>
    <col min="5379" max="5381" width="5.5703125" style="87" customWidth="1"/>
    <col min="5382" max="5382" width="6.42578125" style="87" customWidth="1"/>
    <col min="5383" max="5383" width="6.140625" style="87" customWidth="1"/>
    <col min="5384" max="5384" width="5.5703125" style="87" customWidth="1"/>
    <col min="5385" max="5385" width="5" style="87" customWidth="1"/>
    <col min="5386" max="5386" width="5.5703125" style="87" customWidth="1"/>
    <col min="5387" max="5387" width="6.42578125" style="87" customWidth="1"/>
    <col min="5388" max="5388" width="5.5703125" style="87" customWidth="1"/>
    <col min="5389" max="5389" width="4.85546875" style="87" customWidth="1"/>
    <col min="5390" max="5390" width="7.28515625" style="87" customWidth="1"/>
    <col min="5391" max="5391" width="5.5703125" style="87" customWidth="1"/>
    <col min="5392" max="5392" width="8.5703125" style="87" customWidth="1"/>
    <col min="5393" max="5393" width="6.42578125" style="87" customWidth="1"/>
    <col min="5394" max="5394" width="5.5703125" style="87" customWidth="1"/>
    <col min="5395" max="5632" width="8.7109375" style="87"/>
    <col min="5633" max="5633" width="6.28515625" style="87" customWidth="1"/>
    <col min="5634" max="5634" width="30.85546875" style="87" customWidth="1"/>
    <col min="5635" max="5637" width="5.5703125" style="87" customWidth="1"/>
    <col min="5638" max="5638" width="6.42578125" style="87" customWidth="1"/>
    <col min="5639" max="5639" width="6.140625" style="87" customWidth="1"/>
    <col min="5640" max="5640" width="5.5703125" style="87" customWidth="1"/>
    <col min="5641" max="5641" width="5" style="87" customWidth="1"/>
    <col min="5642" max="5642" width="5.5703125" style="87" customWidth="1"/>
    <col min="5643" max="5643" width="6.42578125" style="87" customWidth="1"/>
    <col min="5644" max="5644" width="5.5703125" style="87" customWidth="1"/>
    <col min="5645" max="5645" width="4.85546875" style="87" customWidth="1"/>
    <col min="5646" max="5646" width="7.28515625" style="87" customWidth="1"/>
    <col min="5647" max="5647" width="5.5703125" style="87" customWidth="1"/>
    <col min="5648" max="5648" width="8.5703125" style="87" customWidth="1"/>
    <col min="5649" max="5649" width="6.42578125" style="87" customWidth="1"/>
    <col min="5650" max="5650" width="5.5703125" style="87" customWidth="1"/>
    <col min="5651" max="5888" width="8.7109375" style="87"/>
    <col min="5889" max="5889" width="6.28515625" style="87" customWidth="1"/>
    <col min="5890" max="5890" width="30.85546875" style="87" customWidth="1"/>
    <col min="5891" max="5893" width="5.5703125" style="87" customWidth="1"/>
    <col min="5894" max="5894" width="6.42578125" style="87" customWidth="1"/>
    <col min="5895" max="5895" width="6.140625" style="87" customWidth="1"/>
    <col min="5896" max="5896" width="5.5703125" style="87" customWidth="1"/>
    <col min="5897" max="5897" width="5" style="87" customWidth="1"/>
    <col min="5898" max="5898" width="5.5703125" style="87" customWidth="1"/>
    <col min="5899" max="5899" width="6.42578125" style="87" customWidth="1"/>
    <col min="5900" max="5900" width="5.5703125" style="87" customWidth="1"/>
    <col min="5901" max="5901" width="4.85546875" style="87" customWidth="1"/>
    <col min="5902" max="5902" width="7.28515625" style="87" customWidth="1"/>
    <col min="5903" max="5903" width="5.5703125" style="87" customWidth="1"/>
    <col min="5904" max="5904" width="8.5703125" style="87" customWidth="1"/>
    <col min="5905" max="5905" width="6.42578125" style="87" customWidth="1"/>
    <col min="5906" max="5906" width="5.5703125" style="87" customWidth="1"/>
    <col min="5907" max="6144" width="8.7109375" style="87"/>
    <col min="6145" max="6145" width="6.28515625" style="87" customWidth="1"/>
    <col min="6146" max="6146" width="30.85546875" style="87" customWidth="1"/>
    <col min="6147" max="6149" width="5.5703125" style="87" customWidth="1"/>
    <col min="6150" max="6150" width="6.42578125" style="87" customWidth="1"/>
    <col min="6151" max="6151" width="6.140625" style="87" customWidth="1"/>
    <col min="6152" max="6152" width="5.5703125" style="87" customWidth="1"/>
    <col min="6153" max="6153" width="5" style="87" customWidth="1"/>
    <col min="6154" max="6154" width="5.5703125" style="87" customWidth="1"/>
    <col min="6155" max="6155" width="6.42578125" style="87" customWidth="1"/>
    <col min="6156" max="6156" width="5.5703125" style="87" customWidth="1"/>
    <col min="6157" max="6157" width="4.85546875" style="87" customWidth="1"/>
    <col min="6158" max="6158" width="7.28515625" style="87" customWidth="1"/>
    <col min="6159" max="6159" width="5.5703125" style="87" customWidth="1"/>
    <col min="6160" max="6160" width="8.5703125" style="87" customWidth="1"/>
    <col min="6161" max="6161" width="6.42578125" style="87" customWidth="1"/>
    <col min="6162" max="6162" width="5.5703125" style="87" customWidth="1"/>
    <col min="6163" max="6400" width="8.7109375" style="87"/>
    <col min="6401" max="6401" width="6.28515625" style="87" customWidth="1"/>
    <col min="6402" max="6402" width="30.85546875" style="87" customWidth="1"/>
    <col min="6403" max="6405" width="5.5703125" style="87" customWidth="1"/>
    <col min="6406" max="6406" width="6.42578125" style="87" customWidth="1"/>
    <col min="6407" max="6407" width="6.140625" style="87" customWidth="1"/>
    <col min="6408" max="6408" width="5.5703125" style="87" customWidth="1"/>
    <col min="6409" max="6409" width="5" style="87" customWidth="1"/>
    <col min="6410" max="6410" width="5.5703125" style="87" customWidth="1"/>
    <col min="6411" max="6411" width="6.42578125" style="87" customWidth="1"/>
    <col min="6412" max="6412" width="5.5703125" style="87" customWidth="1"/>
    <col min="6413" max="6413" width="4.85546875" style="87" customWidth="1"/>
    <col min="6414" max="6414" width="7.28515625" style="87" customWidth="1"/>
    <col min="6415" max="6415" width="5.5703125" style="87" customWidth="1"/>
    <col min="6416" max="6416" width="8.5703125" style="87" customWidth="1"/>
    <col min="6417" max="6417" width="6.42578125" style="87" customWidth="1"/>
    <col min="6418" max="6418" width="5.5703125" style="87" customWidth="1"/>
    <col min="6419" max="6656" width="8.7109375" style="87"/>
    <col min="6657" max="6657" width="6.28515625" style="87" customWidth="1"/>
    <col min="6658" max="6658" width="30.85546875" style="87" customWidth="1"/>
    <col min="6659" max="6661" width="5.5703125" style="87" customWidth="1"/>
    <col min="6662" max="6662" width="6.42578125" style="87" customWidth="1"/>
    <col min="6663" max="6663" width="6.140625" style="87" customWidth="1"/>
    <col min="6664" max="6664" width="5.5703125" style="87" customWidth="1"/>
    <col min="6665" max="6665" width="5" style="87" customWidth="1"/>
    <col min="6666" max="6666" width="5.5703125" style="87" customWidth="1"/>
    <col min="6667" max="6667" width="6.42578125" style="87" customWidth="1"/>
    <col min="6668" max="6668" width="5.5703125" style="87" customWidth="1"/>
    <col min="6669" max="6669" width="4.85546875" style="87" customWidth="1"/>
    <col min="6670" max="6670" width="7.28515625" style="87" customWidth="1"/>
    <col min="6671" max="6671" width="5.5703125" style="87" customWidth="1"/>
    <col min="6672" max="6672" width="8.5703125" style="87" customWidth="1"/>
    <col min="6673" max="6673" width="6.42578125" style="87" customWidth="1"/>
    <col min="6674" max="6674" width="5.5703125" style="87" customWidth="1"/>
    <col min="6675" max="6912" width="8.7109375" style="87"/>
    <col min="6913" max="6913" width="6.28515625" style="87" customWidth="1"/>
    <col min="6914" max="6914" width="30.85546875" style="87" customWidth="1"/>
    <col min="6915" max="6917" width="5.5703125" style="87" customWidth="1"/>
    <col min="6918" max="6918" width="6.42578125" style="87" customWidth="1"/>
    <col min="6919" max="6919" width="6.140625" style="87" customWidth="1"/>
    <col min="6920" max="6920" width="5.5703125" style="87" customWidth="1"/>
    <col min="6921" max="6921" width="5" style="87" customWidth="1"/>
    <col min="6922" max="6922" width="5.5703125" style="87" customWidth="1"/>
    <col min="6923" max="6923" width="6.42578125" style="87" customWidth="1"/>
    <col min="6924" max="6924" width="5.5703125" style="87" customWidth="1"/>
    <col min="6925" max="6925" width="4.85546875" style="87" customWidth="1"/>
    <col min="6926" max="6926" width="7.28515625" style="87" customWidth="1"/>
    <col min="6927" max="6927" width="5.5703125" style="87" customWidth="1"/>
    <col min="6928" max="6928" width="8.5703125" style="87" customWidth="1"/>
    <col min="6929" max="6929" width="6.42578125" style="87" customWidth="1"/>
    <col min="6930" max="6930" width="5.5703125" style="87" customWidth="1"/>
    <col min="6931" max="7168" width="8.7109375" style="87"/>
    <col min="7169" max="7169" width="6.28515625" style="87" customWidth="1"/>
    <col min="7170" max="7170" width="30.85546875" style="87" customWidth="1"/>
    <col min="7171" max="7173" width="5.5703125" style="87" customWidth="1"/>
    <col min="7174" max="7174" width="6.42578125" style="87" customWidth="1"/>
    <col min="7175" max="7175" width="6.140625" style="87" customWidth="1"/>
    <col min="7176" max="7176" width="5.5703125" style="87" customWidth="1"/>
    <col min="7177" max="7177" width="5" style="87" customWidth="1"/>
    <col min="7178" max="7178" width="5.5703125" style="87" customWidth="1"/>
    <col min="7179" max="7179" width="6.42578125" style="87" customWidth="1"/>
    <col min="7180" max="7180" width="5.5703125" style="87" customWidth="1"/>
    <col min="7181" max="7181" width="4.85546875" style="87" customWidth="1"/>
    <col min="7182" max="7182" width="7.28515625" style="87" customWidth="1"/>
    <col min="7183" max="7183" width="5.5703125" style="87" customWidth="1"/>
    <col min="7184" max="7184" width="8.5703125" style="87" customWidth="1"/>
    <col min="7185" max="7185" width="6.42578125" style="87" customWidth="1"/>
    <col min="7186" max="7186" width="5.5703125" style="87" customWidth="1"/>
    <col min="7187" max="7424" width="8.7109375" style="87"/>
    <col min="7425" max="7425" width="6.28515625" style="87" customWidth="1"/>
    <col min="7426" max="7426" width="30.85546875" style="87" customWidth="1"/>
    <col min="7427" max="7429" width="5.5703125" style="87" customWidth="1"/>
    <col min="7430" max="7430" width="6.42578125" style="87" customWidth="1"/>
    <col min="7431" max="7431" width="6.140625" style="87" customWidth="1"/>
    <col min="7432" max="7432" width="5.5703125" style="87" customWidth="1"/>
    <col min="7433" max="7433" width="5" style="87" customWidth="1"/>
    <col min="7434" max="7434" width="5.5703125" style="87" customWidth="1"/>
    <col min="7435" max="7435" width="6.42578125" style="87" customWidth="1"/>
    <col min="7436" max="7436" width="5.5703125" style="87" customWidth="1"/>
    <col min="7437" max="7437" width="4.85546875" style="87" customWidth="1"/>
    <col min="7438" max="7438" width="7.28515625" style="87" customWidth="1"/>
    <col min="7439" max="7439" width="5.5703125" style="87" customWidth="1"/>
    <col min="7440" max="7440" width="8.5703125" style="87" customWidth="1"/>
    <col min="7441" max="7441" width="6.42578125" style="87" customWidth="1"/>
    <col min="7442" max="7442" width="5.5703125" style="87" customWidth="1"/>
    <col min="7443" max="7680" width="8.7109375" style="87"/>
    <col min="7681" max="7681" width="6.28515625" style="87" customWidth="1"/>
    <col min="7682" max="7682" width="30.85546875" style="87" customWidth="1"/>
    <col min="7683" max="7685" width="5.5703125" style="87" customWidth="1"/>
    <col min="7686" max="7686" width="6.42578125" style="87" customWidth="1"/>
    <col min="7687" max="7687" width="6.140625" style="87" customWidth="1"/>
    <col min="7688" max="7688" width="5.5703125" style="87" customWidth="1"/>
    <col min="7689" max="7689" width="5" style="87" customWidth="1"/>
    <col min="7690" max="7690" width="5.5703125" style="87" customWidth="1"/>
    <col min="7691" max="7691" width="6.42578125" style="87" customWidth="1"/>
    <col min="7692" max="7692" width="5.5703125" style="87" customWidth="1"/>
    <col min="7693" max="7693" width="4.85546875" style="87" customWidth="1"/>
    <col min="7694" max="7694" width="7.28515625" style="87" customWidth="1"/>
    <col min="7695" max="7695" width="5.5703125" style="87" customWidth="1"/>
    <col min="7696" max="7696" width="8.5703125" style="87" customWidth="1"/>
    <col min="7697" max="7697" width="6.42578125" style="87" customWidth="1"/>
    <col min="7698" max="7698" width="5.5703125" style="87" customWidth="1"/>
    <col min="7699" max="7936" width="8.7109375" style="87"/>
    <col min="7937" max="7937" width="6.28515625" style="87" customWidth="1"/>
    <col min="7938" max="7938" width="30.85546875" style="87" customWidth="1"/>
    <col min="7939" max="7941" width="5.5703125" style="87" customWidth="1"/>
    <col min="7942" max="7942" width="6.42578125" style="87" customWidth="1"/>
    <col min="7943" max="7943" width="6.140625" style="87" customWidth="1"/>
    <col min="7944" max="7944" width="5.5703125" style="87" customWidth="1"/>
    <col min="7945" max="7945" width="5" style="87" customWidth="1"/>
    <col min="7946" max="7946" width="5.5703125" style="87" customWidth="1"/>
    <col min="7947" max="7947" width="6.42578125" style="87" customWidth="1"/>
    <col min="7948" max="7948" width="5.5703125" style="87" customWidth="1"/>
    <col min="7949" max="7949" width="4.85546875" style="87" customWidth="1"/>
    <col min="7950" max="7950" width="7.28515625" style="87" customWidth="1"/>
    <col min="7951" max="7951" width="5.5703125" style="87" customWidth="1"/>
    <col min="7952" max="7952" width="8.5703125" style="87" customWidth="1"/>
    <col min="7953" max="7953" width="6.42578125" style="87" customWidth="1"/>
    <col min="7954" max="7954" width="5.5703125" style="87" customWidth="1"/>
    <col min="7955" max="8192" width="8.7109375" style="87"/>
    <col min="8193" max="8193" width="6.28515625" style="87" customWidth="1"/>
    <col min="8194" max="8194" width="30.85546875" style="87" customWidth="1"/>
    <col min="8195" max="8197" width="5.5703125" style="87" customWidth="1"/>
    <col min="8198" max="8198" width="6.42578125" style="87" customWidth="1"/>
    <col min="8199" max="8199" width="6.140625" style="87" customWidth="1"/>
    <col min="8200" max="8200" width="5.5703125" style="87" customWidth="1"/>
    <col min="8201" max="8201" width="5" style="87" customWidth="1"/>
    <col min="8202" max="8202" width="5.5703125" style="87" customWidth="1"/>
    <col min="8203" max="8203" width="6.42578125" style="87" customWidth="1"/>
    <col min="8204" max="8204" width="5.5703125" style="87" customWidth="1"/>
    <col min="8205" max="8205" width="4.85546875" style="87" customWidth="1"/>
    <col min="8206" max="8206" width="7.28515625" style="87" customWidth="1"/>
    <col min="8207" max="8207" width="5.5703125" style="87" customWidth="1"/>
    <col min="8208" max="8208" width="8.5703125" style="87" customWidth="1"/>
    <col min="8209" max="8209" width="6.42578125" style="87" customWidth="1"/>
    <col min="8210" max="8210" width="5.5703125" style="87" customWidth="1"/>
    <col min="8211" max="8448" width="8.7109375" style="87"/>
    <col min="8449" max="8449" width="6.28515625" style="87" customWidth="1"/>
    <col min="8450" max="8450" width="30.85546875" style="87" customWidth="1"/>
    <col min="8451" max="8453" width="5.5703125" style="87" customWidth="1"/>
    <col min="8454" max="8454" width="6.42578125" style="87" customWidth="1"/>
    <col min="8455" max="8455" width="6.140625" style="87" customWidth="1"/>
    <col min="8456" max="8456" width="5.5703125" style="87" customWidth="1"/>
    <col min="8457" max="8457" width="5" style="87" customWidth="1"/>
    <col min="8458" max="8458" width="5.5703125" style="87" customWidth="1"/>
    <col min="8459" max="8459" width="6.42578125" style="87" customWidth="1"/>
    <col min="8460" max="8460" width="5.5703125" style="87" customWidth="1"/>
    <col min="8461" max="8461" width="4.85546875" style="87" customWidth="1"/>
    <col min="8462" max="8462" width="7.28515625" style="87" customWidth="1"/>
    <col min="8463" max="8463" width="5.5703125" style="87" customWidth="1"/>
    <col min="8464" max="8464" width="8.5703125" style="87" customWidth="1"/>
    <col min="8465" max="8465" width="6.42578125" style="87" customWidth="1"/>
    <col min="8466" max="8466" width="5.5703125" style="87" customWidth="1"/>
    <col min="8467" max="8704" width="8.7109375" style="87"/>
    <col min="8705" max="8705" width="6.28515625" style="87" customWidth="1"/>
    <col min="8706" max="8706" width="30.85546875" style="87" customWidth="1"/>
    <col min="8707" max="8709" width="5.5703125" style="87" customWidth="1"/>
    <col min="8710" max="8710" width="6.42578125" style="87" customWidth="1"/>
    <col min="8711" max="8711" width="6.140625" style="87" customWidth="1"/>
    <col min="8712" max="8712" width="5.5703125" style="87" customWidth="1"/>
    <col min="8713" max="8713" width="5" style="87" customWidth="1"/>
    <col min="8714" max="8714" width="5.5703125" style="87" customWidth="1"/>
    <col min="8715" max="8715" width="6.42578125" style="87" customWidth="1"/>
    <col min="8716" max="8716" width="5.5703125" style="87" customWidth="1"/>
    <col min="8717" max="8717" width="4.85546875" style="87" customWidth="1"/>
    <col min="8718" max="8718" width="7.28515625" style="87" customWidth="1"/>
    <col min="8719" max="8719" width="5.5703125" style="87" customWidth="1"/>
    <col min="8720" max="8720" width="8.5703125" style="87" customWidth="1"/>
    <col min="8721" max="8721" width="6.42578125" style="87" customWidth="1"/>
    <col min="8722" max="8722" width="5.5703125" style="87" customWidth="1"/>
    <col min="8723" max="8960" width="8.7109375" style="87"/>
    <col min="8961" max="8961" width="6.28515625" style="87" customWidth="1"/>
    <col min="8962" max="8962" width="30.85546875" style="87" customWidth="1"/>
    <col min="8963" max="8965" width="5.5703125" style="87" customWidth="1"/>
    <col min="8966" max="8966" width="6.42578125" style="87" customWidth="1"/>
    <col min="8967" max="8967" width="6.140625" style="87" customWidth="1"/>
    <col min="8968" max="8968" width="5.5703125" style="87" customWidth="1"/>
    <col min="8969" max="8969" width="5" style="87" customWidth="1"/>
    <col min="8970" max="8970" width="5.5703125" style="87" customWidth="1"/>
    <col min="8971" max="8971" width="6.42578125" style="87" customWidth="1"/>
    <col min="8972" max="8972" width="5.5703125" style="87" customWidth="1"/>
    <col min="8973" max="8973" width="4.85546875" style="87" customWidth="1"/>
    <col min="8974" max="8974" width="7.28515625" style="87" customWidth="1"/>
    <col min="8975" max="8975" width="5.5703125" style="87" customWidth="1"/>
    <col min="8976" max="8976" width="8.5703125" style="87" customWidth="1"/>
    <col min="8977" max="8977" width="6.42578125" style="87" customWidth="1"/>
    <col min="8978" max="8978" width="5.5703125" style="87" customWidth="1"/>
    <col min="8979" max="9216" width="8.7109375" style="87"/>
    <col min="9217" max="9217" width="6.28515625" style="87" customWidth="1"/>
    <col min="9218" max="9218" width="30.85546875" style="87" customWidth="1"/>
    <col min="9219" max="9221" width="5.5703125" style="87" customWidth="1"/>
    <col min="9222" max="9222" width="6.42578125" style="87" customWidth="1"/>
    <col min="9223" max="9223" width="6.140625" style="87" customWidth="1"/>
    <col min="9224" max="9224" width="5.5703125" style="87" customWidth="1"/>
    <col min="9225" max="9225" width="5" style="87" customWidth="1"/>
    <col min="9226" max="9226" width="5.5703125" style="87" customWidth="1"/>
    <col min="9227" max="9227" width="6.42578125" style="87" customWidth="1"/>
    <col min="9228" max="9228" width="5.5703125" style="87" customWidth="1"/>
    <col min="9229" max="9229" width="4.85546875" style="87" customWidth="1"/>
    <col min="9230" max="9230" width="7.28515625" style="87" customWidth="1"/>
    <col min="9231" max="9231" width="5.5703125" style="87" customWidth="1"/>
    <col min="9232" max="9232" width="8.5703125" style="87" customWidth="1"/>
    <col min="9233" max="9233" width="6.42578125" style="87" customWidth="1"/>
    <col min="9234" max="9234" width="5.5703125" style="87" customWidth="1"/>
    <col min="9235" max="9472" width="8.7109375" style="87"/>
    <col min="9473" max="9473" width="6.28515625" style="87" customWidth="1"/>
    <col min="9474" max="9474" width="30.85546875" style="87" customWidth="1"/>
    <col min="9475" max="9477" width="5.5703125" style="87" customWidth="1"/>
    <col min="9478" max="9478" width="6.42578125" style="87" customWidth="1"/>
    <col min="9479" max="9479" width="6.140625" style="87" customWidth="1"/>
    <col min="9480" max="9480" width="5.5703125" style="87" customWidth="1"/>
    <col min="9481" max="9481" width="5" style="87" customWidth="1"/>
    <col min="9482" max="9482" width="5.5703125" style="87" customWidth="1"/>
    <col min="9483" max="9483" width="6.42578125" style="87" customWidth="1"/>
    <col min="9484" max="9484" width="5.5703125" style="87" customWidth="1"/>
    <col min="9485" max="9485" width="4.85546875" style="87" customWidth="1"/>
    <col min="9486" max="9486" width="7.28515625" style="87" customWidth="1"/>
    <col min="9487" max="9487" width="5.5703125" style="87" customWidth="1"/>
    <col min="9488" max="9488" width="8.5703125" style="87" customWidth="1"/>
    <col min="9489" max="9489" width="6.42578125" style="87" customWidth="1"/>
    <col min="9490" max="9490" width="5.5703125" style="87" customWidth="1"/>
    <col min="9491" max="9728" width="8.7109375" style="87"/>
    <col min="9729" max="9729" width="6.28515625" style="87" customWidth="1"/>
    <col min="9730" max="9730" width="30.85546875" style="87" customWidth="1"/>
    <col min="9731" max="9733" width="5.5703125" style="87" customWidth="1"/>
    <col min="9734" max="9734" width="6.42578125" style="87" customWidth="1"/>
    <col min="9735" max="9735" width="6.140625" style="87" customWidth="1"/>
    <col min="9736" max="9736" width="5.5703125" style="87" customWidth="1"/>
    <col min="9737" max="9737" width="5" style="87" customWidth="1"/>
    <col min="9738" max="9738" width="5.5703125" style="87" customWidth="1"/>
    <col min="9739" max="9739" width="6.42578125" style="87" customWidth="1"/>
    <col min="9740" max="9740" width="5.5703125" style="87" customWidth="1"/>
    <col min="9741" max="9741" width="4.85546875" style="87" customWidth="1"/>
    <col min="9742" max="9742" width="7.28515625" style="87" customWidth="1"/>
    <col min="9743" max="9743" width="5.5703125" style="87" customWidth="1"/>
    <col min="9744" max="9744" width="8.5703125" style="87" customWidth="1"/>
    <col min="9745" max="9745" width="6.42578125" style="87" customWidth="1"/>
    <col min="9746" max="9746" width="5.5703125" style="87" customWidth="1"/>
    <col min="9747" max="9984" width="8.7109375" style="87"/>
    <col min="9985" max="9985" width="6.28515625" style="87" customWidth="1"/>
    <col min="9986" max="9986" width="30.85546875" style="87" customWidth="1"/>
    <col min="9987" max="9989" width="5.5703125" style="87" customWidth="1"/>
    <col min="9990" max="9990" width="6.42578125" style="87" customWidth="1"/>
    <col min="9991" max="9991" width="6.140625" style="87" customWidth="1"/>
    <col min="9992" max="9992" width="5.5703125" style="87" customWidth="1"/>
    <col min="9993" max="9993" width="5" style="87" customWidth="1"/>
    <col min="9994" max="9994" width="5.5703125" style="87" customWidth="1"/>
    <col min="9995" max="9995" width="6.42578125" style="87" customWidth="1"/>
    <col min="9996" max="9996" width="5.5703125" style="87" customWidth="1"/>
    <col min="9997" max="9997" width="4.85546875" style="87" customWidth="1"/>
    <col min="9998" max="9998" width="7.28515625" style="87" customWidth="1"/>
    <col min="9999" max="9999" width="5.5703125" style="87" customWidth="1"/>
    <col min="10000" max="10000" width="8.5703125" style="87" customWidth="1"/>
    <col min="10001" max="10001" width="6.42578125" style="87" customWidth="1"/>
    <col min="10002" max="10002" width="5.5703125" style="87" customWidth="1"/>
    <col min="10003" max="10240" width="8.7109375" style="87"/>
    <col min="10241" max="10241" width="6.28515625" style="87" customWidth="1"/>
    <col min="10242" max="10242" width="30.85546875" style="87" customWidth="1"/>
    <col min="10243" max="10245" width="5.5703125" style="87" customWidth="1"/>
    <col min="10246" max="10246" width="6.42578125" style="87" customWidth="1"/>
    <col min="10247" max="10247" width="6.140625" style="87" customWidth="1"/>
    <col min="10248" max="10248" width="5.5703125" style="87" customWidth="1"/>
    <col min="10249" max="10249" width="5" style="87" customWidth="1"/>
    <col min="10250" max="10250" width="5.5703125" style="87" customWidth="1"/>
    <col min="10251" max="10251" width="6.42578125" style="87" customWidth="1"/>
    <col min="10252" max="10252" width="5.5703125" style="87" customWidth="1"/>
    <col min="10253" max="10253" width="4.85546875" style="87" customWidth="1"/>
    <col min="10254" max="10254" width="7.28515625" style="87" customWidth="1"/>
    <col min="10255" max="10255" width="5.5703125" style="87" customWidth="1"/>
    <col min="10256" max="10256" width="8.5703125" style="87" customWidth="1"/>
    <col min="10257" max="10257" width="6.42578125" style="87" customWidth="1"/>
    <col min="10258" max="10258" width="5.5703125" style="87" customWidth="1"/>
    <col min="10259" max="10496" width="8.7109375" style="87"/>
    <col min="10497" max="10497" width="6.28515625" style="87" customWidth="1"/>
    <col min="10498" max="10498" width="30.85546875" style="87" customWidth="1"/>
    <col min="10499" max="10501" width="5.5703125" style="87" customWidth="1"/>
    <col min="10502" max="10502" width="6.42578125" style="87" customWidth="1"/>
    <col min="10503" max="10503" width="6.140625" style="87" customWidth="1"/>
    <col min="10504" max="10504" width="5.5703125" style="87" customWidth="1"/>
    <col min="10505" max="10505" width="5" style="87" customWidth="1"/>
    <col min="10506" max="10506" width="5.5703125" style="87" customWidth="1"/>
    <col min="10507" max="10507" width="6.42578125" style="87" customWidth="1"/>
    <col min="10508" max="10508" width="5.5703125" style="87" customWidth="1"/>
    <col min="10509" max="10509" width="4.85546875" style="87" customWidth="1"/>
    <col min="10510" max="10510" width="7.28515625" style="87" customWidth="1"/>
    <col min="10511" max="10511" width="5.5703125" style="87" customWidth="1"/>
    <col min="10512" max="10512" width="8.5703125" style="87" customWidth="1"/>
    <col min="10513" max="10513" width="6.42578125" style="87" customWidth="1"/>
    <col min="10514" max="10514" width="5.5703125" style="87" customWidth="1"/>
    <col min="10515" max="10752" width="8.7109375" style="87"/>
    <col min="10753" max="10753" width="6.28515625" style="87" customWidth="1"/>
    <col min="10754" max="10754" width="30.85546875" style="87" customWidth="1"/>
    <col min="10755" max="10757" width="5.5703125" style="87" customWidth="1"/>
    <col min="10758" max="10758" width="6.42578125" style="87" customWidth="1"/>
    <col min="10759" max="10759" width="6.140625" style="87" customWidth="1"/>
    <col min="10760" max="10760" width="5.5703125" style="87" customWidth="1"/>
    <col min="10761" max="10761" width="5" style="87" customWidth="1"/>
    <col min="10762" max="10762" width="5.5703125" style="87" customWidth="1"/>
    <col min="10763" max="10763" width="6.42578125" style="87" customWidth="1"/>
    <col min="10764" max="10764" width="5.5703125" style="87" customWidth="1"/>
    <col min="10765" max="10765" width="4.85546875" style="87" customWidth="1"/>
    <col min="10766" max="10766" width="7.28515625" style="87" customWidth="1"/>
    <col min="10767" max="10767" width="5.5703125" style="87" customWidth="1"/>
    <col min="10768" max="10768" width="8.5703125" style="87" customWidth="1"/>
    <col min="10769" max="10769" width="6.42578125" style="87" customWidth="1"/>
    <col min="10770" max="10770" width="5.5703125" style="87" customWidth="1"/>
    <col min="10771" max="11008" width="8.7109375" style="87"/>
    <col min="11009" max="11009" width="6.28515625" style="87" customWidth="1"/>
    <col min="11010" max="11010" width="30.85546875" style="87" customWidth="1"/>
    <col min="11011" max="11013" width="5.5703125" style="87" customWidth="1"/>
    <col min="11014" max="11014" width="6.42578125" style="87" customWidth="1"/>
    <col min="11015" max="11015" width="6.140625" style="87" customWidth="1"/>
    <col min="11016" max="11016" width="5.5703125" style="87" customWidth="1"/>
    <col min="11017" max="11017" width="5" style="87" customWidth="1"/>
    <col min="11018" max="11018" width="5.5703125" style="87" customWidth="1"/>
    <col min="11019" max="11019" width="6.42578125" style="87" customWidth="1"/>
    <col min="11020" max="11020" width="5.5703125" style="87" customWidth="1"/>
    <col min="11021" max="11021" width="4.85546875" style="87" customWidth="1"/>
    <col min="11022" max="11022" width="7.28515625" style="87" customWidth="1"/>
    <col min="11023" max="11023" width="5.5703125" style="87" customWidth="1"/>
    <col min="11024" max="11024" width="8.5703125" style="87" customWidth="1"/>
    <col min="11025" max="11025" width="6.42578125" style="87" customWidth="1"/>
    <col min="11026" max="11026" width="5.5703125" style="87" customWidth="1"/>
    <col min="11027" max="11264" width="8.7109375" style="87"/>
    <col min="11265" max="11265" width="6.28515625" style="87" customWidth="1"/>
    <col min="11266" max="11266" width="30.85546875" style="87" customWidth="1"/>
    <col min="11267" max="11269" width="5.5703125" style="87" customWidth="1"/>
    <col min="11270" max="11270" width="6.42578125" style="87" customWidth="1"/>
    <col min="11271" max="11271" width="6.140625" style="87" customWidth="1"/>
    <col min="11272" max="11272" width="5.5703125" style="87" customWidth="1"/>
    <col min="11273" max="11273" width="5" style="87" customWidth="1"/>
    <col min="11274" max="11274" width="5.5703125" style="87" customWidth="1"/>
    <col min="11275" max="11275" width="6.42578125" style="87" customWidth="1"/>
    <col min="11276" max="11276" width="5.5703125" style="87" customWidth="1"/>
    <col min="11277" max="11277" width="4.85546875" style="87" customWidth="1"/>
    <col min="11278" max="11278" width="7.28515625" style="87" customWidth="1"/>
    <col min="11279" max="11279" width="5.5703125" style="87" customWidth="1"/>
    <col min="11280" max="11280" width="8.5703125" style="87" customWidth="1"/>
    <col min="11281" max="11281" width="6.42578125" style="87" customWidth="1"/>
    <col min="11282" max="11282" width="5.5703125" style="87" customWidth="1"/>
    <col min="11283" max="11520" width="8.7109375" style="87"/>
    <col min="11521" max="11521" width="6.28515625" style="87" customWidth="1"/>
    <col min="11522" max="11522" width="30.85546875" style="87" customWidth="1"/>
    <col min="11523" max="11525" width="5.5703125" style="87" customWidth="1"/>
    <col min="11526" max="11526" width="6.42578125" style="87" customWidth="1"/>
    <col min="11527" max="11527" width="6.140625" style="87" customWidth="1"/>
    <col min="11528" max="11528" width="5.5703125" style="87" customWidth="1"/>
    <col min="11529" max="11529" width="5" style="87" customWidth="1"/>
    <col min="11530" max="11530" width="5.5703125" style="87" customWidth="1"/>
    <col min="11531" max="11531" width="6.42578125" style="87" customWidth="1"/>
    <col min="11532" max="11532" width="5.5703125" style="87" customWidth="1"/>
    <col min="11533" max="11533" width="4.85546875" style="87" customWidth="1"/>
    <col min="11534" max="11534" width="7.28515625" style="87" customWidth="1"/>
    <col min="11535" max="11535" width="5.5703125" style="87" customWidth="1"/>
    <col min="11536" max="11536" width="8.5703125" style="87" customWidth="1"/>
    <col min="11537" max="11537" width="6.42578125" style="87" customWidth="1"/>
    <col min="11538" max="11538" width="5.5703125" style="87" customWidth="1"/>
    <col min="11539" max="11776" width="8.7109375" style="87"/>
    <col min="11777" max="11777" width="6.28515625" style="87" customWidth="1"/>
    <col min="11778" max="11778" width="30.85546875" style="87" customWidth="1"/>
    <col min="11779" max="11781" width="5.5703125" style="87" customWidth="1"/>
    <col min="11782" max="11782" width="6.42578125" style="87" customWidth="1"/>
    <col min="11783" max="11783" width="6.140625" style="87" customWidth="1"/>
    <col min="11784" max="11784" width="5.5703125" style="87" customWidth="1"/>
    <col min="11785" max="11785" width="5" style="87" customWidth="1"/>
    <col min="11786" max="11786" width="5.5703125" style="87" customWidth="1"/>
    <col min="11787" max="11787" width="6.42578125" style="87" customWidth="1"/>
    <col min="11788" max="11788" width="5.5703125" style="87" customWidth="1"/>
    <col min="11789" max="11789" width="4.85546875" style="87" customWidth="1"/>
    <col min="11790" max="11790" width="7.28515625" style="87" customWidth="1"/>
    <col min="11791" max="11791" width="5.5703125" style="87" customWidth="1"/>
    <col min="11792" max="11792" width="8.5703125" style="87" customWidth="1"/>
    <col min="11793" max="11793" width="6.42578125" style="87" customWidth="1"/>
    <col min="11794" max="11794" width="5.5703125" style="87" customWidth="1"/>
    <col min="11795" max="12032" width="8.7109375" style="87"/>
    <col min="12033" max="12033" width="6.28515625" style="87" customWidth="1"/>
    <col min="12034" max="12034" width="30.85546875" style="87" customWidth="1"/>
    <col min="12035" max="12037" width="5.5703125" style="87" customWidth="1"/>
    <col min="12038" max="12038" width="6.42578125" style="87" customWidth="1"/>
    <col min="12039" max="12039" width="6.140625" style="87" customWidth="1"/>
    <col min="12040" max="12040" width="5.5703125" style="87" customWidth="1"/>
    <col min="12041" max="12041" width="5" style="87" customWidth="1"/>
    <col min="12042" max="12042" width="5.5703125" style="87" customWidth="1"/>
    <col min="12043" max="12043" width="6.42578125" style="87" customWidth="1"/>
    <col min="12044" max="12044" width="5.5703125" style="87" customWidth="1"/>
    <col min="12045" max="12045" width="4.85546875" style="87" customWidth="1"/>
    <col min="12046" max="12046" width="7.28515625" style="87" customWidth="1"/>
    <col min="12047" max="12047" width="5.5703125" style="87" customWidth="1"/>
    <col min="12048" max="12048" width="8.5703125" style="87" customWidth="1"/>
    <col min="12049" max="12049" width="6.42578125" style="87" customWidth="1"/>
    <col min="12050" max="12050" width="5.5703125" style="87" customWidth="1"/>
    <col min="12051" max="12288" width="8.7109375" style="87"/>
    <col min="12289" max="12289" width="6.28515625" style="87" customWidth="1"/>
    <col min="12290" max="12290" width="30.85546875" style="87" customWidth="1"/>
    <col min="12291" max="12293" width="5.5703125" style="87" customWidth="1"/>
    <col min="12294" max="12294" width="6.42578125" style="87" customWidth="1"/>
    <col min="12295" max="12295" width="6.140625" style="87" customWidth="1"/>
    <col min="12296" max="12296" width="5.5703125" style="87" customWidth="1"/>
    <col min="12297" max="12297" width="5" style="87" customWidth="1"/>
    <col min="12298" max="12298" width="5.5703125" style="87" customWidth="1"/>
    <col min="12299" max="12299" width="6.42578125" style="87" customWidth="1"/>
    <col min="12300" max="12300" width="5.5703125" style="87" customWidth="1"/>
    <col min="12301" max="12301" width="4.85546875" style="87" customWidth="1"/>
    <col min="12302" max="12302" width="7.28515625" style="87" customWidth="1"/>
    <col min="12303" max="12303" width="5.5703125" style="87" customWidth="1"/>
    <col min="12304" max="12304" width="8.5703125" style="87" customWidth="1"/>
    <col min="12305" max="12305" width="6.42578125" style="87" customWidth="1"/>
    <col min="12306" max="12306" width="5.5703125" style="87" customWidth="1"/>
    <col min="12307" max="12544" width="8.7109375" style="87"/>
    <col min="12545" max="12545" width="6.28515625" style="87" customWidth="1"/>
    <col min="12546" max="12546" width="30.85546875" style="87" customWidth="1"/>
    <col min="12547" max="12549" width="5.5703125" style="87" customWidth="1"/>
    <col min="12550" max="12550" width="6.42578125" style="87" customWidth="1"/>
    <col min="12551" max="12551" width="6.140625" style="87" customWidth="1"/>
    <col min="12552" max="12552" width="5.5703125" style="87" customWidth="1"/>
    <col min="12553" max="12553" width="5" style="87" customWidth="1"/>
    <col min="12554" max="12554" width="5.5703125" style="87" customWidth="1"/>
    <col min="12555" max="12555" width="6.42578125" style="87" customWidth="1"/>
    <col min="12556" max="12556" width="5.5703125" style="87" customWidth="1"/>
    <col min="12557" max="12557" width="4.85546875" style="87" customWidth="1"/>
    <col min="12558" max="12558" width="7.28515625" style="87" customWidth="1"/>
    <col min="12559" max="12559" width="5.5703125" style="87" customWidth="1"/>
    <col min="12560" max="12560" width="8.5703125" style="87" customWidth="1"/>
    <col min="12561" max="12561" width="6.42578125" style="87" customWidth="1"/>
    <col min="12562" max="12562" width="5.5703125" style="87" customWidth="1"/>
    <col min="12563" max="12800" width="8.7109375" style="87"/>
    <col min="12801" max="12801" width="6.28515625" style="87" customWidth="1"/>
    <col min="12802" max="12802" width="30.85546875" style="87" customWidth="1"/>
    <col min="12803" max="12805" width="5.5703125" style="87" customWidth="1"/>
    <col min="12806" max="12806" width="6.42578125" style="87" customWidth="1"/>
    <col min="12807" max="12807" width="6.140625" style="87" customWidth="1"/>
    <col min="12808" max="12808" width="5.5703125" style="87" customWidth="1"/>
    <col min="12809" max="12809" width="5" style="87" customWidth="1"/>
    <col min="12810" max="12810" width="5.5703125" style="87" customWidth="1"/>
    <col min="12811" max="12811" width="6.42578125" style="87" customWidth="1"/>
    <col min="12812" max="12812" width="5.5703125" style="87" customWidth="1"/>
    <col min="12813" max="12813" width="4.85546875" style="87" customWidth="1"/>
    <col min="12814" max="12814" width="7.28515625" style="87" customWidth="1"/>
    <col min="12815" max="12815" width="5.5703125" style="87" customWidth="1"/>
    <col min="12816" max="12816" width="8.5703125" style="87" customWidth="1"/>
    <col min="12817" max="12817" width="6.42578125" style="87" customWidth="1"/>
    <col min="12818" max="12818" width="5.5703125" style="87" customWidth="1"/>
    <col min="12819" max="13056" width="8.7109375" style="87"/>
    <col min="13057" max="13057" width="6.28515625" style="87" customWidth="1"/>
    <col min="13058" max="13058" width="30.85546875" style="87" customWidth="1"/>
    <col min="13059" max="13061" width="5.5703125" style="87" customWidth="1"/>
    <col min="13062" max="13062" width="6.42578125" style="87" customWidth="1"/>
    <col min="13063" max="13063" width="6.140625" style="87" customWidth="1"/>
    <col min="13064" max="13064" width="5.5703125" style="87" customWidth="1"/>
    <col min="13065" max="13065" width="5" style="87" customWidth="1"/>
    <col min="13066" max="13066" width="5.5703125" style="87" customWidth="1"/>
    <col min="13067" max="13067" width="6.42578125" style="87" customWidth="1"/>
    <col min="13068" max="13068" width="5.5703125" style="87" customWidth="1"/>
    <col min="13069" max="13069" width="4.85546875" style="87" customWidth="1"/>
    <col min="13070" max="13070" width="7.28515625" style="87" customWidth="1"/>
    <col min="13071" max="13071" width="5.5703125" style="87" customWidth="1"/>
    <col min="13072" max="13072" width="8.5703125" style="87" customWidth="1"/>
    <col min="13073" max="13073" width="6.42578125" style="87" customWidth="1"/>
    <col min="13074" max="13074" width="5.5703125" style="87" customWidth="1"/>
    <col min="13075" max="13312" width="8.7109375" style="87"/>
    <col min="13313" max="13313" width="6.28515625" style="87" customWidth="1"/>
    <col min="13314" max="13314" width="30.85546875" style="87" customWidth="1"/>
    <col min="13315" max="13317" width="5.5703125" style="87" customWidth="1"/>
    <col min="13318" max="13318" width="6.42578125" style="87" customWidth="1"/>
    <col min="13319" max="13319" width="6.140625" style="87" customWidth="1"/>
    <col min="13320" max="13320" width="5.5703125" style="87" customWidth="1"/>
    <col min="13321" max="13321" width="5" style="87" customWidth="1"/>
    <col min="13322" max="13322" width="5.5703125" style="87" customWidth="1"/>
    <col min="13323" max="13323" width="6.42578125" style="87" customWidth="1"/>
    <col min="13324" max="13324" width="5.5703125" style="87" customWidth="1"/>
    <col min="13325" max="13325" width="4.85546875" style="87" customWidth="1"/>
    <col min="13326" max="13326" width="7.28515625" style="87" customWidth="1"/>
    <col min="13327" max="13327" width="5.5703125" style="87" customWidth="1"/>
    <col min="13328" max="13328" width="8.5703125" style="87" customWidth="1"/>
    <col min="13329" max="13329" width="6.42578125" style="87" customWidth="1"/>
    <col min="13330" max="13330" width="5.5703125" style="87" customWidth="1"/>
    <col min="13331" max="13568" width="8.7109375" style="87"/>
    <col min="13569" max="13569" width="6.28515625" style="87" customWidth="1"/>
    <col min="13570" max="13570" width="30.85546875" style="87" customWidth="1"/>
    <col min="13571" max="13573" width="5.5703125" style="87" customWidth="1"/>
    <col min="13574" max="13574" width="6.42578125" style="87" customWidth="1"/>
    <col min="13575" max="13575" width="6.140625" style="87" customWidth="1"/>
    <col min="13576" max="13576" width="5.5703125" style="87" customWidth="1"/>
    <col min="13577" max="13577" width="5" style="87" customWidth="1"/>
    <col min="13578" max="13578" width="5.5703125" style="87" customWidth="1"/>
    <col min="13579" max="13579" width="6.42578125" style="87" customWidth="1"/>
    <col min="13580" max="13580" width="5.5703125" style="87" customWidth="1"/>
    <col min="13581" max="13581" width="4.85546875" style="87" customWidth="1"/>
    <col min="13582" max="13582" width="7.28515625" style="87" customWidth="1"/>
    <col min="13583" max="13583" width="5.5703125" style="87" customWidth="1"/>
    <col min="13584" max="13584" width="8.5703125" style="87" customWidth="1"/>
    <col min="13585" max="13585" width="6.42578125" style="87" customWidth="1"/>
    <col min="13586" max="13586" width="5.5703125" style="87" customWidth="1"/>
    <col min="13587" max="13824" width="8.7109375" style="87"/>
    <col min="13825" max="13825" width="6.28515625" style="87" customWidth="1"/>
    <col min="13826" max="13826" width="30.85546875" style="87" customWidth="1"/>
    <col min="13827" max="13829" width="5.5703125" style="87" customWidth="1"/>
    <col min="13830" max="13830" width="6.42578125" style="87" customWidth="1"/>
    <col min="13831" max="13831" width="6.140625" style="87" customWidth="1"/>
    <col min="13832" max="13832" width="5.5703125" style="87" customWidth="1"/>
    <col min="13833" max="13833" width="5" style="87" customWidth="1"/>
    <col min="13834" max="13834" width="5.5703125" style="87" customWidth="1"/>
    <col min="13835" max="13835" width="6.42578125" style="87" customWidth="1"/>
    <col min="13836" max="13836" width="5.5703125" style="87" customWidth="1"/>
    <col min="13837" max="13837" width="4.85546875" style="87" customWidth="1"/>
    <col min="13838" max="13838" width="7.28515625" style="87" customWidth="1"/>
    <col min="13839" max="13839" width="5.5703125" style="87" customWidth="1"/>
    <col min="13840" max="13840" width="8.5703125" style="87" customWidth="1"/>
    <col min="13841" max="13841" width="6.42578125" style="87" customWidth="1"/>
    <col min="13842" max="13842" width="5.5703125" style="87" customWidth="1"/>
    <col min="13843" max="14080" width="8.7109375" style="87"/>
    <col min="14081" max="14081" width="6.28515625" style="87" customWidth="1"/>
    <col min="14082" max="14082" width="30.85546875" style="87" customWidth="1"/>
    <col min="14083" max="14085" width="5.5703125" style="87" customWidth="1"/>
    <col min="14086" max="14086" width="6.42578125" style="87" customWidth="1"/>
    <col min="14087" max="14087" width="6.140625" style="87" customWidth="1"/>
    <col min="14088" max="14088" width="5.5703125" style="87" customWidth="1"/>
    <col min="14089" max="14089" width="5" style="87" customWidth="1"/>
    <col min="14090" max="14090" width="5.5703125" style="87" customWidth="1"/>
    <col min="14091" max="14091" width="6.42578125" style="87" customWidth="1"/>
    <col min="14092" max="14092" width="5.5703125" style="87" customWidth="1"/>
    <col min="14093" max="14093" width="4.85546875" style="87" customWidth="1"/>
    <col min="14094" max="14094" width="7.28515625" style="87" customWidth="1"/>
    <col min="14095" max="14095" width="5.5703125" style="87" customWidth="1"/>
    <col min="14096" max="14096" width="8.5703125" style="87" customWidth="1"/>
    <col min="14097" max="14097" width="6.42578125" style="87" customWidth="1"/>
    <col min="14098" max="14098" width="5.5703125" style="87" customWidth="1"/>
    <col min="14099" max="14336" width="8.7109375" style="87"/>
    <col min="14337" max="14337" width="6.28515625" style="87" customWidth="1"/>
    <col min="14338" max="14338" width="30.85546875" style="87" customWidth="1"/>
    <col min="14339" max="14341" width="5.5703125" style="87" customWidth="1"/>
    <col min="14342" max="14342" width="6.42578125" style="87" customWidth="1"/>
    <col min="14343" max="14343" width="6.140625" style="87" customWidth="1"/>
    <col min="14344" max="14344" width="5.5703125" style="87" customWidth="1"/>
    <col min="14345" max="14345" width="5" style="87" customWidth="1"/>
    <col min="14346" max="14346" width="5.5703125" style="87" customWidth="1"/>
    <col min="14347" max="14347" width="6.42578125" style="87" customWidth="1"/>
    <col min="14348" max="14348" width="5.5703125" style="87" customWidth="1"/>
    <col min="14349" max="14349" width="4.85546875" style="87" customWidth="1"/>
    <col min="14350" max="14350" width="7.28515625" style="87" customWidth="1"/>
    <col min="14351" max="14351" width="5.5703125" style="87" customWidth="1"/>
    <col min="14352" max="14352" width="8.5703125" style="87" customWidth="1"/>
    <col min="14353" max="14353" width="6.42578125" style="87" customWidth="1"/>
    <col min="14354" max="14354" width="5.5703125" style="87" customWidth="1"/>
    <col min="14355" max="14592" width="8.7109375" style="87"/>
    <col min="14593" max="14593" width="6.28515625" style="87" customWidth="1"/>
    <col min="14594" max="14594" width="30.85546875" style="87" customWidth="1"/>
    <col min="14595" max="14597" width="5.5703125" style="87" customWidth="1"/>
    <col min="14598" max="14598" width="6.42578125" style="87" customWidth="1"/>
    <col min="14599" max="14599" width="6.140625" style="87" customWidth="1"/>
    <col min="14600" max="14600" width="5.5703125" style="87" customWidth="1"/>
    <col min="14601" max="14601" width="5" style="87" customWidth="1"/>
    <col min="14602" max="14602" width="5.5703125" style="87" customWidth="1"/>
    <col min="14603" max="14603" width="6.42578125" style="87" customWidth="1"/>
    <col min="14604" max="14604" width="5.5703125" style="87" customWidth="1"/>
    <col min="14605" max="14605" width="4.85546875" style="87" customWidth="1"/>
    <col min="14606" max="14606" width="7.28515625" style="87" customWidth="1"/>
    <col min="14607" max="14607" width="5.5703125" style="87" customWidth="1"/>
    <col min="14608" max="14608" width="8.5703125" style="87" customWidth="1"/>
    <col min="14609" max="14609" width="6.42578125" style="87" customWidth="1"/>
    <col min="14610" max="14610" width="5.5703125" style="87" customWidth="1"/>
    <col min="14611" max="14848" width="8.7109375" style="87"/>
    <col min="14849" max="14849" width="6.28515625" style="87" customWidth="1"/>
    <col min="14850" max="14850" width="30.85546875" style="87" customWidth="1"/>
    <col min="14851" max="14853" width="5.5703125" style="87" customWidth="1"/>
    <col min="14854" max="14854" width="6.42578125" style="87" customWidth="1"/>
    <col min="14855" max="14855" width="6.140625" style="87" customWidth="1"/>
    <col min="14856" max="14856" width="5.5703125" style="87" customWidth="1"/>
    <col min="14857" max="14857" width="5" style="87" customWidth="1"/>
    <col min="14858" max="14858" width="5.5703125" style="87" customWidth="1"/>
    <col min="14859" max="14859" width="6.42578125" style="87" customWidth="1"/>
    <col min="14860" max="14860" width="5.5703125" style="87" customWidth="1"/>
    <col min="14861" max="14861" width="4.85546875" style="87" customWidth="1"/>
    <col min="14862" max="14862" width="7.28515625" style="87" customWidth="1"/>
    <col min="14863" max="14863" width="5.5703125" style="87" customWidth="1"/>
    <col min="14864" max="14864" width="8.5703125" style="87" customWidth="1"/>
    <col min="14865" max="14865" width="6.42578125" style="87" customWidth="1"/>
    <col min="14866" max="14866" width="5.5703125" style="87" customWidth="1"/>
    <col min="14867" max="15104" width="8.7109375" style="87"/>
    <col min="15105" max="15105" width="6.28515625" style="87" customWidth="1"/>
    <col min="15106" max="15106" width="30.85546875" style="87" customWidth="1"/>
    <col min="15107" max="15109" width="5.5703125" style="87" customWidth="1"/>
    <col min="15110" max="15110" width="6.42578125" style="87" customWidth="1"/>
    <col min="15111" max="15111" width="6.140625" style="87" customWidth="1"/>
    <col min="15112" max="15112" width="5.5703125" style="87" customWidth="1"/>
    <col min="15113" max="15113" width="5" style="87" customWidth="1"/>
    <col min="15114" max="15114" width="5.5703125" style="87" customWidth="1"/>
    <col min="15115" max="15115" width="6.42578125" style="87" customWidth="1"/>
    <col min="15116" max="15116" width="5.5703125" style="87" customWidth="1"/>
    <col min="15117" max="15117" width="4.85546875" style="87" customWidth="1"/>
    <col min="15118" max="15118" width="7.28515625" style="87" customWidth="1"/>
    <col min="15119" max="15119" width="5.5703125" style="87" customWidth="1"/>
    <col min="15120" max="15120" width="8.5703125" style="87" customWidth="1"/>
    <col min="15121" max="15121" width="6.42578125" style="87" customWidth="1"/>
    <col min="15122" max="15122" width="5.5703125" style="87" customWidth="1"/>
    <col min="15123" max="15360" width="8.7109375" style="87"/>
    <col min="15361" max="15361" width="6.28515625" style="87" customWidth="1"/>
    <col min="15362" max="15362" width="30.85546875" style="87" customWidth="1"/>
    <col min="15363" max="15365" width="5.5703125" style="87" customWidth="1"/>
    <col min="15366" max="15366" width="6.42578125" style="87" customWidth="1"/>
    <col min="15367" max="15367" width="6.140625" style="87" customWidth="1"/>
    <col min="15368" max="15368" width="5.5703125" style="87" customWidth="1"/>
    <col min="15369" max="15369" width="5" style="87" customWidth="1"/>
    <col min="15370" max="15370" width="5.5703125" style="87" customWidth="1"/>
    <col min="15371" max="15371" width="6.42578125" style="87" customWidth="1"/>
    <col min="15372" max="15372" width="5.5703125" style="87" customWidth="1"/>
    <col min="15373" max="15373" width="4.85546875" style="87" customWidth="1"/>
    <col min="15374" max="15374" width="7.28515625" style="87" customWidth="1"/>
    <col min="15375" max="15375" width="5.5703125" style="87" customWidth="1"/>
    <col min="15376" max="15376" width="8.5703125" style="87" customWidth="1"/>
    <col min="15377" max="15377" width="6.42578125" style="87" customWidth="1"/>
    <col min="15378" max="15378" width="5.5703125" style="87" customWidth="1"/>
    <col min="15379" max="15616" width="8.7109375" style="87"/>
    <col min="15617" max="15617" width="6.28515625" style="87" customWidth="1"/>
    <col min="15618" max="15618" width="30.85546875" style="87" customWidth="1"/>
    <col min="15619" max="15621" width="5.5703125" style="87" customWidth="1"/>
    <col min="15622" max="15622" width="6.42578125" style="87" customWidth="1"/>
    <col min="15623" max="15623" width="6.140625" style="87" customWidth="1"/>
    <col min="15624" max="15624" width="5.5703125" style="87" customWidth="1"/>
    <col min="15625" max="15625" width="5" style="87" customWidth="1"/>
    <col min="15626" max="15626" width="5.5703125" style="87" customWidth="1"/>
    <col min="15627" max="15627" width="6.42578125" style="87" customWidth="1"/>
    <col min="15628" max="15628" width="5.5703125" style="87" customWidth="1"/>
    <col min="15629" max="15629" width="4.85546875" style="87" customWidth="1"/>
    <col min="15630" max="15630" width="7.28515625" style="87" customWidth="1"/>
    <col min="15631" max="15631" width="5.5703125" style="87" customWidth="1"/>
    <col min="15632" max="15632" width="8.5703125" style="87" customWidth="1"/>
    <col min="15633" max="15633" width="6.42578125" style="87" customWidth="1"/>
    <col min="15634" max="15634" width="5.5703125" style="87" customWidth="1"/>
    <col min="15635" max="15872" width="8.7109375" style="87"/>
    <col min="15873" max="15873" width="6.28515625" style="87" customWidth="1"/>
    <col min="15874" max="15874" width="30.85546875" style="87" customWidth="1"/>
    <col min="15875" max="15877" width="5.5703125" style="87" customWidth="1"/>
    <col min="15878" max="15878" width="6.42578125" style="87" customWidth="1"/>
    <col min="15879" max="15879" width="6.140625" style="87" customWidth="1"/>
    <col min="15880" max="15880" width="5.5703125" style="87" customWidth="1"/>
    <col min="15881" max="15881" width="5" style="87" customWidth="1"/>
    <col min="15882" max="15882" width="5.5703125" style="87" customWidth="1"/>
    <col min="15883" max="15883" width="6.42578125" style="87" customWidth="1"/>
    <col min="15884" max="15884" width="5.5703125" style="87" customWidth="1"/>
    <col min="15885" max="15885" width="4.85546875" style="87" customWidth="1"/>
    <col min="15886" max="15886" width="7.28515625" style="87" customWidth="1"/>
    <col min="15887" max="15887" width="5.5703125" style="87" customWidth="1"/>
    <col min="15888" max="15888" width="8.5703125" style="87" customWidth="1"/>
    <col min="15889" max="15889" width="6.42578125" style="87" customWidth="1"/>
    <col min="15890" max="15890" width="5.5703125" style="87" customWidth="1"/>
    <col min="15891" max="16128" width="8.7109375" style="87"/>
    <col min="16129" max="16129" width="6.28515625" style="87" customWidth="1"/>
    <col min="16130" max="16130" width="30.85546875" style="87" customWidth="1"/>
    <col min="16131" max="16133" width="5.5703125" style="87" customWidth="1"/>
    <col min="16134" max="16134" width="6.42578125" style="87" customWidth="1"/>
    <col min="16135" max="16135" width="6.140625" style="87" customWidth="1"/>
    <col min="16136" max="16136" width="5.5703125" style="87" customWidth="1"/>
    <col min="16137" max="16137" width="5" style="87" customWidth="1"/>
    <col min="16138" max="16138" width="5.5703125" style="87" customWidth="1"/>
    <col min="16139" max="16139" width="6.42578125" style="87" customWidth="1"/>
    <col min="16140" max="16140" width="5.5703125" style="87" customWidth="1"/>
    <col min="16141" max="16141" width="4.85546875" style="87" customWidth="1"/>
    <col min="16142" max="16142" width="7.28515625" style="87" customWidth="1"/>
    <col min="16143" max="16143" width="5.5703125" style="87" customWidth="1"/>
    <col min="16144" max="16144" width="8.5703125" style="87" customWidth="1"/>
    <col min="16145" max="16145" width="6.42578125" style="87" customWidth="1"/>
    <col min="16146" max="16146" width="5.5703125" style="87" customWidth="1"/>
    <col min="16147" max="16384" width="8.7109375" style="87"/>
  </cols>
  <sheetData>
    <row r="1" spans="1:23" x14ac:dyDescent="0.2">
      <c r="A1" s="86" t="s">
        <v>175</v>
      </c>
      <c r="E1" s="140" t="s">
        <v>179</v>
      </c>
      <c r="F1" s="140"/>
      <c r="G1" s="140"/>
      <c r="H1" s="140"/>
      <c r="I1"/>
      <c r="J1" s="141" t="s">
        <v>161</v>
      </c>
      <c r="K1" s="141"/>
      <c r="L1" s="141"/>
      <c r="M1"/>
      <c r="N1" s="142" t="s">
        <v>162</v>
      </c>
      <c r="O1" s="142"/>
      <c r="P1" s="77"/>
      <c r="Q1" s="143" t="s">
        <v>163</v>
      </c>
      <c r="R1" s="143"/>
    </row>
    <row r="2" spans="1:23" x14ac:dyDescent="0.2">
      <c r="A2" s="13" t="s">
        <v>164</v>
      </c>
      <c r="B2" s="13" t="s">
        <v>165</v>
      </c>
      <c r="C2" s="83" t="s">
        <v>166</v>
      </c>
      <c r="D2" s="90" t="s">
        <v>176</v>
      </c>
      <c r="E2" s="85" t="s">
        <v>167</v>
      </c>
      <c r="F2" s="85" t="s">
        <v>168</v>
      </c>
      <c r="G2" s="85" t="s">
        <v>169</v>
      </c>
      <c r="H2" s="85" t="s">
        <v>170</v>
      </c>
      <c r="I2"/>
      <c r="J2" s="85" t="s">
        <v>167</v>
      </c>
      <c r="K2" s="85" t="s">
        <v>168</v>
      </c>
      <c r="L2" s="85" t="s">
        <v>170</v>
      </c>
      <c r="M2"/>
      <c r="N2" s="85" t="s">
        <v>171</v>
      </c>
      <c r="O2" s="85" t="s">
        <v>170</v>
      </c>
      <c r="P2"/>
      <c r="Q2" s="85" t="s">
        <v>171</v>
      </c>
      <c r="R2" s="85" t="s">
        <v>170</v>
      </c>
    </row>
    <row r="3" spans="1:23" ht="21.75" customHeight="1" x14ac:dyDescent="0.2">
      <c r="A3" s="99">
        <v>1</v>
      </c>
      <c r="B3" s="114" t="s">
        <v>284</v>
      </c>
      <c r="C3" s="92" t="s">
        <v>215</v>
      </c>
      <c r="D3" s="93" t="s">
        <v>178</v>
      </c>
      <c r="E3" s="104">
        <v>30</v>
      </c>
      <c r="F3" s="104">
        <v>74</v>
      </c>
      <c r="G3" s="104">
        <v>37</v>
      </c>
      <c r="H3" s="104">
        <v>10</v>
      </c>
      <c r="I3" s="95"/>
      <c r="J3" s="101">
        <v>34</v>
      </c>
      <c r="K3" s="80">
        <f>F3</f>
        <v>74</v>
      </c>
      <c r="L3" s="80">
        <f>H3</f>
        <v>10</v>
      </c>
      <c r="M3" s="95"/>
      <c r="N3" s="102">
        <v>59</v>
      </c>
      <c r="O3" s="81">
        <f>H3</f>
        <v>10</v>
      </c>
      <c r="P3" s="95"/>
      <c r="Q3" s="103">
        <v>43</v>
      </c>
      <c r="R3" s="79">
        <f>H3</f>
        <v>10</v>
      </c>
    </row>
    <row r="4" spans="1:23" ht="21.75" customHeight="1" x14ac:dyDescent="0.2">
      <c r="A4" s="85">
        <v>2</v>
      </c>
      <c r="B4" s="115" t="s">
        <v>284</v>
      </c>
      <c r="C4" s="83" t="s">
        <v>215</v>
      </c>
      <c r="D4" s="90" t="s">
        <v>178</v>
      </c>
      <c r="E4" s="104">
        <f>+E3</f>
        <v>30</v>
      </c>
      <c r="F4" s="104">
        <f t="shared" ref="F4:H8" si="0">+F3</f>
        <v>74</v>
      </c>
      <c r="G4" s="104">
        <f t="shared" si="0"/>
        <v>37</v>
      </c>
      <c r="H4" s="104">
        <f t="shared" si="0"/>
        <v>10</v>
      </c>
      <c r="I4" s="96"/>
      <c r="J4" s="101">
        <f>+J3</f>
        <v>34</v>
      </c>
      <c r="K4" s="80">
        <f t="shared" ref="K4:L8" si="1">+K3</f>
        <v>74</v>
      </c>
      <c r="L4" s="80">
        <f>+L3</f>
        <v>10</v>
      </c>
      <c r="M4" s="96"/>
      <c r="N4" s="102">
        <f>+N3</f>
        <v>59</v>
      </c>
      <c r="O4" s="81">
        <f t="shared" ref="O4:O8" si="2">+O3</f>
        <v>10</v>
      </c>
      <c r="P4" s="96"/>
      <c r="Q4" s="103">
        <f>+Q3</f>
        <v>43</v>
      </c>
      <c r="R4" s="79">
        <f t="shared" ref="R4:R8" si="3">+R3</f>
        <v>10</v>
      </c>
    </row>
    <row r="5" spans="1:23" ht="21.75" customHeight="1" x14ac:dyDescent="0.2">
      <c r="A5" s="99">
        <v>3</v>
      </c>
      <c r="B5" s="91" t="s">
        <v>284</v>
      </c>
      <c r="C5" s="92" t="s">
        <v>215</v>
      </c>
      <c r="D5" s="93" t="s">
        <v>178</v>
      </c>
      <c r="E5" s="104">
        <f t="shared" ref="E5:E8" si="4">+E4</f>
        <v>30</v>
      </c>
      <c r="F5" s="104">
        <f t="shared" si="0"/>
        <v>74</v>
      </c>
      <c r="G5" s="104">
        <f t="shared" si="0"/>
        <v>37</v>
      </c>
      <c r="H5" s="104">
        <f t="shared" si="0"/>
        <v>10</v>
      </c>
      <c r="I5" s="95"/>
      <c r="J5" s="101">
        <f t="shared" ref="J5:J8" si="5">+J4</f>
        <v>34</v>
      </c>
      <c r="K5" s="80">
        <f t="shared" si="1"/>
        <v>74</v>
      </c>
      <c r="L5" s="80">
        <f t="shared" si="1"/>
        <v>10</v>
      </c>
      <c r="M5" s="95"/>
      <c r="N5" s="102">
        <f t="shared" ref="N5:N8" si="6">+N4</f>
        <v>59</v>
      </c>
      <c r="O5" s="81">
        <f t="shared" si="2"/>
        <v>10</v>
      </c>
      <c r="P5" s="95"/>
      <c r="Q5" s="103">
        <f t="shared" ref="Q5:Q8" si="7">+Q4</f>
        <v>43</v>
      </c>
      <c r="R5" s="79">
        <f t="shared" si="3"/>
        <v>10</v>
      </c>
    </row>
    <row r="6" spans="1:23" ht="21.75" customHeight="1" x14ac:dyDescent="0.2">
      <c r="A6" s="85">
        <v>4</v>
      </c>
      <c r="B6" s="13" t="s">
        <v>284</v>
      </c>
      <c r="C6" s="83" t="s">
        <v>215</v>
      </c>
      <c r="D6" s="90" t="s">
        <v>178</v>
      </c>
      <c r="E6" s="104">
        <f t="shared" si="4"/>
        <v>30</v>
      </c>
      <c r="F6" s="104">
        <f t="shared" si="0"/>
        <v>74</v>
      </c>
      <c r="G6" s="104">
        <f t="shared" si="0"/>
        <v>37</v>
      </c>
      <c r="H6" s="104">
        <f t="shared" si="0"/>
        <v>10</v>
      </c>
      <c r="I6" s="96"/>
      <c r="J6" s="101">
        <f t="shared" si="5"/>
        <v>34</v>
      </c>
      <c r="K6" s="80">
        <f t="shared" si="1"/>
        <v>74</v>
      </c>
      <c r="L6" s="80">
        <f t="shared" si="1"/>
        <v>10</v>
      </c>
      <c r="M6" s="96"/>
      <c r="N6" s="102">
        <f t="shared" si="6"/>
        <v>59</v>
      </c>
      <c r="O6" s="81">
        <f t="shared" si="2"/>
        <v>10</v>
      </c>
      <c r="P6" s="96"/>
      <c r="Q6" s="103">
        <f t="shared" si="7"/>
        <v>43</v>
      </c>
      <c r="R6" s="79">
        <f t="shared" si="3"/>
        <v>10</v>
      </c>
    </row>
    <row r="7" spans="1:23" ht="21.75" customHeight="1" x14ac:dyDescent="0.2">
      <c r="A7" s="99">
        <v>5</v>
      </c>
      <c r="B7" s="91" t="s">
        <v>284</v>
      </c>
      <c r="C7" s="92" t="s">
        <v>215</v>
      </c>
      <c r="D7" s="93" t="s">
        <v>178</v>
      </c>
      <c r="E7" s="104">
        <f t="shared" si="4"/>
        <v>30</v>
      </c>
      <c r="F7" s="104">
        <f t="shared" si="0"/>
        <v>74</v>
      </c>
      <c r="G7" s="104">
        <f t="shared" si="0"/>
        <v>37</v>
      </c>
      <c r="H7" s="104">
        <f t="shared" si="0"/>
        <v>10</v>
      </c>
      <c r="I7" s="95"/>
      <c r="J7" s="101">
        <f t="shared" si="5"/>
        <v>34</v>
      </c>
      <c r="K7" s="80">
        <f t="shared" si="1"/>
        <v>74</v>
      </c>
      <c r="L7" s="80">
        <f t="shared" si="1"/>
        <v>10</v>
      </c>
      <c r="M7" s="95"/>
      <c r="N7" s="102">
        <f t="shared" si="6"/>
        <v>59</v>
      </c>
      <c r="O7" s="81">
        <f t="shared" si="2"/>
        <v>10</v>
      </c>
      <c r="P7" s="95"/>
      <c r="Q7" s="103">
        <f t="shared" si="7"/>
        <v>43</v>
      </c>
      <c r="R7" s="79">
        <f t="shared" si="3"/>
        <v>10</v>
      </c>
    </row>
    <row r="8" spans="1:23" ht="21.75" customHeight="1" x14ac:dyDescent="0.2">
      <c r="A8" s="85">
        <v>6</v>
      </c>
      <c r="B8" s="13" t="s">
        <v>284</v>
      </c>
      <c r="C8" s="83" t="s">
        <v>215</v>
      </c>
      <c r="D8" s="90" t="s">
        <v>178</v>
      </c>
      <c r="E8" s="104">
        <f t="shared" si="4"/>
        <v>30</v>
      </c>
      <c r="F8" s="104">
        <f t="shared" si="0"/>
        <v>74</v>
      </c>
      <c r="G8" s="104">
        <f t="shared" si="0"/>
        <v>37</v>
      </c>
      <c r="H8" s="104">
        <f t="shared" si="0"/>
        <v>10</v>
      </c>
      <c r="I8" s="96"/>
      <c r="J8" s="101">
        <f t="shared" si="5"/>
        <v>34</v>
      </c>
      <c r="K8" s="80">
        <f t="shared" si="1"/>
        <v>74</v>
      </c>
      <c r="L8" s="80">
        <f t="shared" si="1"/>
        <v>10</v>
      </c>
      <c r="M8" s="96"/>
      <c r="N8" s="102">
        <f t="shared" si="6"/>
        <v>59</v>
      </c>
      <c r="O8" s="81">
        <f t="shared" si="2"/>
        <v>10</v>
      </c>
      <c r="P8" s="96"/>
      <c r="Q8" s="103">
        <f t="shared" si="7"/>
        <v>43</v>
      </c>
      <c r="R8" s="79">
        <f t="shared" si="3"/>
        <v>10</v>
      </c>
    </row>
    <row r="9" spans="1:23" ht="21.75" customHeight="1" x14ac:dyDescent="0.2">
      <c r="A9" s="99">
        <v>7</v>
      </c>
      <c r="B9" s="91" t="s">
        <v>252</v>
      </c>
      <c r="C9" s="92" t="s">
        <v>313</v>
      </c>
      <c r="D9" s="93" t="s">
        <v>177</v>
      </c>
      <c r="E9" s="104">
        <v>56</v>
      </c>
      <c r="F9" s="104">
        <v>58</v>
      </c>
      <c r="G9" s="104">
        <v>62</v>
      </c>
      <c r="H9" s="104">
        <v>10</v>
      </c>
      <c r="I9" s="95"/>
      <c r="J9" s="101">
        <v>59</v>
      </c>
      <c r="K9" s="80">
        <f t="shared" ref="K9:K17" si="8">F9</f>
        <v>58</v>
      </c>
      <c r="L9" s="80">
        <f t="shared" ref="L9:L17" si="9">H9</f>
        <v>10</v>
      </c>
      <c r="M9" s="95"/>
      <c r="N9" s="102">
        <v>57</v>
      </c>
      <c r="O9" s="81">
        <f t="shared" ref="O9:O17" si="10">H9</f>
        <v>10</v>
      </c>
      <c r="P9" s="95"/>
      <c r="Q9" s="103">
        <v>59</v>
      </c>
      <c r="R9" s="79">
        <f t="shared" ref="R9:R17" si="11">H9</f>
        <v>10</v>
      </c>
    </row>
    <row r="10" spans="1:23" ht="21.75" customHeight="1" x14ac:dyDescent="0.2">
      <c r="A10" s="85">
        <v>8</v>
      </c>
      <c r="B10" s="13" t="s">
        <v>209</v>
      </c>
      <c r="C10" s="83" t="s">
        <v>172</v>
      </c>
      <c r="D10" s="90" t="s">
        <v>177</v>
      </c>
      <c r="E10" s="104">
        <v>30</v>
      </c>
      <c r="F10" s="104">
        <v>21</v>
      </c>
      <c r="G10" s="104">
        <v>32</v>
      </c>
      <c r="H10" s="104">
        <v>10</v>
      </c>
      <c r="I10" s="96"/>
      <c r="J10" s="101">
        <v>31</v>
      </c>
      <c r="K10" s="80">
        <f t="shared" si="8"/>
        <v>21</v>
      </c>
      <c r="L10" s="80">
        <f t="shared" si="9"/>
        <v>10</v>
      </c>
      <c r="M10" s="96"/>
      <c r="N10" s="102">
        <v>24</v>
      </c>
      <c r="O10" s="81">
        <f t="shared" si="10"/>
        <v>10</v>
      </c>
      <c r="P10" s="96"/>
      <c r="Q10" s="103">
        <v>30</v>
      </c>
      <c r="R10" s="79">
        <f t="shared" si="11"/>
        <v>10</v>
      </c>
    </row>
    <row r="11" spans="1:23" ht="21.75" customHeight="1" x14ac:dyDescent="0.2">
      <c r="A11" s="99">
        <v>9</v>
      </c>
      <c r="B11" s="91" t="s">
        <v>266</v>
      </c>
      <c r="C11" s="92" t="s">
        <v>319</v>
      </c>
      <c r="D11" s="93" t="s">
        <v>177</v>
      </c>
      <c r="E11" s="104">
        <v>36</v>
      </c>
      <c r="F11" s="104">
        <v>27</v>
      </c>
      <c r="G11" s="104">
        <v>40</v>
      </c>
      <c r="H11" s="104">
        <v>10</v>
      </c>
      <c r="I11" s="95"/>
      <c r="J11" s="101">
        <v>38</v>
      </c>
      <c r="K11" s="80">
        <f t="shared" si="8"/>
        <v>27</v>
      </c>
      <c r="L11" s="80">
        <f t="shared" si="9"/>
        <v>10</v>
      </c>
      <c r="M11" s="95"/>
      <c r="N11" s="102">
        <v>30</v>
      </c>
      <c r="O11" s="81">
        <f t="shared" si="10"/>
        <v>10</v>
      </c>
      <c r="P11" s="95"/>
      <c r="Q11" s="103">
        <v>36</v>
      </c>
      <c r="R11" s="79">
        <f t="shared" si="11"/>
        <v>10</v>
      </c>
    </row>
    <row r="12" spans="1:23" ht="21.75" customHeight="1" x14ac:dyDescent="0.2">
      <c r="A12" s="85">
        <v>10</v>
      </c>
      <c r="B12" s="13" t="s">
        <v>279</v>
      </c>
      <c r="C12" s="83" t="s">
        <v>314</v>
      </c>
      <c r="D12" s="90" t="s">
        <v>177</v>
      </c>
      <c r="E12" s="104">
        <v>34</v>
      </c>
      <c r="F12" s="104">
        <v>18</v>
      </c>
      <c r="G12" s="104">
        <v>35</v>
      </c>
      <c r="H12" s="104">
        <v>10</v>
      </c>
      <c r="I12" s="96"/>
      <c r="J12" s="101">
        <v>35</v>
      </c>
      <c r="K12" s="80">
        <f t="shared" si="8"/>
        <v>18</v>
      </c>
      <c r="L12" s="80">
        <f t="shared" si="9"/>
        <v>10</v>
      </c>
      <c r="M12" s="96"/>
      <c r="N12" s="102">
        <v>25</v>
      </c>
      <c r="O12" s="81">
        <f t="shared" si="10"/>
        <v>10</v>
      </c>
      <c r="P12" s="96"/>
      <c r="Q12" s="103">
        <v>32</v>
      </c>
      <c r="R12" s="79">
        <f t="shared" si="11"/>
        <v>10</v>
      </c>
      <c r="S12" s="100"/>
    </row>
    <row r="13" spans="1:23" ht="21.75" customHeight="1" x14ac:dyDescent="0.2">
      <c r="A13" s="99">
        <v>11</v>
      </c>
      <c r="B13" s="114" t="s">
        <v>284</v>
      </c>
      <c r="C13" s="92" t="s">
        <v>215</v>
      </c>
      <c r="D13" s="93" t="s">
        <v>178</v>
      </c>
      <c r="E13" s="104">
        <f>+E3</f>
        <v>30</v>
      </c>
      <c r="F13" s="104">
        <f t="shared" ref="F13:H13" si="12">+F3</f>
        <v>74</v>
      </c>
      <c r="G13" s="104">
        <f t="shared" si="12"/>
        <v>37</v>
      </c>
      <c r="H13" s="104">
        <f t="shared" si="12"/>
        <v>10</v>
      </c>
      <c r="I13" s="95"/>
      <c r="J13" s="101">
        <f t="shared" ref="J13:L13" si="13">+J3</f>
        <v>34</v>
      </c>
      <c r="K13" s="80">
        <f t="shared" si="13"/>
        <v>74</v>
      </c>
      <c r="L13" s="80">
        <f t="shared" si="13"/>
        <v>10</v>
      </c>
      <c r="M13" s="95"/>
      <c r="N13" s="102">
        <f t="shared" ref="N13:O13" si="14">+N3</f>
        <v>59</v>
      </c>
      <c r="O13" s="81">
        <f t="shared" si="14"/>
        <v>10</v>
      </c>
      <c r="P13" s="95"/>
      <c r="Q13" s="103">
        <f t="shared" ref="Q13:R13" si="15">+Q3</f>
        <v>43</v>
      </c>
      <c r="R13" s="79">
        <f t="shared" si="15"/>
        <v>10</v>
      </c>
      <c r="S13" s="100"/>
    </row>
    <row r="14" spans="1:23" ht="21.75" customHeight="1" x14ac:dyDescent="0.2">
      <c r="A14" s="85">
        <v>12</v>
      </c>
      <c r="B14" s="13" t="s">
        <v>211</v>
      </c>
      <c r="C14" s="83" t="s">
        <v>186</v>
      </c>
      <c r="D14" s="90" t="s">
        <v>178</v>
      </c>
      <c r="E14" s="104">
        <v>37</v>
      </c>
      <c r="F14" s="104">
        <v>45</v>
      </c>
      <c r="G14" s="104">
        <v>37</v>
      </c>
      <c r="H14" s="104">
        <v>7</v>
      </c>
      <c r="I14" s="96"/>
      <c r="J14" s="101">
        <v>37</v>
      </c>
      <c r="K14" s="80">
        <f t="shared" si="8"/>
        <v>45</v>
      </c>
      <c r="L14" s="80">
        <f t="shared" si="9"/>
        <v>7</v>
      </c>
      <c r="M14" s="96"/>
      <c r="N14" s="102">
        <v>42</v>
      </c>
      <c r="O14" s="81">
        <f t="shared" si="10"/>
        <v>7</v>
      </c>
      <c r="P14" s="96"/>
      <c r="Q14" s="103">
        <v>39</v>
      </c>
      <c r="R14" s="79">
        <f t="shared" si="11"/>
        <v>7</v>
      </c>
    </row>
    <row r="15" spans="1:23" ht="19.149999999999999" customHeight="1" x14ac:dyDescent="0.2">
      <c r="A15" s="99">
        <v>13</v>
      </c>
      <c r="B15" s="91" t="s">
        <v>296</v>
      </c>
      <c r="C15" s="92" t="s">
        <v>315</v>
      </c>
      <c r="D15" s="93" t="s">
        <v>178</v>
      </c>
      <c r="E15" s="104">
        <v>24</v>
      </c>
      <c r="F15" s="104">
        <v>12</v>
      </c>
      <c r="G15" s="104">
        <v>30</v>
      </c>
      <c r="H15" s="104">
        <v>11</v>
      </c>
      <c r="I15" s="95"/>
      <c r="J15" s="101">
        <v>28</v>
      </c>
      <c r="K15" s="80">
        <f t="shared" si="8"/>
        <v>12</v>
      </c>
      <c r="L15" s="80">
        <f t="shared" si="9"/>
        <v>11</v>
      </c>
      <c r="M15" s="95"/>
      <c r="N15" s="102">
        <v>16</v>
      </c>
      <c r="O15" s="81">
        <f t="shared" si="10"/>
        <v>11</v>
      </c>
      <c r="P15" s="95"/>
      <c r="Q15" s="103">
        <v>24</v>
      </c>
      <c r="R15" s="79">
        <f t="shared" si="11"/>
        <v>11</v>
      </c>
    </row>
    <row r="16" spans="1:23" s="89" customFormat="1" ht="19.149999999999999" customHeight="1" x14ac:dyDescent="0.2">
      <c r="A16" s="85">
        <v>14</v>
      </c>
      <c r="B16" s="13" t="s">
        <v>305</v>
      </c>
      <c r="C16" s="83" t="s">
        <v>316</v>
      </c>
      <c r="D16" s="90" t="s">
        <v>317</v>
      </c>
      <c r="E16" s="104">
        <v>17</v>
      </c>
      <c r="F16" s="104">
        <v>7</v>
      </c>
      <c r="G16" s="104">
        <v>21</v>
      </c>
      <c r="H16" s="104">
        <v>11</v>
      </c>
      <c r="I16" s="96"/>
      <c r="J16" s="101">
        <v>20</v>
      </c>
      <c r="K16" s="80">
        <f t="shared" si="8"/>
        <v>7</v>
      </c>
      <c r="L16" s="80">
        <f t="shared" si="9"/>
        <v>11</v>
      </c>
      <c r="M16" s="96"/>
      <c r="N16" s="102">
        <v>10</v>
      </c>
      <c r="O16" s="81">
        <f t="shared" si="10"/>
        <v>11</v>
      </c>
      <c r="P16" s="96"/>
      <c r="Q16" s="103">
        <v>17</v>
      </c>
      <c r="R16" s="79">
        <f t="shared" si="11"/>
        <v>11</v>
      </c>
      <c r="T16" s="87"/>
      <c r="U16" s="87"/>
      <c r="V16" s="87"/>
      <c r="W16" s="87"/>
    </row>
    <row r="17" spans="1:18" ht="19.149999999999999" customHeight="1" x14ac:dyDescent="0.2">
      <c r="A17" s="99">
        <v>15</v>
      </c>
      <c r="B17" s="91" t="s">
        <v>310</v>
      </c>
      <c r="C17" s="92" t="s">
        <v>318</v>
      </c>
      <c r="D17" s="93" t="s">
        <v>177</v>
      </c>
      <c r="E17" s="104">
        <v>21</v>
      </c>
      <c r="F17" s="104">
        <v>17</v>
      </c>
      <c r="G17" s="104">
        <v>21</v>
      </c>
      <c r="H17" s="104">
        <v>6</v>
      </c>
      <c r="I17" s="95"/>
      <c r="J17" s="101">
        <v>21</v>
      </c>
      <c r="K17" s="80">
        <f t="shared" si="8"/>
        <v>17</v>
      </c>
      <c r="L17" s="80">
        <f t="shared" si="9"/>
        <v>6</v>
      </c>
      <c r="M17" s="95"/>
      <c r="N17" s="102">
        <v>18</v>
      </c>
      <c r="O17" s="81">
        <f t="shared" si="10"/>
        <v>6</v>
      </c>
      <c r="P17" s="95"/>
      <c r="Q17" s="103">
        <v>20</v>
      </c>
      <c r="R17" s="79">
        <f t="shared" si="11"/>
        <v>6</v>
      </c>
    </row>
    <row r="18" spans="1:18" x14ac:dyDescent="0.2">
      <c r="H18" s="87"/>
      <c r="J18" s="144" t="s">
        <v>180</v>
      </c>
      <c r="K18" s="144"/>
      <c r="L18" s="144"/>
      <c r="M18"/>
      <c r="N18" s="144" t="s">
        <v>182</v>
      </c>
      <c r="O18" s="144"/>
      <c r="P18" s="82"/>
      <c r="Q18" s="144" t="s">
        <v>181</v>
      </c>
      <c r="R18" s="144"/>
    </row>
    <row r="19" spans="1:18" x14ac:dyDescent="0.2">
      <c r="A19" s="94" t="s">
        <v>226</v>
      </c>
      <c r="D19" s="87"/>
      <c r="H19" s="87"/>
      <c r="L19" s="87"/>
      <c r="O19" s="87"/>
      <c r="R19" s="87"/>
    </row>
    <row r="20" spans="1:18" x14ac:dyDescent="0.2">
      <c r="C20" s="87"/>
      <c r="D20" s="87"/>
      <c r="H20" s="87"/>
      <c r="L20" s="87"/>
      <c r="O20" s="87"/>
      <c r="R20" s="87"/>
    </row>
    <row r="21" spans="1:18" x14ac:dyDescent="0.2">
      <c r="C21" s="87"/>
      <c r="D21" s="87"/>
      <c r="H21" s="87"/>
      <c r="L21" s="87"/>
      <c r="O21" s="87"/>
      <c r="R21" s="87"/>
    </row>
    <row r="22" spans="1:18" x14ac:dyDescent="0.2">
      <c r="C22" s="87"/>
      <c r="D22" s="87"/>
      <c r="H22" s="87"/>
      <c r="L22" s="87"/>
      <c r="O22" s="87"/>
      <c r="R22" s="87"/>
    </row>
    <row r="23" spans="1:18" x14ac:dyDescent="0.2">
      <c r="C23" s="87"/>
      <c r="D23" s="87"/>
      <c r="H23" s="87"/>
      <c r="L23" s="87"/>
      <c r="O23" s="87"/>
      <c r="R23" s="87"/>
    </row>
    <row r="24" spans="1:18" x14ac:dyDescent="0.2">
      <c r="C24" s="87"/>
      <c r="D24" s="87"/>
      <c r="H24" s="87"/>
      <c r="L24" s="87"/>
      <c r="O24" s="87"/>
      <c r="R24" s="87"/>
    </row>
    <row r="25" spans="1:18" x14ac:dyDescent="0.2">
      <c r="C25" s="87"/>
      <c r="D25" s="87"/>
      <c r="H25" s="87"/>
      <c r="L25" s="87"/>
      <c r="O25" s="87"/>
      <c r="R25" s="87"/>
    </row>
    <row r="26" spans="1:18" x14ac:dyDescent="0.2">
      <c r="H26" s="87"/>
      <c r="L26" s="87"/>
      <c r="O26" s="87"/>
      <c r="R26" s="87"/>
    </row>
    <row r="27" spans="1:18" x14ac:dyDescent="0.2">
      <c r="H27" s="87"/>
      <c r="L27" s="87"/>
      <c r="O27" s="87"/>
      <c r="R27" s="87"/>
    </row>
    <row r="28" spans="1:18" x14ac:dyDescent="0.2">
      <c r="H28" s="87"/>
      <c r="L28" s="87"/>
      <c r="O28" s="87"/>
      <c r="R28" s="87"/>
    </row>
    <row r="29" spans="1:18" x14ac:dyDescent="0.2">
      <c r="H29" s="87"/>
      <c r="L29" s="87"/>
      <c r="O29" s="87"/>
      <c r="R29" s="87"/>
    </row>
    <row r="30" spans="1:18" x14ac:dyDescent="0.2">
      <c r="H30" s="87"/>
      <c r="L30" s="87"/>
      <c r="O30" s="87"/>
      <c r="R30" s="87"/>
    </row>
  </sheetData>
  <mergeCells count="7">
    <mergeCell ref="E1:H1"/>
    <mergeCell ref="J1:L1"/>
    <mergeCell ref="N1:O1"/>
    <mergeCell ref="Q1:R1"/>
    <mergeCell ref="J18:L18"/>
    <mergeCell ref="N18:O18"/>
    <mergeCell ref="Q18:R18"/>
  </mergeCells>
  <pageMargins left="0.18" right="0.17" top="0.75" bottom="0.75" header="0.3" footer="0.3"/>
  <pageSetup scale="73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0D6ED-6B1E-492A-BD14-7582D50537E8}">
  <sheetPr codeName="Sheet26">
    <pageSetUpPr fitToPage="1"/>
  </sheetPr>
  <dimension ref="A1:X30"/>
  <sheetViews>
    <sheetView zoomScale="115" zoomScaleNormal="115" workbookViewId="0">
      <pane xSplit="4" topLeftCell="E1" activePane="topRight" state="frozen"/>
      <selection activeCell="D6" sqref="D6"/>
      <selection pane="topRight"/>
    </sheetView>
  </sheetViews>
  <sheetFormatPr defaultRowHeight="12.75" x14ac:dyDescent="0.2"/>
  <cols>
    <col min="1" max="1" width="6.28515625" style="87" customWidth="1"/>
    <col min="2" max="2" width="44.7109375" style="87" bestFit="1" customWidth="1"/>
    <col min="3" max="4" width="5.5703125" style="88" customWidth="1"/>
    <col min="5" max="7" width="7.42578125" style="87" customWidth="1"/>
    <col min="8" max="8" width="7.42578125" style="89" customWidth="1"/>
    <col min="9" max="9" width="3" style="87" customWidth="1"/>
    <col min="10" max="11" width="8.42578125" style="87" customWidth="1"/>
    <col min="12" max="12" width="8.42578125" style="89" customWidth="1"/>
    <col min="13" max="13" width="2.5703125" style="87" customWidth="1"/>
    <col min="14" max="14" width="12.140625" style="87" customWidth="1"/>
    <col min="15" max="15" width="12.140625" style="89" customWidth="1"/>
    <col min="16" max="16" width="1.5703125" style="87" customWidth="1"/>
    <col min="17" max="17" width="15.5703125" style="87" customWidth="1"/>
    <col min="18" max="18" width="15.5703125" style="89" customWidth="1"/>
    <col min="19" max="256" width="8.85546875" style="87"/>
    <col min="257" max="257" width="6.28515625" style="87" customWidth="1"/>
    <col min="258" max="258" width="30.85546875" style="87" customWidth="1"/>
    <col min="259" max="261" width="5.5703125" style="87" customWidth="1"/>
    <col min="262" max="262" width="6.42578125" style="87" customWidth="1"/>
    <col min="263" max="263" width="6.140625" style="87" customWidth="1"/>
    <col min="264" max="264" width="5.5703125" style="87" customWidth="1"/>
    <col min="265" max="265" width="5" style="87" customWidth="1"/>
    <col min="266" max="266" width="5.5703125" style="87" customWidth="1"/>
    <col min="267" max="267" width="6.42578125" style="87" customWidth="1"/>
    <col min="268" max="268" width="5.5703125" style="87" customWidth="1"/>
    <col min="269" max="269" width="4.85546875" style="87" customWidth="1"/>
    <col min="270" max="270" width="7.28515625" style="87" customWidth="1"/>
    <col min="271" max="271" width="5.5703125" style="87" customWidth="1"/>
    <col min="272" max="272" width="8.5703125" style="87" customWidth="1"/>
    <col min="273" max="273" width="6.42578125" style="87" customWidth="1"/>
    <col min="274" max="274" width="5.5703125" style="87" customWidth="1"/>
    <col min="275" max="512" width="8.85546875" style="87"/>
    <col min="513" max="513" width="6.28515625" style="87" customWidth="1"/>
    <col min="514" max="514" width="30.85546875" style="87" customWidth="1"/>
    <col min="515" max="517" width="5.5703125" style="87" customWidth="1"/>
    <col min="518" max="518" width="6.42578125" style="87" customWidth="1"/>
    <col min="519" max="519" width="6.140625" style="87" customWidth="1"/>
    <col min="520" max="520" width="5.5703125" style="87" customWidth="1"/>
    <col min="521" max="521" width="5" style="87" customWidth="1"/>
    <col min="522" max="522" width="5.5703125" style="87" customWidth="1"/>
    <col min="523" max="523" width="6.42578125" style="87" customWidth="1"/>
    <col min="524" max="524" width="5.5703125" style="87" customWidth="1"/>
    <col min="525" max="525" width="4.85546875" style="87" customWidth="1"/>
    <col min="526" max="526" width="7.28515625" style="87" customWidth="1"/>
    <col min="527" max="527" width="5.5703125" style="87" customWidth="1"/>
    <col min="528" max="528" width="8.5703125" style="87" customWidth="1"/>
    <col min="529" max="529" width="6.42578125" style="87" customWidth="1"/>
    <col min="530" max="530" width="5.5703125" style="87" customWidth="1"/>
    <col min="531" max="768" width="8.85546875" style="87"/>
    <col min="769" max="769" width="6.28515625" style="87" customWidth="1"/>
    <col min="770" max="770" width="30.85546875" style="87" customWidth="1"/>
    <col min="771" max="773" width="5.5703125" style="87" customWidth="1"/>
    <col min="774" max="774" width="6.42578125" style="87" customWidth="1"/>
    <col min="775" max="775" width="6.140625" style="87" customWidth="1"/>
    <col min="776" max="776" width="5.5703125" style="87" customWidth="1"/>
    <col min="777" max="777" width="5" style="87" customWidth="1"/>
    <col min="778" max="778" width="5.5703125" style="87" customWidth="1"/>
    <col min="779" max="779" width="6.42578125" style="87" customWidth="1"/>
    <col min="780" max="780" width="5.5703125" style="87" customWidth="1"/>
    <col min="781" max="781" width="4.85546875" style="87" customWidth="1"/>
    <col min="782" max="782" width="7.28515625" style="87" customWidth="1"/>
    <col min="783" max="783" width="5.5703125" style="87" customWidth="1"/>
    <col min="784" max="784" width="8.5703125" style="87" customWidth="1"/>
    <col min="785" max="785" width="6.42578125" style="87" customWidth="1"/>
    <col min="786" max="786" width="5.5703125" style="87" customWidth="1"/>
    <col min="787" max="1024" width="8.85546875" style="87"/>
    <col min="1025" max="1025" width="6.28515625" style="87" customWidth="1"/>
    <col min="1026" max="1026" width="30.85546875" style="87" customWidth="1"/>
    <col min="1027" max="1029" width="5.5703125" style="87" customWidth="1"/>
    <col min="1030" max="1030" width="6.42578125" style="87" customWidth="1"/>
    <col min="1031" max="1031" width="6.140625" style="87" customWidth="1"/>
    <col min="1032" max="1032" width="5.5703125" style="87" customWidth="1"/>
    <col min="1033" max="1033" width="5" style="87" customWidth="1"/>
    <col min="1034" max="1034" width="5.5703125" style="87" customWidth="1"/>
    <col min="1035" max="1035" width="6.42578125" style="87" customWidth="1"/>
    <col min="1036" max="1036" width="5.5703125" style="87" customWidth="1"/>
    <col min="1037" max="1037" width="4.85546875" style="87" customWidth="1"/>
    <col min="1038" max="1038" width="7.28515625" style="87" customWidth="1"/>
    <col min="1039" max="1039" width="5.5703125" style="87" customWidth="1"/>
    <col min="1040" max="1040" width="8.5703125" style="87" customWidth="1"/>
    <col min="1041" max="1041" width="6.42578125" style="87" customWidth="1"/>
    <col min="1042" max="1042" width="5.5703125" style="87" customWidth="1"/>
    <col min="1043" max="1280" width="8.85546875" style="87"/>
    <col min="1281" max="1281" width="6.28515625" style="87" customWidth="1"/>
    <col min="1282" max="1282" width="30.85546875" style="87" customWidth="1"/>
    <col min="1283" max="1285" width="5.5703125" style="87" customWidth="1"/>
    <col min="1286" max="1286" width="6.42578125" style="87" customWidth="1"/>
    <col min="1287" max="1287" width="6.140625" style="87" customWidth="1"/>
    <col min="1288" max="1288" width="5.5703125" style="87" customWidth="1"/>
    <col min="1289" max="1289" width="5" style="87" customWidth="1"/>
    <col min="1290" max="1290" width="5.5703125" style="87" customWidth="1"/>
    <col min="1291" max="1291" width="6.42578125" style="87" customWidth="1"/>
    <col min="1292" max="1292" width="5.5703125" style="87" customWidth="1"/>
    <col min="1293" max="1293" width="4.85546875" style="87" customWidth="1"/>
    <col min="1294" max="1294" width="7.28515625" style="87" customWidth="1"/>
    <col min="1295" max="1295" width="5.5703125" style="87" customWidth="1"/>
    <col min="1296" max="1296" width="8.5703125" style="87" customWidth="1"/>
    <col min="1297" max="1297" width="6.42578125" style="87" customWidth="1"/>
    <col min="1298" max="1298" width="5.5703125" style="87" customWidth="1"/>
    <col min="1299" max="1536" width="8.85546875" style="87"/>
    <col min="1537" max="1537" width="6.28515625" style="87" customWidth="1"/>
    <col min="1538" max="1538" width="30.85546875" style="87" customWidth="1"/>
    <col min="1539" max="1541" width="5.5703125" style="87" customWidth="1"/>
    <col min="1542" max="1542" width="6.42578125" style="87" customWidth="1"/>
    <col min="1543" max="1543" width="6.140625" style="87" customWidth="1"/>
    <col min="1544" max="1544" width="5.5703125" style="87" customWidth="1"/>
    <col min="1545" max="1545" width="5" style="87" customWidth="1"/>
    <col min="1546" max="1546" width="5.5703125" style="87" customWidth="1"/>
    <col min="1547" max="1547" width="6.42578125" style="87" customWidth="1"/>
    <col min="1548" max="1548" width="5.5703125" style="87" customWidth="1"/>
    <col min="1549" max="1549" width="4.85546875" style="87" customWidth="1"/>
    <col min="1550" max="1550" width="7.28515625" style="87" customWidth="1"/>
    <col min="1551" max="1551" width="5.5703125" style="87" customWidth="1"/>
    <col min="1552" max="1552" width="8.5703125" style="87" customWidth="1"/>
    <col min="1553" max="1553" width="6.42578125" style="87" customWidth="1"/>
    <col min="1554" max="1554" width="5.5703125" style="87" customWidth="1"/>
    <col min="1555" max="1792" width="8.85546875" style="87"/>
    <col min="1793" max="1793" width="6.28515625" style="87" customWidth="1"/>
    <col min="1794" max="1794" width="30.85546875" style="87" customWidth="1"/>
    <col min="1795" max="1797" width="5.5703125" style="87" customWidth="1"/>
    <col min="1798" max="1798" width="6.42578125" style="87" customWidth="1"/>
    <col min="1799" max="1799" width="6.140625" style="87" customWidth="1"/>
    <col min="1800" max="1800" width="5.5703125" style="87" customWidth="1"/>
    <col min="1801" max="1801" width="5" style="87" customWidth="1"/>
    <col min="1802" max="1802" width="5.5703125" style="87" customWidth="1"/>
    <col min="1803" max="1803" width="6.42578125" style="87" customWidth="1"/>
    <col min="1804" max="1804" width="5.5703125" style="87" customWidth="1"/>
    <col min="1805" max="1805" width="4.85546875" style="87" customWidth="1"/>
    <col min="1806" max="1806" width="7.28515625" style="87" customWidth="1"/>
    <col min="1807" max="1807" width="5.5703125" style="87" customWidth="1"/>
    <col min="1808" max="1808" width="8.5703125" style="87" customWidth="1"/>
    <col min="1809" max="1809" width="6.42578125" style="87" customWidth="1"/>
    <col min="1810" max="1810" width="5.5703125" style="87" customWidth="1"/>
    <col min="1811" max="2048" width="8.85546875" style="87"/>
    <col min="2049" max="2049" width="6.28515625" style="87" customWidth="1"/>
    <col min="2050" max="2050" width="30.85546875" style="87" customWidth="1"/>
    <col min="2051" max="2053" width="5.5703125" style="87" customWidth="1"/>
    <col min="2054" max="2054" width="6.42578125" style="87" customWidth="1"/>
    <col min="2055" max="2055" width="6.140625" style="87" customWidth="1"/>
    <col min="2056" max="2056" width="5.5703125" style="87" customWidth="1"/>
    <col min="2057" max="2057" width="5" style="87" customWidth="1"/>
    <col min="2058" max="2058" width="5.5703125" style="87" customWidth="1"/>
    <col min="2059" max="2059" width="6.42578125" style="87" customWidth="1"/>
    <col min="2060" max="2060" width="5.5703125" style="87" customWidth="1"/>
    <col min="2061" max="2061" width="4.85546875" style="87" customWidth="1"/>
    <col min="2062" max="2062" width="7.28515625" style="87" customWidth="1"/>
    <col min="2063" max="2063" width="5.5703125" style="87" customWidth="1"/>
    <col min="2064" max="2064" width="8.5703125" style="87" customWidth="1"/>
    <col min="2065" max="2065" width="6.42578125" style="87" customWidth="1"/>
    <col min="2066" max="2066" width="5.5703125" style="87" customWidth="1"/>
    <col min="2067" max="2304" width="8.85546875" style="87"/>
    <col min="2305" max="2305" width="6.28515625" style="87" customWidth="1"/>
    <col min="2306" max="2306" width="30.85546875" style="87" customWidth="1"/>
    <col min="2307" max="2309" width="5.5703125" style="87" customWidth="1"/>
    <col min="2310" max="2310" width="6.42578125" style="87" customWidth="1"/>
    <col min="2311" max="2311" width="6.140625" style="87" customWidth="1"/>
    <col min="2312" max="2312" width="5.5703125" style="87" customWidth="1"/>
    <col min="2313" max="2313" width="5" style="87" customWidth="1"/>
    <col min="2314" max="2314" width="5.5703125" style="87" customWidth="1"/>
    <col min="2315" max="2315" width="6.42578125" style="87" customWidth="1"/>
    <col min="2316" max="2316" width="5.5703125" style="87" customWidth="1"/>
    <col min="2317" max="2317" width="4.85546875" style="87" customWidth="1"/>
    <col min="2318" max="2318" width="7.28515625" style="87" customWidth="1"/>
    <col min="2319" max="2319" width="5.5703125" style="87" customWidth="1"/>
    <col min="2320" max="2320" width="8.5703125" style="87" customWidth="1"/>
    <col min="2321" max="2321" width="6.42578125" style="87" customWidth="1"/>
    <col min="2322" max="2322" width="5.5703125" style="87" customWidth="1"/>
    <col min="2323" max="2560" width="8.85546875" style="87"/>
    <col min="2561" max="2561" width="6.28515625" style="87" customWidth="1"/>
    <col min="2562" max="2562" width="30.85546875" style="87" customWidth="1"/>
    <col min="2563" max="2565" width="5.5703125" style="87" customWidth="1"/>
    <col min="2566" max="2566" width="6.42578125" style="87" customWidth="1"/>
    <col min="2567" max="2567" width="6.140625" style="87" customWidth="1"/>
    <col min="2568" max="2568" width="5.5703125" style="87" customWidth="1"/>
    <col min="2569" max="2569" width="5" style="87" customWidth="1"/>
    <col min="2570" max="2570" width="5.5703125" style="87" customWidth="1"/>
    <col min="2571" max="2571" width="6.42578125" style="87" customWidth="1"/>
    <col min="2572" max="2572" width="5.5703125" style="87" customWidth="1"/>
    <col min="2573" max="2573" width="4.85546875" style="87" customWidth="1"/>
    <col min="2574" max="2574" width="7.28515625" style="87" customWidth="1"/>
    <col min="2575" max="2575" width="5.5703125" style="87" customWidth="1"/>
    <col min="2576" max="2576" width="8.5703125" style="87" customWidth="1"/>
    <col min="2577" max="2577" width="6.42578125" style="87" customWidth="1"/>
    <col min="2578" max="2578" width="5.5703125" style="87" customWidth="1"/>
    <col min="2579" max="2816" width="8.85546875" style="87"/>
    <col min="2817" max="2817" width="6.28515625" style="87" customWidth="1"/>
    <col min="2818" max="2818" width="30.85546875" style="87" customWidth="1"/>
    <col min="2819" max="2821" width="5.5703125" style="87" customWidth="1"/>
    <col min="2822" max="2822" width="6.42578125" style="87" customWidth="1"/>
    <col min="2823" max="2823" width="6.140625" style="87" customWidth="1"/>
    <col min="2824" max="2824" width="5.5703125" style="87" customWidth="1"/>
    <col min="2825" max="2825" width="5" style="87" customWidth="1"/>
    <col min="2826" max="2826" width="5.5703125" style="87" customWidth="1"/>
    <col min="2827" max="2827" width="6.42578125" style="87" customWidth="1"/>
    <col min="2828" max="2828" width="5.5703125" style="87" customWidth="1"/>
    <col min="2829" max="2829" width="4.85546875" style="87" customWidth="1"/>
    <col min="2830" max="2830" width="7.28515625" style="87" customWidth="1"/>
    <col min="2831" max="2831" width="5.5703125" style="87" customWidth="1"/>
    <col min="2832" max="2832" width="8.5703125" style="87" customWidth="1"/>
    <col min="2833" max="2833" width="6.42578125" style="87" customWidth="1"/>
    <col min="2834" max="2834" width="5.5703125" style="87" customWidth="1"/>
    <col min="2835" max="3072" width="8.85546875" style="87"/>
    <col min="3073" max="3073" width="6.28515625" style="87" customWidth="1"/>
    <col min="3074" max="3074" width="30.85546875" style="87" customWidth="1"/>
    <col min="3075" max="3077" width="5.5703125" style="87" customWidth="1"/>
    <col min="3078" max="3078" width="6.42578125" style="87" customWidth="1"/>
    <col min="3079" max="3079" width="6.140625" style="87" customWidth="1"/>
    <col min="3080" max="3080" width="5.5703125" style="87" customWidth="1"/>
    <col min="3081" max="3081" width="5" style="87" customWidth="1"/>
    <col min="3082" max="3082" width="5.5703125" style="87" customWidth="1"/>
    <col min="3083" max="3083" width="6.42578125" style="87" customWidth="1"/>
    <col min="3084" max="3084" width="5.5703125" style="87" customWidth="1"/>
    <col min="3085" max="3085" width="4.85546875" style="87" customWidth="1"/>
    <col min="3086" max="3086" width="7.28515625" style="87" customWidth="1"/>
    <col min="3087" max="3087" width="5.5703125" style="87" customWidth="1"/>
    <col min="3088" max="3088" width="8.5703125" style="87" customWidth="1"/>
    <col min="3089" max="3089" width="6.42578125" style="87" customWidth="1"/>
    <col min="3090" max="3090" width="5.5703125" style="87" customWidth="1"/>
    <col min="3091" max="3328" width="8.85546875" style="87"/>
    <col min="3329" max="3329" width="6.28515625" style="87" customWidth="1"/>
    <col min="3330" max="3330" width="30.85546875" style="87" customWidth="1"/>
    <col min="3331" max="3333" width="5.5703125" style="87" customWidth="1"/>
    <col min="3334" max="3334" width="6.42578125" style="87" customWidth="1"/>
    <col min="3335" max="3335" width="6.140625" style="87" customWidth="1"/>
    <col min="3336" max="3336" width="5.5703125" style="87" customWidth="1"/>
    <col min="3337" max="3337" width="5" style="87" customWidth="1"/>
    <col min="3338" max="3338" width="5.5703125" style="87" customWidth="1"/>
    <col min="3339" max="3339" width="6.42578125" style="87" customWidth="1"/>
    <col min="3340" max="3340" width="5.5703125" style="87" customWidth="1"/>
    <col min="3341" max="3341" width="4.85546875" style="87" customWidth="1"/>
    <col min="3342" max="3342" width="7.28515625" style="87" customWidth="1"/>
    <col min="3343" max="3343" width="5.5703125" style="87" customWidth="1"/>
    <col min="3344" max="3344" width="8.5703125" style="87" customWidth="1"/>
    <col min="3345" max="3345" width="6.42578125" style="87" customWidth="1"/>
    <col min="3346" max="3346" width="5.5703125" style="87" customWidth="1"/>
    <col min="3347" max="3584" width="8.85546875" style="87"/>
    <col min="3585" max="3585" width="6.28515625" style="87" customWidth="1"/>
    <col min="3586" max="3586" width="30.85546875" style="87" customWidth="1"/>
    <col min="3587" max="3589" width="5.5703125" style="87" customWidth="1"/>
    <col min="3590" max="3590" width="6.42578125" style="87" customWidth="1"/>
    <col min="3591" max="3591" width="6.140625" style="87" customWidth="1"/>
    <col min="3592" max="3592" width="5.5703125" style="87" customWidth="1"/>
    <col min="3593" max="3593" width="5" style="87" customWidth="1"/>
    <col min="3594" max="3594" width="5.5703125" style="87" customWidth="1"/>
    <col min="3595" max="3595" width="6.42578125" style="87" customWidth="1"/>
    <col min="3596" max="3596" width="5.5703125" style="87" customWidth="1"/>
    <col min="3597" max="3597" width="4.85546875" style="87" customWidth="1"/>
    <col min="3598" max="3598" width="7.28515625" style="87" customWidth="1"/>
    <col min="3599" max="3599" width="5.5703125" style="87" customWidth="1"/>
    <col min="3600" max="3600" width="8.5703125" style="87" customWidth="1"/>
    <col min="3601" max="3601" width="6.42578125" style="87" customWidth="1"/>
    <col min="3602" max="3602" width="5.5703125" style="87" customWidth="1"/>
    <col min="3603" max="3840" width="8.85546875" style="87"/>
    <col min="3841" max="3841" width="6.28515625" style="87" customWidth="1"/>
    <col min="3842" max="3842" width="30.85546875" style="87" customWidth="1"/>
    <col min="3843" max="3845" width="5.5703125" style="87" customWidth="1"/>
    <col min="3846" max="3846" width="6.42578125" style="87" customWidth="1"/>
    <col min="3847" max="3847" width="6.140625" style="87" customWidth="1"/>
    <col min="3848" max="3848" width="5.5703125" style="87" customWidth="1"/>
    <col min="3849" max="3849" width="5" style="87" customWidth="1"/>
    <col min="3850" max="3850" width="5.5703125" style="87" customWidth="1"/>
    <col min="3851" max="3851" width="6.42578125" style="87" customWidth="1"/>
    <col min="3852" max="3852" width="5.5703125" style="87" customWidth="1"/>
    <col min="3853" max="3853" width="4.85546875" style="87" customWidth="1"/>
    <col min="3854" max="3854" width="7.28515625" style="87" customWidth="1"/>
    <col min="3855" max="3855" width="5.5703125" style="87" customWidth="1"/>
    <col min="3856" max="3856" width="8.5703125" style="87" customWidth="1"/>
    <col min="3857" max="3857" width="6.42578125" style="87" customWidth="1"/>
    <col min="3858" max="3858" width="5.5703125" style="87" customWidth="1"/>
    <col min="3859" max="4096" width="8.85546875" style="87"/>
    <col min="4097" max="4097" width="6.28515625" style="87" customWidth="1"/>
    <col min="4098" max="4098" width="30.85546875" style="87" customWidth="1"/>
    <col min="4099" max="4101" width="5.5703125" style="87" customWidth="1"/>
    <col min="4102" max="4102" width="6.42578125" style="87" customWidth="1"/>
    <col min="4103" max="4103" width="6.140625" style="87" customWidth="1"/>
    <col min="4104" max="4104" width="5.5703125" style="87" customWidth="1"/>
    <col min="4105" max="4105" width="5" style="87" customWidth="1"/>
    <col min="4106" max="4106" width="5.5703125" style="87" customWidth="1"/>
    <col min="4107" max="4107" width="6.42578125" style="87" customWidth="1"/>
    <col min="4108" max="4108" width="5.5703125" style="87" customWidth="1"/>
    <col min="4109" max="4109" width="4.85546875" style="87" customWidth="1"/>
    <col min="4110" max="4110" width="7.28515625" style="87" customWidth="1"/>
    <col min="4111" max="4111" width="5.5703125" style="87" customWidth="1"/>
    <col min="4112" max="4112" width="8.5703125" style="87" customWidth="1"/>
    <col min="4113" max="4113" width="6.42578125" style="87" customWidth="1"/>
    <col min="4114" max="4114" width="5.5703125" style="87" customWidth="1"/>
    <col min="4115" max="4352" width="8.85546875" style="87"/>
    <col min="4353" max="4353" width="6.28515625" style="87" customWidth="1"/>
    <col min="4354" max="4354" width="30.85546875" style="87" customWidth="1"/>
    <col min="4355" max="4357" width="5.5703125" style="87" customWidth="1"/>
    <col min="4358" max="4358" width="6.42578125" style="87" customWidth="1"/>
    <col min="4359" max="4359" width="6.140625" style="87" customWidth="1"/>
    <col min="4360" max="4360" width="5.5703125" style="87" customWidth="1"/>
    <col min="4361" max="4361" width="5" style="87" customWidth="1"/>
    <col min="4362" max="4362" width="5.5703125" style="87" customWidth="1"/>
    <col min="4363" max="4363" width="6.42578125" style="87" customWidth="1"/>
    <col min="4364" max="4364" width="5.5703125" style="87" customWidth="1"/>
    <col min="4365" max="4365" width="4.85546875" style="87" customWidth="1"/>
    <col min="4366" max="4366" width="7.28515625" style="87" customWidth="1"/>
    <col min="4367" max="4367" width="5.5703125" style="87" customWidth="1"/>
    <col min="4368" max="4368" width="8.5703125" style="87" customWidth="1"/>
    <col min="4369" max="4369" width="6.42578125" style="87" customWidth="1"/>
    <col min="4370" max="4370" width="5.5703125" style="87" customWidth="1"/>
    <col min="4371" max="4608" width="8.85546875" style="87"/>
    <col min="4609" max="4609" width="6.28515625" style="87" customWidth="1"/>
    <col min="4610" max="4610" width="30.85546875" style="87" customWidth="1"/>
    <col min="4611" max="4613" width="5.5703125" style="87" customWidth="1"/>
    <col min="4614" max="4614" width="6.42578125" style="87" customWidth="1"/>
    <col min="4615" max="4615" width="6.140625" style="87" customWidth="1"/>
    <col min="4616" max="4616" width="5.5703125" style="87" customWidth="1"/>
    <col min="4617" max="4617" width="5" style="87" customWidth="1"/>
    <col min="4618" max="4618" width="5.5703125" style="87" customWidth="1"/>
    <col min="4619" max="4619" width="6.42578125" style="87" customWidth="1"/>
    <col min="4620" max="4620" width="5.5703125" style="87" customWidth="1"/>
    <col min="4621" max="4621" width="4.85546875" style="87" customWidth="1"/>
    <col min="4622" max="4622" width="7.28515625" style="87" customWidth="1"/>
    <col min="4623" max="4623" width="5.5703125" style="87" customWidth="1"/>
    <col min="4624" max="4624" width="8.5703125" style="87" customWidth="1"/>
    <col min="4625" max="4625" width="6.42578125" style="87" customWidth="1"/>
    <col min="4626" max="4626" width="5.5703125" style="87" customWidth="1"/>
    <col min="4627" max="4864" width="8.85546875" style="87"/>
    <col min="4865" max="4865" width="6.28515625" style="87" customWidth="1"/>
    <col min="4866" max="4866" width="30.85546875" style="87" customWidth="1"/>
    <col min="4867" max="4869" width="5.5703125" style="87" customWidth="1"/>
    <col min="4870" max="4870" width="6.42578125" style="87" customWidth="1"/>
    <col min="4871" max="4871" width="6.140625" style="87" customWidth="1"/>
    <col min="4872" max="4872" width="5.5703125" style="87" customWidth="1"/>
    <col min="4873" max="4873" width="5" style="87" customWidth="1"/>
    <col min="4874" max="4874" width="5.5703125" style="87" customWidth="1"/>
    <col min="4875" max="4875" width="6.42578125" style="87" customWidth="1"/>
    <col min="4876" max="4876" width="5.5703125" style="87" customWidth="1"/>
    <col min="4877" max="4877" width="4.85546875" style="87" customWidth="1"/>
    <col min="4878" max="4878" width="7.28515625" style="87" customWidth="1"/>
    <col min="4879" max="4879" width="5.5703125" style="87" customWidth="1"/>
    <col min="4880" max="4880" width="8.5703125" style="87" customWidth="1"/>
    <col min="4881" max="4881" width="6.42578125" style="87" customWidth="1"/>
    <col min="4882" max="4882" width="5.5703125" style="87" customWidth="1"/>
    <col min="4883" max="5120" width="8.85546875" style="87"/>
    <col min="5121" max="5121" width="6.28515625" style="87" customWidth="1"/>
    <col min="5122" max="5122" width="30.85546875" style="87" customWidth="1"/>
    <col min="5123" max="5125" width="5.5703125" style="87" customWidth="1"/>
    <col min="5126" max="5126" width="6.42578125" style="87" customWidth="1"/>
    <col min="5127" max="5127" width="6.140625" style="87" customWidth="1"/>
    <col min="5128" max="5128" width="5.5703125" style="87" customWidth="1"/>
    <col min="5129" max="5129" width="5" style="87" customWidth="1"/>
    <col min="5130" max="5130" width="5.5703125" style="87" customWidth="1"/>
    <col min="5131" max="5131" width="6.42578125" style="87" customWidth="1"/>
    <col min="5132" max="5132" width="5.5703125" style="87" customWidth="1"/>
    <col min="5133" max="5133" width="4.85546875" style="87" customWidth="1"/>
    <col min="5134" max="5134" width="7.28515625" style="87" customWidth="1"/>
    <col min="5135" max="5135" width="5.5703125" style="87" customWidth="1"/>
    <col min="5136" max="5136" width="8.5703125" style="87" customWidth="1"/>
    <col min="5137" max="5137" width="6.42578125" style="87" customWidth="1"/>
    <col min="5138" max="5138" width="5.5703125" style="87" customWidth="1"/>
    <col min="5139" max="5376" width="8.85546875" style="87"/>
    <col min="5377" max="5377" width="6.28515625" style="87" customWidth="1"/>
    <col min="5378" max="5378" width="30.85546875" style="87" customWidth="1"/>
    <col min="5379" max="5381" width="5.5703125" style="87" customWidth="1"/>
    <col min="5382" max="5382" width="6.42578125" style="87" customWidth="1"/>
    <col min="5383" max="5383" width="6.140625" style="87" customWidth="1"/>
    <col min="5384" max="5384" width="5.5703125" style="87" customWidth="1"/>
    <col min="5385" max="5385" width="5" style="87" customWidth="1"/>
    <col min="5386" max="5386" width="5.5703125" style="87" customWidth="1"/>
    <col min="5387" max="5387" width="6.42578125" style="87" customWidth="1"/>
    <col min="5388" max="5388" width="5.5703125" style="87" customWidth="1"/>
    <col min="5389" max="5389" width="4.85546875" style="87" customWidth="1"/>
    <col min="5390" max="5390" width="7.28515625" style="87" customWidth="1"/>
    <col min="5391" max="5391" width="5.5703125" style="87" customWidth="1"/>
    <col min="5392" max="5392" width="8.5703125" style="87" customWidth="1"/>
    <col min="5393" max="5393" width="6.42578125" style="87" customWidth="1"/>
    <col min="5394" max="5394" width="5.5703125" style="87" customWidth="1"/>
    <col min="5395" max="5632" width="8.85546875" style="87"/>
    <col min="5633" max="5633" width="6.28515625" style="87" customWidth="1"/>
    <col min="5634" max="5634" width="30.85546875" style="87" customWidth="1"/>
    <col min="5635" max="5637" width="5.5703125" style="87" customWidth="1"/>
    <col min="5638" max="5638" width="6.42578125" style="87" customWidth="1"/>
    <col min="5639" max="5639" width="6.140625" style="87" customWidth="1"/>
    <col min="5640" max="5640" width="5.5703125" style="87" customWidth="1"/>
    <col min="5641" max="5641" width="5" style="87" customWidth="1"/>
    <col min="5642" max="5642" width="5.5703125" style="87" customWidth="1"/>
    <col min="5643" max="5643" width="6.42578125" style="87" customWidth="1"/>
    <col min="5644" max="5644" width="5.5703125" style="87" customWidth="1"/>
    <col min="5645" max="5645" width="4.85546875" style="87" customWidth="1"/>
    <col min="5646" max="5646" width="7.28515625" style="87" customWidth="1"/>
    <col min="5647" max="5647" width="5.5703125" style="87" customWidth="1"/>
    <col min="5648" max="5648" width="8.5703125" style="87" customWidth="1"/>
    <col min="5649" max="5649" width="6.42578125" style="87" customWidth="1"/>
    <col min="5650" max="5650" width="5.5703125" style="87" customWidth="1"/>
    <col min="5651" max="5888" width="8.85546875" style="87"/>
    <col min="5889" max="5889" width="6.28515625" style="87" customWidth="1"/>
    <col min="5890" max="5890" width="30.85546875" style="87" customWidth="1"/>
    <col min="5891" max="5893" width="5.5703125" style="87" customWidth="1"/>
    <col min="5894" max="5894" width="6.42578125" style="87" customWidth="1"/>
    <col min="5895" max="5895" width="6.140625" style="87" customWidth="1"/>
    <col min="5896" max="5896" width="5.5703125" style="87" customWidth="1"/>
    <col min="5897" max="5897" width="5" style="87" customWidth="1"/>
    <col min="5898" max="5898" width="5.5703125" style="87" customWidth="1"/>
    <col min="5899" max="5899" width="6.42578125" style="87" customWidth="1"/>
    <col min="5900" max="5900" width="5.5703125" style="87" customWidth="1"/>
    <col min="5901" max="5901" width="4.85546875" style="87" customWidth="1"/>
    <col min="5902" max="5902" width="7.28515625" style="87" customWidth="1"/>
    <col min="5903" max="5903" width="5.5703125" style="87" customWidth="1"/>
    <col min="5904" max="5904" width="8.5703125" style="87" customWidth="1"/>
    <col min="5905" max="5905" width="6.42578125" style="87" customWidth="1"/>
    <col min="5906" max="5906" width="5.5703125" style="87" customWidth="1"/>
    <col min="5907" max="6144" width="8.85546875" style="87"/>
    <col min="6145" max="6145" width="6.28515625" style="87" customWidth="1"/>
    <col min="6146" max="6146" width="30.85546875" style="87" customWidth="1"/>
    <col min="6147" max="6149" width="5.5703125" style="87" customWidth="1"/>
    <col min="6150" max="6150" width="6.42578125" style="87" customWidth="1"/>
    <col min="6151" max="6151" width="6.140625" style="87" customWidth="1"/>
    <col min="6152" max="6152" width="5.5703125" style="87" customWidth="1"/>
    <col min="6153" max="6153" width="5" style="87" customWidth="1"/>
    <col min="6154" max="6154" width="5.5703125" style="87" customWidth="1"/>
    <col min="6155" max="6155" width="6.42578125" style="87" customWidth="1"/>
    <col min="6156" max="6156" width="5.5703125" style="87" customWidth="1"/>
    <col min="6157" max="6157" width="4.85546875" style="87" customWidth="1"/>
    <col min="6158" max="6158" width="7.28515625" style="87" customWidth="1"/>
    <col min="6159" max="6159" width="5.5703125" style="87" customWidth="1"/>
    <col min="6160" max="6160" width="8.5703125" style="87" customWidth="1"/>
    <col min="6161" max="6161" width="6.42578125" style="87" customWidth="1"/>
    <col min="6162" max="6162" width="5.5703125" style="87" customWidth="1"/>
    <col min="6163" max="6400" width="8.85546875" style="87"/>
    <col min="6401" max="6401" width="6.28515625" style="87" customWidth="1"/>
    <col min="6402" max="6402" width="30.85546875" style="87" customWidth="1"/>
    <col min="6403" max="6405" width="5.5703125" style="87" customWidth="1"/>
    <col min="6406" max="6406" width="6.42578125" style="87" customWidth="1"/>
    <col min="6407" max="6407" width="6.140625" style="87" customWidth="1"/>
    <col min="6408" max="6408" width="5.5703125" style="87" customWidth="1"/>
    <col min="6409" max="6409" width="5" style="87" customWidth="1"/>
    <col min="6410" max="6410" width="5.5703125" style="87" customWidth="1"/>
    <col min="6411" max="6411" width="6.42578125" style="87" customWidth="1"/>
    <col min="6412" max="6412" width="5.5703125" style="87" customWidth="1"/>
    <col min="6413" max="6413" width="4.85546875" style="87" customWidth="1"/>
    <col min="6414" max="6414" width="7.28515625" style="87" customWidth="1"/>
    <col min="6415" max="6415" width="5.5703125" style="87" customWidth="1"/>
    <col min="6416" max="6416" width="8.5703125" style="87" customWidth="1"/>
    <col min="6417" max="6417" width="6.42578125" style="87" customWidth="1"/>
    <col min="6418" max="6418" width="5.5703125" style="87" customWidth="1"/>
    <col min="6419" max="6656" width="8.85546875" style="87"/>
    <col min="6657" max="6657" width="6.28515625" style="87" customWidth="1"/>
    <col min="6658" max="6658" width="30.85546875" style="87" customWidth="1"/>
    <col min="6659" max="6661" width="5.5703125" style="87" customWidth="1"/>
    <col min="6662" max="6662" width="6.42578125" style="87" customWidth="1"/>
    <col min="6663" max="6663" width="6.140625" style="87" customWidth="1"/>
    <col min="6664" max="6664" width="5.5703125" style="87" customWidth="1"/>
    <col min="6665" max="6665" width="5" style="87" customWidth="1"/>
    <col min="6666" max="6666" width="5.5703125" style="87" customWidth="1"/>
    <col min="6667" max="6667" width="6.42578125" style="87" customWidth="1"/>
    <col min="6668" max="6668" width="5.5703125" style="87" customWidth="1"/>
    <col min="6669" max="6669" width="4.85546875" style="87" customWidth="1"/>
    <col min="6670" max="6670" width="7.28515625" style="87" customWidth="1"/>
    <col min="6671" max="6671" width="5.5703125" style="87" customWidth="1"/>
    <col min="6672" max="6672" width="8.5703125" style="87" customWidth="1"/>
    <col min="6673" max="6673" width="6.42578125" style="87" customWidth="1"/>
    <col min="6674" max="6674" width="5.5703125" style="87" customWidth="1"/>
    <col min="6675" max="6912" width="8.85546875" style="87"/>
    <col min="6913" max="6913" width="6.28515625" style="87" customWidth="1"/>
    <col min="6914" max="6914" width="30.85546875" style="87" customWidth="1"/>
    <col min="6915" max="6917" width="5.5703125" style="87" customWidth="1"/>
    <col min="6918" max="6918" width="6.42578125" style="87" customWidth="1"/>
    <col min="6919" max="6919" width="6.140625" style="87" customWidth="1"/>
    <col min="6920" max="6920" width="5.5703125" style="87" customWidth="1"/>
    <col min="6921" max="6921" width="5" style="87" customWidth="1"/>
    <col min="6922" max="6922" width="5.5703125" style="87" customWidth="1"/>
    <col min="6923" max="6923" width="6.42578125" style="87" customWidth="1"/>
    <col min="6924" max="6924" width="5.5703125" style="87" customWidth="1"/>
    <col min="6925" max="6925" width="4.85546875" style="87" customWidth="1"/>
    <col min="6926" max="6926" width="7.28515625" style="87" customWidth="1"/>
    <col min="6927" max="6927" width="5.5703125" style="87" customWidth="1"/>
    <col min="6928" max="6928" width="8.5703125" style="87" customWidth="1"/>
    <col min="6929" max="6929" width="6.42578125" style="87" customWidth="1"/>
    <col min="6930" max="6930" width="5.5703125" style="87" customWidth="1"/>
    <col min="6931" max="7168" width="8.85546875" style="87"/>
    <col min="7169" max="7169" width="6.28515625" style="87" customWidth="1"/>
    <col min="7170" max="7170" width="30.85546875" style="87" customWidth="1"/>
    <col min="7171" max="7173" width="5.5703125" style="87" customWidth="1"/>
    <col min="7174" max="7174" width="6.42578125" style="87" customWidth="1"/>
    <col min="7175" max="7175" width="6.140625" style="87" customWidth="1"/>
    <col min="7176" max="7176" width="5.5703125" style="87" customWidth="1"/>
    <col min="7177" max="7177" width="5" style="87" customWidth="1"/>
    <col min="7178" max="7178" width="5.5703125" style="87" customWidth="1"/>
    <col min="7179" max="7179" width="6.42578125" style="87" customWidth="1"/>
    <col min="7180" max="7180" width="5.5703125" style="87" customWidth="1"/>
    <col min="7181" max="7181" width="4.85546875" style="87" customWidth="1"/>
    <col min="7182" max="7182" width="7.28515625" style="87" customWidth="1"/>
    <col min="7183" max="7183" width="5.5703125" style="87" customWidth="1"/>
    <col min="7184" max="7184" width="8.5703125" style="87" customWidth="1"/>
    <col min="7185" max="7185" width="6.42578125" style="87" customWidth="1"/>
    <col min="7186" max="7186" width="5.5703125" style="87" customWidth="1"/>
    <col min="7187" max="7424" width="8.85546875" style="87"/>
    <col min="7425" max="7425" width="6.28515625" style="87" customWidth="1"/>
    <col min="7426" max="7426" width="30.85546875" style="87" customWidth="1"/>
    <col min="7427" max="7429" width="5.5703125" style="87" customWidth="1"/>
    <col min="7430" max="7430" width="6.42578125" style="87" customWidth="1"/>
    <col min="7431" max="7431" width="6.140625" style="87" customWidth="1"/>
    <col min="7432" max="7432" width="5.5703125" style="87" customWidth="1"/>
    <col min="7433" max="7433" width="5" style="87" customWidth="1"/>
    <col min="7434" max="7434" width="5.5703125" style="87" customWidth="1"/>
    <col min="7435" max="7435" width="6.42578125" style="87" customWidth="1"/>
    <col min="7436" max="7436" width="5.5703125" style="87" customWidth="1"/>
    <col min="7437" max="7437" width="4.85546875" style="87" customWidth="1"/>
    <col min="7438" max="7438" width="7.28515625" style="87" customWidth="1"/>
    <col min="7439" max="7439" width="5.5703125" style="87" customWidth="1"/>
    <col min="7440" max="7440" width="8.5703125" style="87" customWidth="1"/>
    <col min="7441" max="7441" width="6.42578125" style="87" customWidth="1"/>
    <col min="7442" max="7442" width="5.5703125" style="87" customWidth="1"/>
    <col min="7443" max="7680" width="8.85546875" style="87"/>
    <col min="7681" max="7681" width="6.28515625" style="87" customWidth="1"/>
    <col min="7682" max="7682" width="30.85546875" style="87" customWidth="1"/>
    <col min="7683" max="7685" width="5.5703125" style="87" customWidth="1"/>
    <col min="7686" max="7686" width="6.42578125" style="87" customWidth="1"/>
    <col min="7687" max="7687" width="6.140625" style="87" customWidth="1"/>
    <col min="7688" max="7688" width="5.5703125" style="87" customWidth="1"/>
    <col min="7689" max="7689" width="5" style="87" customWidth="1"/>
    <col min="7690" max="7690" width="5.5703125" style="87" customWidth="1"/>
    <col min="7691" max="7691" width="6.42578125" style="87" customWidth="1"/>
    <col min="7692" max="7692" width="5.5703125" style="87" customWidth="1"/>
    <col min="7693" max="7693" width="4.85546875" style="87" customWidth="1"/>
    <col min="7694" max="7694" width="7.28515625" style="87" customWidth="1"/>
    <col min="7695" max="7695" width="5.5703125" style="87" customWidth="1"/>
    <col min="7696" max="7696" width="8.5703125" style="87" customWidth="1"/>
    <col min="7697" max="7697" width="6.42578125" style="87" customWidth="1"/>
    <col min="7698" max="7698" width="5.5703125" style="87" customWidth="1"/>
    <col min="7699" max="7936" width="8.85546875" style="87"/>
    <col min="7937" max="7937" width="6.28515625" style="87" customWidth="1"/>
    <col min="7938" max="7938" width="30.85546875" style="87" customWidth="1"/>
    <col min="7939" max="7941" width="5.5703125" style="87" customWidth="1"/>
    <col min="7942" max="7942" width="6.42578125" style="87" customWidth="1"/>
    <col min="7943" max="7943" width="6.140625" style="87" customWidth="1"/>
    <col min="7944" max="7944" width="5.5703125" style="87" customWidth="1"/>
    <col min="7945" max="7945" width="5" style="87" customWidth="1"/>
    <col min="7946" max="7946" width="5.5703125" style="87" customWidth="1"/>
    <col min="7947" max="7947" width="6.42578125" style="87" customWidth="1"/>
    <col min="7948" max="7948" width="5.5703125" style="87" customWidth="1"/>
    <col min="7949" max="7949" width="4.85546875" style="87" customWidth="1"/>
    <col min="7950" max="7950" width="7.28515625" style="87" customWidth="1"/>
    <col min="7951" max="7951" width="5.5703125" style="87" customWidth="1"/>
    <col min="7952" max="7952" width="8.5703125" style="87" customWidth="1"/>
    <col min="7953" max="7953" width="6.42578125" style="87" customWidth="1"/>
    <col min="7954" max="7954" width="5.5703125" style="87" customWidth="1"/>
    <col min="7955" max="8192" width="8.85546875" style="87"/>
    <col min="8193" max="8193" width="6.28515625" style="87" customWidth="1"/>
    <col min="8194" max="8194" width="30.85546875" style="87" customWidth="1"/>
    <col min="8195" max="8197" width="5.5703125" style="87" customWidth="1"/>
    <col min="8198" max="8198" width="6.42578125" style="87" customWidth="1"/>
    <col min="8199" max="8199" width="6.140625" style="87" customWidth="1"/>
    <col min="8200" max="8200" width="5.5703125" style="87" customWidth="1"/>
    <col min="8201" max="8201" width="5" style="87" customWidth="1"/>
    <col min="8202" max="8202" width="5.5703125" style="87" customWidth="1"/>
    <col min="8203" max="8203" width="6.42578125" style="87" customWidth="1"/>
    <col min="8204" max="8204" width="5.5703125" style="87" customWidth="1"/>
    <col min="8205" max="8205" width="4.85546875" style="87" customWidth="1"/>
    <col min="8206" max="8206" width="7.28515625" style="87" customWidth="1"/>
    <col min="8207" max="8207" width="5.5703125" style="87" customWidth="1"/>
    <col min="8208" max="8208" width="8.5703125" style="87" customWidth="1"/>
    <col min="8209" max="8209" width="6.42578125" style="87" customWidth="1"/>
    <col min="8210" max="8210" width="5.5703125" style="87" customWidth="1"/>
    <col min="8211" max="8448" width="8.85546875" style="87"/>
    <col min="8449" max="8449" width="6.28515625" style="87" customWidth="1"/>
    <col min="8450" max="8450" width="30.85546875" style="87" customWidth="1"/>
    <col min="8451" max="8453" width="5.5703125" style="87" customWidth="1"/>
    <col min="8454" max="8454" width="6.42578125" style="87" customWidth="1"/>
    <col min="8455" max="8455" width="6.140625" style="87" customWidth="1"/>
    <col min="8456" max="8456" width="5.5703125" style="87" customWidth="1"/>
    <col min="8457" max="8457" width="5" style="87" customWidth="1"/>
    <col min="8458" max="8458" width="5.5703125" style="87" customWidth="1"/>
    <col min="8459" max="8459" width="6.42578125" style="87" customWidth="1"/>
    <col min="8460" max="8460" width="5.5703125" style="87" customWidth="1"/>
    <col min="8461" max="8461" width="4.85546875" style="87" customWidth="1"/>
    <col min="8462" max="8462" width="7.28515625" style="87" customWidth="1"/>
    <col min="8463" max="8463" width="5.5703125" style="87" customWidth="1"/>
    <col min="8464" max="8464" width="8.5703125" style="87" customWidth="1"/>
    <col min="8465" max="8465" width="6.42578125" style="87" customWidth="1"/>
    <col min="8466" max="8466" width="5.5703125" style="87" customWidth="1"/>
    <col min="8467" max="8704" width="8.85546875" style="87"/>
    <col min="8705" max="8705" width="6.28515625" style="87" customWidth="1"/>
    <col min="8706" max="8706" width="30.85546875" style="87" customWidth="1"/>
    <col min="8707" max="8709" width="5.5703125" style="87" customWidth="1"/>
    <col min="8710" max="8710" width="6.42578125" style="87" customWidth="1"/>
    <col min="8711" max="8711" width="6.140625" style="87" customWidth="1"/>
    <col min="8712" max="8712" width="5.5703125" style="87" customWidth="1"/>
    <col min="8713" max="8713" width="5" style="87" customWidth="1"/>
    <col min="8714" max="8714" width="5.5703125" style="87" customWidth="1"/>
    <col min="8715" max="8715" width="6.42578125" style="87" customWidth="1"/>
    <col min="8716" max="8716" width="5.5703125" style="87" customWidth="1"/>
    <col min="8717" max="8717" width="4.85546875" style="87" customWidth="1"/>
    <col min="8718" max="8718" width="7.28515625" style="87" customWidth="1"/>
    <col min="8719" max="8719" width="5.5703125" style="87" customWidth="1"/>
    <col min="8720" max="8720" width="8.5703125" style="87" customWidth="1"/>
    <col min="8721" max="8721" width="6.42578125" style="87" customWidth="1"/>
    <col min="8722" max="8722" width="5.5703125" style="87" customWidth="1"/>
    <col min="8723" max="8960" width="8.85546875" style="87"/>
    <col min="8961" max="8961" width="6.28515625" style="87" customWidth="1"/>
    <col min="8962" max="8962" width="30.85546875" style="87" customWidth="1"/>
    <col min="8963" max="8965" width="5.5703125" style="87" customWidth="1"/>
    <col min="8966" max="8966" width="6.42578125" style="87" customWidth="1"/>
    <col min="8967" max="8967" width="6.140625" style="87" customWidth="1"/>
    <col min="8968" max="8968" width="5.5703125" style="87" customWidth="1"/>
    <col min="8969" max="8969" width="5" style="87" customWidth="1"/>
    <col min="8970" max="8970" width="5.5703125" style="87" customWidth="1"/>
    <col min="8971" max="8971" width="6.42578125" style="87" customWidth="1"/>
    <col min="8972" max="8972" width="5.5703125" style="87" customWidth="1"/>
    <col min="8973" max="8973" width="4.85546875" style="87" customWidth="1"/>
    <col min="8974" max="8974" width="7.28515625" style="87" customWidth="1"/>
    <col min="8975" max="8975" width="5.5703125" style="87" customWidth="1"/>
    <col min="8976" max="8976" width="8.5703125" style="87" customWidth="1"/>
    <col min="8977" max="8977" width="6.42578125" style="87" customWidth="1"/>
    <col min="8978" max="8978" width="5.5703125" style="87" customWidth="1"/>
    <col min="8979" max="9216" width="8.85546875" style="87"/>
    <col min="9217" max="9217" width="6.28515625" style="87" customWidth="1"/>
    <col min="9218" max="9218" width="30.85546875" style="87" customWidth="1"/>
    <col min="9219" max="9221" width="5.5703125" style="87" customWidth="1"/>
    <col min="9222" max="9222" width="6.42578125" style="87" customWidth="1"/>
    <col min="9223" max="9223" width="6.140625" style="87" customWidth="1"/>
    <col min="9224" max="9224" width="5.5703125" style="87" customWidth="1"/>
    <col min="9225" max="9225" width="5" style="87" customWidth="1"/>
    <col min="9226" max="9226" width="5.5703125" style="87" customWidth="1"/>
    <col min="9227" max="9227" width="6.42578125" style="87" customWidth="1"/>
    <col min="9228" max="9228" width="5.5703125" style="87" customWidth="1"/>
    <col min="9229" max="9229" width="4.85546875" style="87" customWidth="1"/>
    <col min="9230" max="9230" width="7.28515625" style="87" customWidth="1"/>
    <col min="9231" max="9231" width="5.5703125" style="87" customWidth="1"/>
    <col min="9232" max="9232" width="8.5703125" style="87" customWidth="1"/>
    <col min="9233" max="9233" width="6.42578125" style="87" customWidth="1"/>
    <col min="9234" max="9234" width="5.5703125" style="87" customWidth="1"/>
    <col min="9235" max="9472" width="8.85546875" style="87"/>
    <col min="9473" max="9473" width="6.28515625" style="87" customWidth="1"/>
    <col min="9474" max="9474" width="30.85546875" style="87" customWidth="1"/>
    <col min="9475" max="9477" width="5.5703125" style="87" customWidth="1"/>
    <col min="9478" max="9478" width="6.42578125" style="87" customWidth="1"/>
    <col min="9479" max="9479" width="6.140625" style="87" customWidth="1"/>
    <col min="9480" max="9480" width="5.5703125" style="87" customWidth="1"/>
    <col min="9481" max="9481" width="5" style="87" customWidth="1"/>
    <col min="9482" max="9482" width="5.5703125" style="87" customWidth="1"/>
    <col min="9483" max="9483" width="6.42578125" style="87" customWidth="1"/>
    <col min="9484" max="9484" width="5.5703125" style="87" customWidth="1"/>
    <col min="9485" max="9485" width="4.85546875" style="87" customWidth="1"/>
    <col min="9486" max="9486" width="7.28515625" style="87" customWidth="1"/>
    <col min="9487" max="9487" width="5.5703125" style="87" customWidth="1"/>
    <col min="9488" max="9488" width="8.5703125" style="87" customWidth="1"/>
    <col min="9489" max="9489" width="6.42578125" style="87" customWidth="1"/>
    <col min="9490" max="9490" width="5.5703125" style="87" customWidth="1"/>
    <col min="9491" max="9728" width="8.85546875" style="87"/>
    <col min="9729" max="9729" width="6.28515625" style="87" customWidth="1"/>
    <col min="9730" max="9730" width="30.85546875" style="87" customWidth="1"/>
    <col min="9731" max="9733" width="5.5703125" style="87" customWidth="1"/>
    <col min="9734" max="9734" width="6.42578125" style="87" customWidth="1"/>
    <col min="9735" max="9735" width="6.140625" style="87" customWidth="1"/>
    <col min="9736" max="9736" width="5.5703125" style="87" customWidth="1"/>
    <col min="9737" max="9737" width="5" style="87" customWidth="1"/>
    <col min="9738" max="9738" width="5.5703125" style="87" customWidth="1"/>
    <col min="9739" max="9739" width="6.42578125" style="87" customWidth="1"/>
    <col min="9740" max="9740" width="5.5703125" style="87" customWidth="1"/>
    <col min="9741" max="9741" width="4.85546875" style="87" customWidth="1"/>
    <col min="9742" max="9742" width="7.28515625" style="87" customWidth="1"/>
    <col min="9743" max="9743" width="5.5703125" style="87" customWidth="1"/>
    <col min="9744" max="9744" width="8.5703125" style="87" customWidth="1"/>
    <col min="9745" max="9745" width="6.42578125" style="87" customWidth="1"/>
    <col min="9746" max="9746" width="5.5703125" style="87" customWidth="1"/>
    <col min="9747" max="9984" width="8.85546875" style="87"/>
    <col min="9985" max="9985" width="6.28515625" style="87" customWidth="1"/>
    <col min="9986" max="9986" width="30.85546875" style="87" customWidth="1"/>
    <col min="9987" max="9989" width="5.5703125" style="87" customWidth="1"/>
    <col min="9990" max="9990" width="6.42578125" style="87" customWidth="1"/>
    <col min="9991" max="9991" width="6.140625" style="87" customWidth="1"/>
    <col min="9992" max="9992" width="5.5703125" style="87" customWidth="1"/>
    <col min="9993" max="9993" width="5" style="87" customWidth="1"/>
    <col min="9994" max="9994" width="5.5703125" style="87" customWidth="1"/>
    <col min="9995" max="9995" width="6.42578125" style="87" customWidth="1"/>
    <col min="9996" max="9996" width="5.5703125" style="87" customWidth="1"/>
    <col min="9997" max="9997" width="4.85546875" style="87" customWidth="1"/>
    <col min="9998" max="9998" width="7.28515625" style="87" customWidth="1"/>
    <col min="9999" max="9999" width="5.5703125" style="87" customWidth="1"/>
    <col min="10000" max="10000" width="8.5703125" style="87" customWidth="1"/>
    <col min="10001" max="10001" width="6.42578125" style="87" customWidth="1"/>
    <col min="10002" max="10002" width="5.5703125" style="87" customWidth="1"/>
    <col min="10003" max="10240" width="8.85546875" style="87"/>
    <col min="10241" max="10241" width="6.28515625" style="87" customWidth="1"/>
    <col min="10242" max="10242" width="30.85546875" style="87" customWidth="1"/>
    <col min="10243" max="10245" width="5.5703125" style="87" customWidth="1"/>
    <col min="10246" max="10246" width="6.42578125" style="87" customWidth="1"/>
    <col min="10247" max="10247" width="6.140625" style="87" customWidth="1"/>
    <col min="10248" max="10248" width="5.5703125" style="87" customWidth="1"/>
    <col min="10249" max="10249" width="5" style="87" customWidth="1"/>
    <col min="10250" max="10250" width="5.5703125" style="87" customWidth="1"/>
    <col min="10251" max="10251" width="6.42578125" style="87" customWidth="1"/>
    <col min="10252" max="10252" width="5.5703125" style="87" customWidth="1"/>
    <col min="10253" max="10253" width="4.85546875" style="87" customWidth="1"/>
    <col min="10254" max="10254" width="7.28515625" style="87" customWidth="1"/>
    <col min="10255" max="10255" width="5.5703125" style="87" customWidth="1"/>
    <col min="10256" max="10256" width="8.5703125" style="87" customWidth="1"/>
    <col min="10257" max="10257" width="6.42578125" style="87" customWidth="1"/>
    <col min="10258" max="10258" width="5.5703125" style="87" customWidth="1"/>
    <col min="10259" max="10496" width="8.85546875" style="87"/>
    <col min="10497" max="10497" width="6.28515625" style="87" customWidth="1"/>
    <col min="10498" max="10498" width="30.85546875" style="87" customWidth="1"/>
    <col min="10499" max="10501" width="5.5703125" style="87" customWidth="1"/>
    <col min="10502" max="10502" width="6.42578125" style="87" customWidth="1"/>
    <col min="10503" max="10503" width="6.140625" style="87" customWidth="1"/>
    <col min="10504" max="10504" width="5.5703125" style="87" customWidth="1"/>
    <col min="10505" max="10505" width="5" style="87" customWidth="1"/>
    <col min="10506" max="10506" width="5.5703125" style="87" customWidth="1"/>
    <col min="10507" max="10507" width="6.42578125" style="87" customWidth="1"/>
    <col min="10508" max="10508" width="5.5703125" style="87" customWidth="1"/>
    <col min="10509" max="10509" width="4.85546875" style="87" customWidth="1"/>
    <col min="10510" max="10510" width="7.28515625" style="87" customWidth="1"/>
    <col min="10511" max="10511" width="5.5703125" style="87" customWidth="1"/>
    <col min="10512" max="10512" width="8.5703125" style="87" customWidth="1"/>
    <col min="10513" max="10513" width="6.42578125" style="87" customWidth="1"/>
    <col min="10514" max="10514" width="5.5703125" style="87" customWidth="1"/>
    <col min="10515" max="10752" width="8.85546875" style="87"/>
    <col min="10753" max="10753" width="6.28515625" style="87" customWidth="1"/>
    <col min="10754" max="10754" width="30.85546875" style="87" customWidth="1"/>
    <col min="10755" max="10757" width="5.5703125" style="87" customWidth="1"/>
    <col min="10758" max="10758" width="6.42578125" style="87" customWidth="1"/>
    <col min="10759" max="10759" width="6.140625" style="87" customWidth="1"/>
    <col min="10760" max="10760" width="5.5703125" style="87" customWidth="1"/>
    <col min="10761" max="10761" width="5" style="87" customWidth="1"/>
    <col min="10762" max="10762" width="5.5703125" style="87" customWidth="1"/>
    <col min="10763" max="10763" width="6.42578125" style="87" customWidth="1"/>
    <col min="10764" max="10764" width="5.5703125" style="87" customWidth="1"/>
    <col min="10765" max="10765" width="4.85546875" style="87" customWidth="1"/>
    <col min="10766" max="10766" width="7.28515625" style="87" customWidth="1"/>
    <col min="10767" max="10767" width="5.5703125" style="87" customWidth="1"/>
    <col min="10768" max="10768" width="8.5703125" style="87" customWidth="1"/>
    <col min="10769" max="10769" width="6.42578125" style="87" customWidth="1"/>
    <col min="10770" max="10770" width="5.5703125" style="87" customWidth="1"/>
    <col min="10771" max="11008" width="8.85546875" style="87"/>
    <col min="11009" max="11009" width="6.28515625" style="87" customWidth="1"/>
    <col min="11010" max="11010" width="30.85546875" style="87" customWidth="1"/>
    <col min="11011" max="11013" width="5.5703125" style="87" customWidth="1"/>
    <col min="11014" max="11014" width="6.42578125" style="87" customWidth="1"/>
    <col min="11015" max="11015" width="6.140625" style="87" customWidth="1"/>
    <col min="11016" max="11016" width="5.5703125" style="87" customWidth="1"/>
    <col min="11017" max="11017" width="5" style="87" customWidth="1"/>
    <col min="11018" max="11018" width="5.5703125" style="87" customWidth="1"/>
    <col min="11019" max="11019" width="6.42578125" style="87" customWidth="1"/>
    <col min="11020" max="11020" width="5.5703125" style="87" customWidth="1"/>
    <col min="11021" max="11021" width="4.85546875" style="87" customWidth="1"/>
    <col min="11022" max="11022" width="7.28515625" style="87" customWidth="1"/>
    <col min="11023" max="11023" width="5.5703125" style="87" customWidth="1"/>
    <col min="11024" max="11024" width="8.5703125" style="87" customWidth="1"/>
    <col min="11025" max="11025" width="6.42578125" style="87" customWidth="1"/>
    <col min="11026" max="11026" width="5.5703125" style="87" customWidth="1"/>
    <col min="11027" max="11264" width="8.85546875" style="87"/>
    <col min="11265" max="11265" width="6.28515625" style="87" customWidth="1"/>
    <col min="11266" max="11266" width="30.85546875" style="87" customWidth="1"/>
    <col min="11267" max="11269" width="5.5703125" style="87" customWidth="1"/>
    <col min="11270" max="11270" width="6.42578125" style="87" customWidth="1"/>
    <col min="11271" max="11271" width="6.140625" style="87" customWidth="1"/>
    <col min="11272" max="11272" width="5.5703125" style="87" customWidth="1"/>
    <col min="11273" max="11273" width="5" style="87" customWidth="1"/>
    <col min="11274" max="11274" width="5.5703125" style="87" customWidth="1"/>
    <col min="11275" max="11275" width="6.42578125" style="87" customWidth="1"/>
    <col min="11276" max="11276" width="5.5703125" style="87" customWidth="1"/>
    <col min="11277" max="11277" width="4.85546875" style="87" customWidth="1"/>
    <col min="11278" max="11278" width="7.28515625" style="87" customWidth="1"/>
    <col min="11279" max="11279" width="5.5703125" style="87" customWidth="1"/>
    <col min="11280" max="11280" width="8.5703125" style="87" customWidth="1"/>
    <col min="11281" max="11281" width="6.42578125" style="87" customWidth="1"/>
    <col min="11282" max="11282" width="5.5703125" style="87" customWidth="1"/>
    <col min="11283" max="11520" width="8.85546875" style="87"/>
    <col min="11521" max="11521" width="6.28515625" style="87" customWidth="1"/>
    <col min="11522" max="11522" width="30.85546875" style="87" customWidth="1"/>
    <col min="11523" max="11525" width="5.5703125" style="87" customWidth="1"/>
    <col min="11526" max="11526" width="6.42578125" style="87" customWidth="1"/>
    <col min="11527" max="11527" width="6.140625" style="87" customWidth="1"/>
    <col min="11528" max="11528" width="5.5703125" style="87" customWidth="1"/>
    <col min="11529" max="11529" width="5" style="87" customWidth="1"/>
    <col min="11530" max="11530" width="5.5703125" style="87" customWidth="1"/>
    <col min="11531" max="11531" width="6.42578125" style="87" customWidth="1"/>
    <col min="11532" max="11532" width="5.5703125" style="87" customWidth="1"/>
    <col min="11533" max="11533" width="4.85546875" style="87" customWidth="1"/>
    <col min="11534" max="11534" width="7.28515625" style="87" customWidth="1"/>
    <col min="11535" max="11535" width="5.5703125" style="87" customWidth="1"/>
    <col min="11536" max="11536" width="8.5703125" style="87" customWidth="1"/>
    <col min="11537" max="11537" width="6.42578125" style="87" customWidth="1"/>
    <col min="11538" max="11538" width="5.5703125" style="87" customWidth="1"/>
    <col min="11539" max="11776" width="8.85546875" style="87"/>
    <col min="11777" max="11777" width="6.28515625" style="87" customWidth="1"/>
    <col min="11778" max="11778" width="30.85546875" style="87" customWidth="1"/>
    <col min="11779" max="11781" width="5.5703125" style="87" customWidth="1"/>
    <col min="11782" max="11782" width="6.42578125" style="87" customWidth="1"/>
    <col min="11783" max="11783" width="6.140625" style="87" customWidth="1"/>
    <col min="11784" max="11784" width="5.5703125" style="87" customWidth="1"/>
    <col min="11785" max="11785" width="5" style="87" customWidth="1"/>
    <col min="11786" max="11786" width="5.5703125" style="87" customWidth="1"/>
    <col min="11787" max="11787" width="6.42578125" style="87" customWidth="1"/>
    <col min="11788" max="11788" width="5.5703125" style="87" customWidth="1"/>
    <col min="11789" max="11789" width="4.85546875" style="87" customWidth="1"/>
    <col min="11790" max="11790" width="7.28515625" style="87" customWidth="1"/>
    <col min="11791" max="11791" width="5.5703125" style="87" customWidth="1"/>
    <col min="11792" max="11792" width="8.5703125" style="87" customWidth="1"/>
    <col min="11793" max="11793" width="6.42578125" style="87" customWidth="1"/>
    <col min="11794" max="11794" width="5.5703125" style="87" customWidth="1"/>
    <col min="11795" max="12032" width="8.85546875" style="87"/>
    <col min="12033" max="12033" width="6.28515625" style="87" customWidth="1"/>
    <col min="12034" max="12034" width="30.85546875" style="87" customWidth="1"/>
    <col min="12035" max="12037" width="5.5703125" style="87" customWidth="1"/>
    <col min="12038" max="12038" width="6.42578125" style="87" customWidth="1"/>
    <col min="12039" max="12039" width="6.140625" style="87" customWidth="1"/>
    <col min="12040" max="12040" width="5.5703125" style="87" customWidth="1"/>
    <col min="12041" max="12041" width="5" style="87" customWidth="1"/>
    <col min="12042" max="12042" width="5.5703125" style="87" customWidth="1"/>
    <col min="12043" max="12043" width="6.42578125" style="87" customWidth="1"/>
    <col min="12044" max="12044" width="5.5703125" style="87" customWidth="1"/>
    <col min="12045" max="12045" width="4.85546875" style="87" customWidth="1"/>
    <col min="12046" max="12046" width="7.28515625" style="87" customWidth="1"/>
    <col min="12047" max="12047" width="5.5703125" style="87" customWidth="1"/>
    <col min="12048" max="12048" width="8.5703125" style="87" customWidth="1"/>
    <col min="12049" max="12049" width="6.42578125" style="87" customWidth="1"/>
    <col min="12050" max="12050" width="5.5703125" style="87" customWidth="1"/>
    <col min="12051" max="12288" width="8.85546875" style="87"/>
    <col min="12289" max="12289" width="6.28515625" style="87" customWidth="1"/>
    <col min="12290" max="12290" width="30.85546875" style="87" customWidth="1"/>
    <col min="12291" max="12293" width="5.5703125" style="87" customWidth="1"/>
    <col min="12294" max="12294" width="6.42578125" style="87" customWidth="1"/>
    <col min="12295" max="12295" width="6.140625" style="87" customWidth="1"/>
    <col min="12296" max="12296" width="5.5703125" style="87" customWidth="1"/>
    <col min="12297" max="12297" width="5" style="87" customWidth="1"/>
    <col min="12298" max="12298" width="5.5703125" style="87" customWidth="1"/>
    <col min="12299" max="12299" width="6.42578125" style="87" customWidth="1"/>
    <col min="12300" max="12300" width="5.5703125" style="87" customWidth="1"/>
    <col min="12301" max="12301" width="4.85546875" style="87" customWidth="1"/>
    <col min="12302" max="12302" width="7.28515625" style="87" customWidth="1"/>
    <col min="12303" max="12303" width="5.5703125" style="87" customWidth="1"/>
    <col min="12304" max="12304" width="8.5703125" style="87" customWidth="1"/>
    <col min="12305" max="12305" width="6.42578125" style="87" customWidth="1"/>
    <col min="12306" max="12306" width="5.5703125" style="87" customWidth="1"/>
    <col min="12307" max="12544" width="8.85546875" style="87"/>
    <col min="12545" max="12545" width="6.28515625" style="87" customWidth="1"/>
    <col min="12546" max="12546" width="30.85546875" style="87" customWidth="1"/>
    <col min="12547" max="12549" width="5.5703125" style="87" customWidth="1"/>
    <col min="12550" max="12550" width="6.42578125" style="87" customWidth="1"/>
    <col min="12551" max="12551" width="6.140625" style="87" customWidth="1"/>
    <col min="12552" max="12552" width="5.5703125" style="87" customWidth="1"/>
    <col min="12553" max="12553" width="5" style="87" customWidth="1"/>
    <col min="12554" max="12554" width="5.5703125" style="87" customWidth="1"/>
    <col min="12555" max="12555" width="6.42578125" style="87" customWidth="1"/>
    <col min="12556" max="12556" width="5.5703125" style="87" customWidth="1"/>
    <col min="12557" max="12557" width="4.85546875" style="87" customWidth="1"/>
    <col min="12558" max="12558" width="7.28515625" style="87" customWidth="1"/>
    <col min="12559" max="12559" width="5.5703125" style="87" customWidth="1"/>
    <col min="12560" max="12560" width="8.5703125" style="87" customWidth="1"/>
    <col min="12561" max="12561" width="6.42578125" style="87" customWidth="1"/>
    <col min="12562" max="12562" width="5.5703125" style="87" customWidth="1"/>
    <col min="12563" max="12800" width="8.85546875" style="87"/>
    <col min="12801" max="12801" width="6.28515625" style="87" customWidth="1"/>
    <col min="12802" max="12802" width="30.85546875" style="87" customWidth="1"/>
    <col min="12803" max="12805" width="5.5703125" style="87" customWidth="1"/>
    <col min="12806" max="12806" width="6.42578125" style="87" customWidth="1"/>
    <col min="12807" max="12807" width="6.140625" style="87" customWidth="1"/>
    <col min="12808" max="12808" width="5.5703125" style="87" customWidth="1"/>
    <col min="12809" max="12809" width="5" style="87" customWidth="1"/>
    <col min="12810" max="12810" width="5.5703125" style="87" customWidth="1"/>
    <col min="12811" max="12811" width="6.42578125" style="87" customWidth="1"/>
    <col min="12812" max="12812" width="5.5703125" style="87" customWidth="1"/>
    <col min="12813" max="12813" width="4.85546875" style="87" customWidth="1"/>
    <col min="12814" max="12814" width="7.28515625" style="87" customWidth="1"/>
    <col min="12815" max="12815" width="5.5703125" style="87" customWidth="1"/>
    <col min="12816" max="12816" width="8.5703125" style="87" customWidth="1"/>
    <col min="12817" max="12817" width="6.42578125" style="87" customWidth="1"/>
    <col min="12818" max="12818" width="5.5703125" style="87" customWidth="1"/>
    <col min="12819" max="13056" width="8.85546875" style="87"/>
    <col min="13057" max="13057" width="6.28515625" style="87" customWidth="1"/>
    <col min="13058" max="13058" width="30.85546875" style="87" customWidth="1"/>
    <col min="13059" max="13061" width="5.5703125" style="87" customWidth="1"/>
    <col min="13062" max="13062" width="6.42578125" style="87" customWidth="1"/>
    <col min="13063" max="13063" width="6.140625" style="87" customWidth="1"/>
    <col min="13064" max="13064" width="5.5703125" style="87" customWidth="1"/>
    <col min="13065" max="13065" width="5" style="87" customWidth="1"/>
    <col min="13066" max="13066" width="5.5703125" style="87" customWidth="1"/>
    <col min="13067" max="13067" width="6.42578125" style="87" customWidth="1"/>
    <col min="13068" max="13068" width="5.5703125" style="87" customWidth="1"/>
    <col min="13069" max="13069" width="4.85546875" style="87" customWidth="1"/>
    <col min="13070" max="13070" width="7.28515625" style="87" customWidth="1"/>
    <col min="13071" max="13071" width="5.5703125" style="87" customWidth="1"/>
    <col min="13072" max="13072" width="8.5703125" style="87" customWidth="1"/>
    <col min="13073" max="13073" width="6.42578125" style="87" customWidth="1"/>
    <col min="13074" max="13074" width="5.5703125" style="87" customWidth="1"/>
    <col min="13075" max="13312" width="8.85546875" style="87"/>
    <col min="13313" max="13313" width="6.28515625" style="87" customWidth="1"/>
    <col min="13314" max="13314" width="30.85546875" style="87" customWidth="1"/>
    <col min="13315" max="13317" width="5.5703125" style="87" customWidth="1"/>
    <col min="13318" max="13318" width="6.42578125" style="87" customWidth="1"/>
    <col min="13319" max="13319" width="6.140625" style="87" customWidth="1"/>
    <col min="13320" max="13320" width="5.5703125" style="87" customWidth="1"/>
    <col min="13321" max="13321" width="5" style="87" customWidth="1"/>
    <col min="13322" max="13322" width="5.5703125" style="87" customWidth="1"/>
    <col min="13323" max="13323" width="6.42578125" style="87" customWidth="1"/>
    <col min="13324" max="13324" width="5.5703125" style="87" customWidth="1"/>
    <col min="13325" max="13325" width="4.85546875" style="87" customWidth="1"/>
    <col min="13326" max="13326" width="7.28515625" style="87" customWidth="1"/>
    <col min="13327" max="13327" width="5.5703125" style="87" customWidth="1"/>
    <col min="13328" max="13328" width="8.5703125" style="87" customWidth="1"/>
    <col min="13329" max="13329" width="6.42578125" style="87" customWidth="1"/>
    <col min="13330" max="13330" width="5.5703125" style="87" customWidth="1"/>
    <col min="13331" max="13568" width="8.85546875" style="87"/>
    <col min="13569" max="13569" width="6.28515625" style="87" customWidth="1"/>
    <col min="13570" max="13570" width="30.85546875" style="87" customWidth="1"/>
    <col min="13571" max="13573" width="5.5703125" style="87" customWidth="1"/>
    <col min="13574" max="13574" width="6.42578125" style="87" customWidth="1"/>
    <col min="13575" max="13575" width="6.140625" style="87" customWidth="1"/>
    <col min="13576" max="13576" width="5.5703125" style="87" customWidth="1"/>
    <col min="13577" max="13577" width="5" style="87" customWidth="1"/>
    <col min="13578" max="13578" width="5.5703125" style="87" customWidth="1"/>
    <col min="13579" max="13579" width="6.42578125" style="87" customWidth="1"/>
    <col min="13580" max="13580" width="5.5703125" style="87" customWidth="1"/>
    <col min="13581" max="13581" width="4.85546875" style="87" customWidth="1"/>
    <col min="13582" max="13582" width="7.28515625" style="87" customWidth="1"/>
    <col min="13583" max="13583" width="5.5703125" style="87" customWidth="1"/>
    <col min="13584" max="13584" width="8.5703125" style="87" customWidth="1"/>
    <col min="13585" max="13585" width="6.42578125" style="87" customWidth="1"/>
    <col min="13586" max="13586" width="5.5703125" style="87" customWidth="1"/>
    <col min="13587" max="13824" width="8.85546875" style="87"/>
    <col min="13825" max="13825" width="6.28515625" style="87" customWidth="1"/>
    <col min="13826" max="13826" width="30.85546875" style="87" customWidth="1"/>
    <col min="13827" max="13829" width="5.5703125" style="87" customWidth="1"/>
    <col min="13830" max="13830" width="6.42578125" style="87" customWidth="1"/>
    <col min="13831" max="13831" width="6.140625" style="87" customWidth="1"/>
    <col min="13832" max="13832" width="5.5703125" style="87" customWidth="1"/>
    <col min="13833" max="13833" width="5" style="87" customWidth="1"/>
    <col min="13834" max="13834" width="5.5703125" style="87" customWidth="1"/>
    <col min="13835" max="13835" width="6.42578125" style="87" customWidth="1"/>
    <col min="13836" max="13836" width="5.5703125" style="87" customWidth="1"/>
    <col min="13837" max="13837" width="4.85546875" style="87" customWidth="1"/>
    <col min="13838" max="13838" width="7.28515625" style="87" customWidth="1"/>
    <col min="13839" max="13839" width="5.5703125" style="87" customWidth="1"/>
    <col min="13840" max="13840" width="8.5703125" style="87" customWidth="1"/>
    <col min="13841" max="13841" width="6.42578125" style="87" customWidth="1"/>
    <col min="13842" max="13842" width="5.5703125" style="87" customWidth="1"/>
    <col min="13843" max="14080" width="8.85546875" style="87"/>
    <col min="14081" max="14081" width="6.28515625" style="87" customWidth="1"/>
    <col min="14082" max="14082" width="30.85546875" style="87" customWidth="1"/>
    <col min="14083" max="14085" width="5.5703125" style="87" customWidth="1"/>
    <col min="14086" max="14086" width="6.42578125" style="87" customWidth="1"/>
    <col min="14087" max="14087" width="6.140625" style="87" customWidth="1"/>
    <col min="14088" max="14088" width="5.5703125" style="87" customWidth="1"/>
    <col min="14089" max="14089" width="5" style="87" customWidth="1"/>
    <col min="14090" max="14090" width="5.5703125" style="87" customWidth="1"/>
    <col min="14091" max="14091" width="6.42578125" style="87" customWidth="1"/>
    <col min="14092" max="14092" width="5.5703125" style="87" customWidth="1"/>
    <col min="14093" max="14093" width="4.85546875" style="87" customWidth="1"/>
    <col min="14094" max="14094" width="7.28515625" style="87" customWidth="1"/>
    <col min="14095" max="14095" width="5.5703125" style="87" customWidth="1"/>
    <col min="14096" max="14096" width="8.5703125" style="87" customWidth="1"/>
    <col min="14097" max="14097" width="6.42578125" style="87" customWidth="1"/>
    <col min="14098" max="14098" width="5.5703125" style="87" customWidth="1"/>
    <col min="14099" max="14336" width="8.85546875" style="87"/>
    <col min="14337" max="14337" width="6.28515625" style="87" customWidth="1"/>
    <col min="14338" max="14338" width="30.85546875" style="87" customWidth="1"/>
    <col min="14339" max="14341" width="5.5703125" style="87" customWidth="1"/>
    <col min="14342" max="14342" width="6.42578125" style="87" customWidth="1"/>
    <col min="14343" max="14343" width="6.140625" style="87" customWidth="1"/>
    <col min="14344" max="14344" width="5.5703125" style="87" customWidth="1"/>
    <col min="14345" max="14345" width="5" style="87" customWidth="1"/>
    <col min="14346" max="14346" width="5.5703125" style="87" customWidth="1"/>
    <col min="14347" max="14347" width="6.42578125" style="87" customWidth="1"/>
    <col min="14348" max="14348" width="5.5703125" style="87" customWidth="1"/>
    <col min="14349" max="14349" width="4.85546875" style="87" customWidth="1"/>
    <col min="14350" max="14350" width="7.28515625" style="87" customWidth="1"/>
    <col min="14351" max="14351" width="5.5703125" style="87" customWidth="1"/>
    <col min="14352" max="14352" width="8.5703125" style="87" customWidth="1"/>
    <col min="14353" max="14353" width="6.42578125" style="87" customWidth="1"/>
    <col min="14354" max="14354" width="5.5703125" style="87" customWidth="1"/>
    <col min="14355" max="14592" width="8.85546875" style="87"/>
    <col min="14593" max="14593" width="6.28515625" style="87" customWidth="1"/>
    <col min="14594" max="14594" width="30.85546875" style="87" customWidth="1"/>
    <col min="14595" max="14597" width="5.5703125" style="87" customWidth="1"/>
    <col min="14598" max="14598" width="6.42578125" style="87" customWidth="1"/>
    <col min="14599" max="14599" width="6.140625" style="87" customWidth="1"/>
    <col min="14600" max="14600" width="5.5703125" style="87" customWidth="1"/>
    <col min="14601" max="14601" width="5" style="87" customWidth="1"/>
    <col min="14602" max="14602" width="5.5703125" style="87" customWidth="1"/>
    <col min="14603" max="14603" width="6.42578125" style="87" customWidth="1"/>
    <col min="14604" max="14604" width="5.5703125" style="87" customWidth="1"/>
    <col min="14605" max="14605" width="4.85546875" style="87" customWidth="1"/>
    <col min="14606" max="14606" width="7.28515625" style="87" customWidth="1"/>
    <col min="14607" max="14607" width="5.5703125" style="87" customWidth="1"/>
    <col min="14608" max="14608" width="8.5703125" style="87" customWidth="1"/>
    <col min="14609" max="14609" width="6.42578125" style="87" customWidth="1"/>
    <col min="14610" max="14610" width="5.5703125" style="87" customWidth="1"/>
    <col min="14611" max="14848" width="8.85546875" style="87"/>
    <col min="14849" max="14849" width="6.28515625" style="87" customWidth="1"/>
    <col min="14850" max="14850" width="30.85546875" style="87" customWidth="1"/>
    <col min="14851" max="14853" width="5.5703125" style="87" customWidth="1"/>
    <col min="14854" max="14854" width="6.42578125" style="87" customWidth="1"/>
    <col min="14855" max="14855" width="6.140625" style="87" customWidth="1"/>
    <col min="14856" max="14856" width="5.5703125" style="87" customWidth="1"/>
    <col min="14857" max="14857" width="5" style="87" customWidth="1"/>
    <col min="14858" max="14858" width="5.5703125" style="87" customWidth="1"/>
    <col min="14859" max="14859" width="6.42578125" style="87" customWidth="1"/>
    <col min="14860" max="14860" width="5.5703125" style="87" customWidth="1"/>
    <col min="14861" max="14861" width="4.85546875" style="87" customWidth="1"/>
    <col min="14862" max="14862" width="7.28515625" style="87" customWidth="1"/>
    <col min="14863" max="14863" width="5.5703125" style="87" customWidth="1"/>
    <col min="14864" max="14864" width="8.5703125" style="87" customWidth="1"/>
    <col min="14865" max="14865" width="6.42578125" style="87" customWidth="1"/>
    <col min="14866" max="14866" width="5.5703125" style="87" customWidth="1"/>
    <col min="14867" max="15104" width="8.85546875" style="87"/>
    <col min="15105" max="15105" width="6.28515625" style="87" customWidth="1"/>
    <col min="15106" max="15106" width="30.85546875" style="87" customWidth="1"/>
    <col min="15107" max="15109" width="5.5703125" style="87" customWidth="1"/>
    <col min="15110" max="15110" width="6.42578125" style="87" customWidth="1"/>
    <col min="15111" max="15111" width="6.140625" style="87" customWidth="1"/>
    <col min="15112" max="15112" width="5.5703125" style="87" customWidth="1"/>
    <col min="15113" max="15113" width="5" style="87" customWidth="1"/>
    <col min="15114" max="15114" width="5.5703125" style="87" customWidth="1"/>
    <col min="15115" max="15115" width="6.42578125" style="87" customWidth="1"/>
    <col min="15116" max="15116" width="5.5703125" style="87" customWidth="1"/>
    <col min="15117" max="15117" width="4.85546875" style="87" customWidth="1"/>
    <col min="15118" max="15118" width="7.28515625" style="87" customWidth="1"/>
    <col min="15119" max="15119" width="5.5703125" style="87" customWidth="1"/>
    <col min="15120" max="15120" width="8.5703125" style="87" customWidth="1"/>
    <col min="15121" max="15121" width="6.42578125" style="87" customWidth="1"/>
    <col min="15122" max="15122" width="5.5703125" style="87" customWidth="1"/>
    <col min="15123" max="15360" width="8.85546875" style="87"/>
    <col min="15361" max="15361" width="6.28515625" style="87" customWidth="1"/>
    <col min="15362" max="15362" width="30.85546875" style="87" customWidth="1"/>
    <col min="15363" max="15365" width="5.5703125" style="87" customWidth="1"/>
    <col min="15366" max="15366" width="6.42578125" style="87" customWidth="1"/>
    <col min="15367" max="15367" width="6.140625" style="87" customWidth="1"/>
    <col min="15368" max="15368" width="5.5703125" style="87" customWidth="1"/>
    <col min="15369" max="15369" width="5" style="87" customWidth="1"/>
    <col min="15370" max="15370" width="5.5703125" style="87" customWidth="1"/>
    <col min="15371" max="15371" width="6.42578125" style="87" customWidth="1"/>
    <col min="15372" max="15372" width="5.5703125" style="87" customWidth="1"/>
    <col min="15373" max="15373" width="4.85546875" style="87" customWidth="1"/>
    <col min="15374" max="15374" width="7.28515625" style="87" customWidth="1"/>
    <col min="15375" max="15375" width="5.5703125" style="87" customWidth="1"/>
    <col min="15376" max="15376" width="8.5703125" style="87" customWidth="1"/>
    <col min="15377" max="15377" width="6.42578125" style="87" customWidth="1"/>
    <col min="15378" max="15378" width="5.5703125" style="87" customWidth="1"/>
    <col min="15379" max="15616" width="8.85546875" style="87"/>
    <col min="15617" max="15617" width="6.28515625" style="87" customWidth="1"/>
    <col min="15618" max="15618" width="30.85546875" style="87" customWidth="1"/>
    <col min="15619" max="15621" width="5.5703125" style="87" customWidth="1"/>
    <col min="15622" max="15622" width="6.42578125" style="87" customWidth="1"/>
    <col min="15623" max="15623" width="6.140625" style="87" customWidth="1"/>
    <col min="15624" max="15624" width="5.5703125" style="87" customWidth="1"/>
    <col min="15625" max="15625" width="5" style="87" customWidth="1"/>
    <col min="15626" max="15626" width="5.5703125" style="87" customWidth="1"/>
    <col min="15627" max="15627" width="6.42578125" style="87" customWidth="1"/>
    <col min="15628" max="15628" width="5.5703125" style="87" customWidth="1"/>
    <col min="15629" max="15629" width="4.85546875" style="87" customWidth="1"/>
    <col min="15630" max="15630" width="7.28515625" style="87" customWidth="1"/>
    <col min="15631" max="15631" width="5.5703125" style="87" customWidth="1"/>
    <col min="15632" max="15632" width="8.5703125" style="87" customWidth="1"/>
    <col min="15633" max="15633" width="6.42578125" style="87" customWidth="1"/>
    <col min="15634" max="15634" width="5.5703125" style="87" customWidth="1"/>
    <col min="15635" max="15872" width="8.85546875" style="87"/>
    <col min="15873" max="15873" width="6.28515625" style="87" customWidth="1"/>
    <col min="15874" max="15874" width="30.85546875" style="87" customWidth="1"/>
    <col min="15875" max="15877" width="5.5703125" style="87" customWidth="1"/>
    <col min="15878" max="15878" width="6.42578125" style="87" customWidth="1"/>
    <col min="15879" max="15879" width="6.140625" style="87" customWidth="1"/>
    <col min="15880" max="15880" width="5.5703125" style="87" customWidth="1"/>
    <col min="15881" max="15881" width="5" style="87" customWidth="1"/>
    <col min="15882" max="15882" width="5.5703125" style="87" customWidth="1"/>
    <col min="15883" max="15883" width="6.42578125" style="87" customWidth="1"/>
    <col min="15884" max="15884" width="5.5703125" style="87" customWidth="1"/>
    <col min="15885" max="15885" width="4.85546875" style="87" customWidth="1"/>
    <col min="15886" max="15886" width="7.28515625" style="87" customWidth="1"/>
    <col min="15887" max="15887" width="5.5703125" style="87" customWidth="1"/>
    <col min="15888" max="15888" width="8.5703125" style="87" customWidth="1"/>
    <col min="15889" max="15889" width="6.42578125" style="87" customWidth="1"/>
    <col min="15890" max="15890" width="5.5703125" style="87" customWidth="1"/>
    <col min="15891" max="16128" width="8.85546875" style="87"/>
    <col min="16129" max="16129" width="6.28515625" style="87" customWidth="1"/>
    <col min="16130" max="16130" width="30.85546875" style="87" customWidth="1"/>
    <col min="16131" max="16133" width="5.5703125" style="87" customWidth="1"/>
    <col min="16134" max="16134" width="6.42578125" style="87" customWidth="1"/>
    <col min="16135" max="16135" width="6.140625" style="87" customWidth="1"/>
    <col min="16136" max="16136" width="5.5703125" style="87" customWidth="1"/>
    <col min="16137" max="16137" width="5" style="87" customWidth="1"/>
    <col min="16138" max="16138" width="5.5703125" style="87" customWidth="1"/>
    <col min="16139" max="16139" width="6.42578125" style="87" customWidth="1"/>
    <col min="16140" max="16140" width="5.5703125" style="87" customWidth="1"/>
    <col min="16141" max="16141" width="4.85546875" style="87" customWidth="1"/>
    <col min="16142" max="16142" width="7.28515625" style="87" customWidth="1"/>
    <col min="16143" max="16143" width="5.5703125" style="87" customWidth="1"/>
    <col min="16144" max="16144" width="8.5703125" style="87" customWidth="1"/>
    <col min="16145" max="16145" width="6.42578125" style="87" customWidth="1"/>
    <col min="16146" max="16146" width="5.5703125" style="87" customWidth="1"/>
    <col min="16147" max="16384" width="8.85546875" style="87"/>
  </cols>
  <sheetData>
    <row r="1" spans="1:24" x14ac:dyDescent="0.2">
      <c r="A1" s="86" t="s">
        <v>175</v>
      </c>
      <c r="E1" s="140" t="s">
        <v>179</v>
      </c>
      <c r="F1" s="140"/>
      <c r="G1" s="140"/>
      <c r="H1" s="140"/>
      <c r="I1"/>
      <c r="J1" s="141" t="s">
        <v>161</v>
      </c>
      <c r="K1" s="141"/>
      <c r="L1" s="141"/>
      <c r="M1"/>
      <c r="N1" s="142" t="s">
        <v>162</v>
      </c>
      <c r="O1" s="142"/>
      <c r="P1" s="77"/>
      <c r="Q1" s="143" t="s">
        <v>163</v>
      </c>
      <c r="R1" s="143"/>
    </row>
    <row r="2" spans="1:24" x14ac:dyDescent="0.2">
      <c r="A2" s="13" t="s">
        <v>164</v>
      </c>
      <c r="B2" s="13" t="s">
        <v>165</v>
      </c>
      <c r="C2" s="83" t="s">
        <v>166</v>
      </c>
      <c r="D2" s="90" t="s">
        <v>176</v>
      </c>
      <c r="E2" s="85" t="s">
        <v>167</v>
      </c>
      <c r="F2" s="85" t="s">
        <v>168</v>
      </c>
      <c r="G2" s="85" t="s">
        <v>169</v>
      </c>
      <c r="H2" s="85" t="s">
        <v>170</v>
      </c>
      <c r="I2"/>
      <c r="J2" s="85" t="s">
        <v>167</v>
      </c>
      <c r="K2" s="85" t="s">
        <v>168</v>
      </c>
      <c r="L2" s="85" t="s">
        <v>170</v>
      </c>
      <c r="M2"/>
      <c r="N2" s="85" t="s">
        <v>171</v>
      </c>
      <c r="O2" s="85" t="s">
        <v>170</v>
      </c>
      <c r="P2"/>
      <c r="Q2" s="85" t="s">
        <v>171</v>
      </c>
      <c r="R2" s="85" t="s">
        <v>170</v>
      </c>
    </row>
    <row r="3" spans="1:24" ht="21.75" customHeight="1" x14ac:dyDescent="0.2">
      <c r="A3" s="99">
        <v>1</v>
      </c>
      <c r="B3" s="114" t="s">
        <v>284</v>
      </c>
      <c r="C3" s="92" t="s">
        <v>215</v>
      </c>
      <c r="D3" s="93" t="s">
        <v>178</v>
      </c>
      <c r="E3" s="104">
        <v>32</v>
      </c>
      <c r="F3" s="104">
        <v>62</v>
      </c>
      <c r="G3" s="104">
        <v>38</v>
      </c>
      <c r="H3" s="104">
        <v>10</v>
      </c>
      <c r="I3" s="95"/>
      <c r="J3" s="101">
        <v>35</v>
      </c>
      <c r="K3" s="80">
        <f>F3</f>
        <v>62</v>
      </c>
      <c r="L3" s="80">
        <f>H3</f>
        <v>10</v>
      </c>
      <c r="M3" s="95"/>
      <c r="N3" s="102">
        <v>41</v>
      </c>
      <c r="O3" s="81">
        <f>H3</f>
        <v>10</v>
      </c>
      <c r="P3" s="95"/>
      <c r="Q3" s="103">
        <v>43</v>
      </c>
      <c r="R3" s="79">
        <f>H3</f>
        <v>10</v>
      </c>
    </row>
    <row r="4" spans="1:24" ht="21.75" customHeight="1" x14ac:dyDescent="0.2">
      <c r="A4" s="85">
        <v>2</v>
      </c>
      <c r="B4" s="115" t="s">
        <v>284</v>
      </c>
      <c r="C4" s="83" t="s">
        <v>215</v>
      </c>
      <c r="D4" s="90" t="s">
        <v>178</v>
      </c>
      <c r="E4" s="104">
        <f>+E3</f>
        <v>32</v>
      </c>
      <c r="F4" s="104">
        <f t="shared" ref="F4:H8" si="0">+F3</f>
        <v>62</v>
      </c>
      <c r="G4" s="104">
        <f t="shared" si="0"/>
        <v>38</v>
      </c>
      <c r="H4" s="104">
        <f t="shared" si="0"/>
        <v>10</v>
      </c>
      <c r="I4" s="96"/>
      <c r="J4" s="101">
        <f>+J3</f>
        <v>35</v>
      </c>
      <c r="K4" s="80">
        <f t="shared" ref="K4:L8" si="1">+K3</f>
        <v>62</v>
      </c>
      <c r="L4" s="80">
        <f>+L3</f>
        <v>10</v>
      </c>
      <c r="M4" s="96"/>
      <c r="N4" s="102">
        <f>+N3</f>
        <v>41</v>
      </c>
      <c r="O4" s="81">
        <f t="shared" ref="O4:O8" si="2">+O3</f>
        <v>10</v>
      </c>
      <c r="P4" s="96"/>
      <c r="Q4" s="103">
        <f>+Q3</f>
        <v>43</v>
      </c>
      <c r="R4" s="79">
        <f t="shared" ref="R4:R8" si="3">+R3</f>
        <v>10</v>
      </c>
    </row>
    <row r="5" spans="1:24" ht="21.75" customHeight="1" x14ac:dyDescent="0.2">
      <c r="A5" s="99">
        <v>3</v>
      </c>
      <c r="B5" s="91" t="s">
        <v>284</v>
      </c>
      <c r="C5" s="92" t="s">
        <v>215</v>
      </c>
      <c r="D5" s="93" t="s">
        <v>178</v>
      </c>
      <c r="E5" s="104">
        <f t="shared" ref="E5:E8" si="4">+E4</f>
        <v>32</v>
      </c>
      <c r="F5" s="104">
        <f t="shared" si="0"/>
        <v>62</v>
      </c>
      <c r="G5" s="104">
        <f t="shared" si="0"/>
        <v>38</v>
      </c>
      <c r="H5" s="104">
        <f t="shared" si="0"/>
        <v>10</v>
      </c>
      <c r="I5" s="95"/>
      <c r="J5" s="101">
        <f t="shared" ref="J5:J8" si="5">+J4</f>
        <v>35</v>
      </c>
      <c r="K5" s="80">
        <f t="shared" si="1"/>
        <v>62</v>
      </c>
      <c r="L5" s="80">
        <f t="shared" si="1"/>
        <v>10</v>
      </c>
      <c r="M5" s="95"/>
      <c r="N5" s="102">
        <f t="shared" ref="N5:N8" si="6">+N4</f>
        <v>41</v>
      </c>
      <c r="O5" s="81">
        <f t="shared" si="2"/>
        <v>10</v>
      </c>
      <c r="P5" s="95"/>
      <c r="Q5" s="103">
        <f t="shared" ref="Q5:Q8" si="7">+Q4</f>
        <v>43</v>
      </c>
      <c r="R5" s="79">
        <f t="shared" si="3"/>
        <v>10</v>
      </c>
    </row>
    <row r="6" spans="1:24" ht="21.75" customHeight="1" x14ac:dyDescent="0.2">
      <c r="A6" s="85">
        <v>4</v>
      </c>
      <c r="B6" s="13" t="s">
        <v>284</v>
      </c>
      <c r="C6" s="83" t="s">
        <v>215</v>
      </c>
      <c r="D6" s="90" t="s">
        <v>178</v>
      </c>
      <c r="E6" s="104">
        <f t="shared" si="4"/>
        <v>32</v>
      </c>
      <c r="F6" s="104">
        <f t="shared" si="0"/>
        <v>62</v>
      </c>
      <c r="G6" s="104">
        <f t="shared" si="0"/>
        <v>38</v>
      </c>
      <c r="H6" s="104">
        <f t="shared" si="0"/>
        <v>10</v>
      </c>
      <c r="I6" s="96"/>
      <c r="J6" s="101">
        <f t="shared" si="5"/>
        <v>35</v>
      </c>
      <c r="K6" s="80">
        <f t="shared" si="1"/>
        <v>62</v>
      </c>
      <c r="L6" s="80">
        <f t="shared" si="1"/>
        <v>10</v>
      </c>
      <c r="M6" s="96"/>
      <c r="N6" s="102">
        <f t="shared" si="6"/>
        <v>41</v>
      </c>
      <c r="O6" s="81">
        <f t="shared" si="2"/>
        <v>10</v>
      </c>
      <c r="P6" s="96"/>
      <c r="Q6" s="103">
        <f t="shared" si="7"/>
        <v>43</v>
      </c>
      <c r="R6" s="79">
        <f t="shared" si="3"/>
        <v>10</v>
      </c>
    </row>
    <row r="7" spans="1:24" ht="21.75" customHeight="1" x14ac:dyDescent="0.2">
      <c r="A7" s="99">
        <v>5</v>
      </c>
      <c r="B7" s="91" t="s">
        <v>284</v>
      </c>
      <c r="C7" s="92" t="s">
        <v>215</v>
      </c>
      <c r="D7" s="93" t="s">
        <v>178</v>
      </c>
      <c r="E7" s="104">
        <f t="shared" si="4"/>
        <v>32</v>
      </c>
      <c r="F7" s="104">
        <f t="shared" si="0"/>
        <v>62</v>
      </c>
      <c r="G7" s="104">
        <f t="shared" si="0"/>
        <v>38</v>
      </c>
      <c r="H7" s="104">
        <f t="shared" si="0"/>
        <v>10</v>
      </c>
      <c r="I7" s="95"/>
      <c r="J7" s="101">
        <f t="shared" si="5"/>
        <v>35</v>
      </c>
      <c r="K7" s="80">
        <f t="shared" si="1"/>
        <v>62</v>
      </c>
      <c r="L7" s="80">
        <f t="shared" si="1"/>
        <v>10</v>
      </c>
      <c r="M7" s="95"/>
      <c r="N7" s="102">
        <f t="shared" si="6"/>
        <v>41</v>
      </c>
      <c r="O7" s="81">
        <f t="shared" si="2"/>
        <v>10</v>
      </c>
      <c r="P7" s="95"/>
      <c r="Q7" s="103">
        <f t="shared" si="7"/>
        <v>43</v>
      </c>
      <c r="R7" s="79">
        <f t="shared" si="3"/>
        <v>10</v>
      </c>
    </row>
    <row r="8" spans="1:24" ht="21.75" customHeight="1" x14ac:dyDescent="0.2">
      <c r="A8" s="85">
        <v>6</v>
      </c>
      <c r="B8" s="13" t="s">
        <v>284</v>
      </c>
      <c r="C8" s="83" t="s">
        <v>215</v>
      </c>
      <c r="D8" s="90" t="s">
        <v>178</v>
      </c>
      <c r="E8" s="104">
        <f t="shared" si="4"/>
        <v>32</v>
      </c>
      <c r="F8" s="104">
        <f t="shared" si="0"/>
        <v>62</v>
      </c>
      <c r="G8" s="104">
        <f t="shared" si="0"/>
        <v>38</v>
      </c>
      <c r="H8" s="104">
        <f t="shared" si="0"/>
        <v>10</v>
      </c>
      <c r="I8" s="96"/>
      <c r="J8" s="101">
        <f t="shared" si="5"/>
        <v>35</v>
      </c>
      <c r="K8" s="80">
        <f t="shared" si="1"/>
        <v>62</v>
      </c>
      <c r="L8" s="80">
        <f t="shared" si="1"/>
        <v>10</v>
      </c>
      <c r="M8" s="96"/>
      <c r="N8" s="102">
        <f t="shared" si="6"/>
        <v>41</v>
      </c>
      <c r="O8" s="81">
        <f t="shared" si="2"/>
        <v>10</v>
      </c>
      <c r="P8" s="96"/>
      <c r="Q8" s="103">
        <f t="shared" si="7"/>
        <v>43</v>
      </c>
      <c r="R8" s="79">
        <f t="shared" si="3"/>
        <v>10</v>
      </c>
    </row>
    <row r="9" spans="1:24" ht="21.75" customHeight="1" x14ac:dyDescent="0.2">
      <c r="A9" s="99">
        <v>7</v>
      </c>
      <c r="B9" s="91" t="s">
        <v>252</v>
      </c>
      <c r="C9" s="92" t="s">
        <v>313</v>
      </c>
      <c r="D9" s="93" t="s">
        <v>177</v>
      </c>
      <c r="E9" s="104">
        <v>51</v>
      </c>
      <c r="F9" s="104">
        <v>67</v>
      </c>
      <c r="G9" s="104">
        <v>57</v>
      </c>
      <c r="H9" s="104">
        <v>10</v>
      </c>
      <c r="I9" s="95"/>
      <c r="J9" s="101">
        <v>54</v>
      </c>
      <c r="K9" s="80">
        <f t="shared" ref="K9:K17" si="8">F9</f>
        <v>67</v>
      </c>
      <c r="L9" s="80">
        <f t="shared" ref="L9:L17" si="9">H9</f>
        <v>10</v>
      </c>
      <c r="M9" s="95"/>
      <c r="N9" s="102">
        <v>56</v>
      </c>
      <c r="O9" s="81">
        <f t="shared" ref="O9:O17" si="10">H9</f>
        <v>10</v>
      </c>
      <c r="P9" s="95"/>
      <c r="Q9" s="103">
        <v>58</v>
      </c>
      <c r="R9" s="79">
        <f t="shared" ref="R9:R17" si="11">H9</f>
        <v>10</v>
      </c>
    </row>
    <row r="10" spans="1:24" ht="21.75" customHeight="1" x14ac:dyDescent="0.2">
      <c r="A10" s="85">
        <v>8</v>
      </c>
      <c r="B10" s="13" t="s">
        <v>209</v>
      </c>
      <c r="C10" s="83" t="s">
        <v>172</v>
      </c>
      <c r="D10" s="90" t="s">
        <v>177</v>
      </c>
      <c r="E10" s="104">
        <v>32</v>
      </c>
      <c r="F10" s="104">
        <v>22</v>
      </c>
      <c r="G10" s="104">
        <v>35</v>
      </c>
      <c r="H10" s="104">
        <v>11</v>
      </c>
      <c r="I10" s="96"/>
      <c r="J10" s="101">
        <v>34</v>
      </c>
      <c r="K10" s="80">
        <f t="shared" si="8"/>
        <v>22</v>
      </c>
      <c r="L10" s="80">
        <f t="shared" si="9"/>
        <v>11</v>
      </c>
      <c r="M10" s="96"/>
      <c r="N10" s="102">
        <v>30</v>
      </c>
      <c r="O10" s="81">
        <f t="shared" si="10"/>
        <v>11</v>
      </c>
      <c r="P10" s="96"/>
      <c r="Q10" s="103">
        <v>31</v>
      </c>
      <c r="R10" s="79">
        <f t="shared" si="11"/>
        <v>11</v>
      </c>
    </row>
    <row r="11" spans="1:24" ht="21.75" customHeight="1" x14ac:dyDescent="0.2">
      <c r="A11" s="99">
        <v>9</v>
      </c>
      <c r="B11" s="91" t="s">
        <v>266</v>
      </c>
      <c r="C11" s="92" t="s">
        <v>319</v>
      </c>
      <c r="D11" s="93" t="s">
        <v>177</v>
      </c>
      <c r="E11" s="104">
        <v>39</v>
      </c>
      <c r="F11" s="104">
        <v>27</v>
      </c>
      <c r="G11" s="104">
        <v>42</v>
      </c>
      <c r="H11" s="104">
        <v>10</v>
      </c>
      <c r="I11" s="95"/>
      <c r="J11" s="101">
        <v>41</v>
      </c>
      <c r="K11" s="80">
        <f t="shared" si="8"/>
        <v>27</v>
      </c>
      <c r="L11" s="80">
        <f t="shared" si="9"/>
        <v>10</v>
      </c>
      <c r="M11" s="95"/>
      <c r="N11" s="102">
        <v>36</v>
      </c>
      <c r="O11" s="81">
        <f t="shared" si="10"/>
        <v>10</v>
      </c>
      <c r="P11" s="95"/>
      <c r="Q11" s="103">
        <v>37</v>
      </c>
      <c r="R11" s="79">
        <f t="shared" si="11"/>
        <v>10</v>
      </c>
    </row>
    <row r="12" spans="1:24" ht="21.75" customHeight="1" x14ac:dyDescent="0.2">
      <c r="A12" s="85">
        <v>10</v>
      </c>
      <c r="B12" s="13" t="s">
        <v>279</v>
      </c>
      <c r="C12" s="83" t="s">
        <v>314</v>
      </c>
      <c r="D12" s="90" t="s">
        <v>177</v>
      </c>
      <c r="E12" s="104">
        <v>37</v>
      </c>
      <c r="F12" s="104">
        <v>22</v>
      </c>
      <c r="G12" s="104">
        <v>37</v>
      </c>
      <c r="H12" s="104">
        <v>10</v>
      </c>
      <c r="I12" s="96"/>
      <c r="J12" s="101">
        <v>37</v>
      </c>
      <c r="K12" s="80">
        <f t="shared" si="8"/>
        <v>22</v>
      </c>
      <c r="L12" s="80">
        <f t="shared" si="9"/>
        <v>10</v>
      </c>
      <c r="M12" s="96"/>
      <c r="N12" s="102">
        <v>33</v>
      </c>
      <c r="O12" s="81">
        <f t="shared" si="10"/>
        <v>10</v>
      </c>
      <c r="P12" s="96"/>
      <c r="Q12" s="103">
        <v>34</v>
      </c>
      <c r="R12" s="79">
        <f t="shared" si="11"/>
        <v>10</v>
      </c>
      <c r="S12" s="100"/>
    </row>
    <row r="13" spans="1:24" ht="21.75" customHeight="1" x14ac:dyDescent="0.2">
      <c r="A13" s="99">
        <v>11</v>
      </c>
      <c r="B13" s="114" t="s">
        <v>284</v>
      </c>
      <c r="C13" s="92" t="s">
        <v>215</v>
      </c>
      <c r="D13" s="93" t="s">
        <v>178</v>
      </c>
      <c r="E13" s="104">
        <f>+E3</f>
        <v>32</v>
      </c>
      <c r="F13" s="104">
        <f t="shared" ref="F13:H13" si="12">+F3</f>
        <v>62</v>
      </c>
      <c r="G13" s="104">
        <f t="shared" si="12"/>
        <v>38</v>
      </c>
      <c r="H13" s="104">
        <f t="shared" si="12"/>
        <v>10</v>
      </c>
      <c r="I13" s="95"/>
      <c r="J13" s="101">
        <f t="shared" ref="J13:L13" si="13">+J3</f>
        <v>35</v>
      </c>
      <c r="K13" s="80">
        <f t="shared" si="13"/>
        <v>62</v>
      </c>
      <c r="L13" s="80">
        <f t="shared" si="13"/>
        <v>10</v>
      </c>
      <c r="M13" s="95"/>
      <c r="N13" s="102">
        <f t="shared" ref="N13:O13" si="14">+N3</f>
        <v>41</v>
      </c>
      <c r="O13" s="81">
        <f t="shared" si="14"/>
        <v>10</v>
      </c>
      <c r="P13" s="95"/>
      <c r="Q13" s="103">
        <f t="shared" ref="Q13:R13" si="15">+Q3</f>
        <v>43</v>
      </c>
      <c r="R13" s="79">
        <f t="shared" si="15"/>
        <v>10</v>
      </c>
      <c r="S13" s="100"/>
    </row>
    <row r="14" spans="1:24" ht="21.75" customHeight="1" x14ac:dyDescent="0.2">
      <c r="A14" s="85">
        <v>12</v>
      </c>
      <c r="B14" s="13" t="s">
        <v>211</v>
      </c>
      <c r="C14" s="83" t="s">
        <v>186</v>
      </c>
      <c r="D14" s="90" t="s">
        <v>178</v>
      </c>
      <c r="E14" s="104">
        <v>40</v>
      </c>
      <c r="F14" s="104">
        <v>46</v>
      </c>
      <c r="G14" s="104">
        <v>38</v>
      </c>
      <c r="H14" s="104">
        <v>7</v>
      </c>
      <c r="I14" s="96"/>
      <c r="J14" s="101">
        <v>39</v>
      </c>
      <c r="K14" s="80">
        <f t="shared" si="8"/>
        <v>46</v>
      </c>
      <c r="L14" s="80">
        <f t="shared" si="9"/>
        <v>7</v>
      </c>
      <c r="M14" s="96"/>
      <c r="N14" s="102">
        <v>42</v>
      </c>
      <c r="O14" s="81">
        <f t="shared" si="10"/>
        <v>7</v>
      </c>
      <c r="P14" s="96"/>
      <c r="Q14" s="103">
        <v>41</v>
      </c>
      <c r="R14" s="79">
        <f t="shared" si="11"/>
        <v>7</v>
      </c>
    </row>
    <row r="15" spans="1:24" ht="19.149999999999999" customHeight="1" x14ac:dyDescent="0.2">
      <c r="A15" s="99">
        <v>13</v>
      </c>
      <c r="B15" s="91" t="s">
        <v>296</v>
      </c>
      <c r="C15" s="92" t="s">
        <v>315</v>
      </c>
      <c r="D15" s="93" t="s">
        <v>178</v>
      </c>
      <c r="E15" s="104">
        <v>27</v>
      </c>
      <c r="F15" s="104">
        <v>15</v>
      </c>
      <c r="G15" s="104">
        <v>32</v>
      </c>
      <c r="H15" s="104">
        <v>11</v>
      </c>
      <c r="I15" s="95"/>
      <c r="J15" s="101">
        <v>30</v>
      </c>
      <c r="K15" s="80">
        <f t="shared" si="8"/>
        <v>15</v>
      </c>
      <c r="L15" s="80">
        <f t="shared" si="9"/>
        <v>11</v>
      </c>
      <c r="M15" s="95"/>
      <c r="N15" s="102">
        <v>23</v>
      </c>
      <c r="O15" s="81">
        <f t="shared" si="10"/>
        <v>11</v>
      </c>
      <c r="P15" s="95"/>
      <c r="Q15" s="103">
        <v>27</v>
      </c>
      <c r="R15" s="79">
        <f t="shared" si="11"/>
        <v>11</v>
      </c>
    </row>
    <row r="16" spans="1:24" s="89" customFormat="1" ht="19.149999999999999" customHeight="1" x14ac:dyDescent="0.2">
      <c r="A16" s="85">
        <v>14</v>
      </c>
      <c r="B16" s="13" t="s">
        <v>305</v>
      </c>
      <c r="C16" s="83" t="s">
        <v>316</v>
      </c>
      <c r="D16" s="90" t="s">
        <v>317</v>
      </c>
      <c r="E16" s="104">
        <v>11</v>
      </c>
      <c r="F16" s="104">
        <v>7</v>
      </c>
      <c r="G16" s="104">
        <v>18</v>
      </c>
      <c r="H16" s="104">
        <v>9</v>
      </c>
      <c r="I16" s="96"/>
      <c r="J16" s="101">
        <v>16</v>
      </c>
      <c r="K16" s="80">
        <f t="shared" si="8"/>
        <v>7</v>
      </c>
      <c r="L16" s="80">
        <f t="shared" si="9"/>
        <v>9</v>
      </c>
      <c r="M16" s="96"/>
      <c r="N16" s="102">
        <v>9</v>
      </c>
      <c r="O16" s="81">
        <f t="shared" si="10"/>
        <v>9</v>
      </c>
      <c r="P16" s="96"/>
      <c r="Q16" s="103">
        <v>14</v>
      </c>
      <c r="R16" s="79">
        <f t="shared" si="11"/>
        <v>9</v>
      </c>
      <c r="U16" s="87"/>
      <c r="V16" s="87"/>
      <c r="W16" s="87"/>
      <c r="X16" s="87"/>
    </row>
    <row r="17" spans="1:18" ht="19.149999999999999" customHeight="1" x14ac:dyDescent="0.2">
      <c r="A17" s="99">
        <v>15</v>
      </c>
      <c r="B17" s="91" t="s">
        <v>310</v>
      </c>
      <c r="C17" s="92" t="s">
        <v>318</v>
      </c>
      <c r="D17" s="93" t="s">
        <v>177</v>
      </c>
      <c r="E17" s="104">
        <v>24</v>
      </c>
      <c r="F17" s="104">
        <v>21</v>
      </c>
      <c r="G17" s="104">
        <v>22</v>
      </c>
      <c r="H17" s="104">
        <v>6</v>
      </c>
      <c r="I17" s="95"/>
      <c r="J17" s="101">
        <v>23</v>
      </c>
      <c r="K17" s="80">
        <f t="shared" si="8"/>
        <v>21</v>
      </c>
      <c r="L17" s="80">
        <f t="shared" si="9"/>
        <v>6</v>
      </c>
      <c r="M17" s="95"/>
      <c r="N17" s="102">
        <v>23</v>
      </c>
      <c r="O17" s="81">
        <f t="shared" si="10"/>
        <v>6</v>
      </c>
      <c r="P17" s="95"/>
      <c r="Q17" s="103">
        <v>22</v>
      </c>
      <c r="R17" s="79">
        <f t="shared" si="11"/>
        <v>6</v>
      </c>
    </row>
    <row r="18" spans="1:18" x14ac:dyDescent="0.2">
      <c r="H18" s="87"/>
      <c r="J18" s="144" t="s">
        <v>180</v>
      </c>
      <c r="K18" s="144"/>
      <c r="L18" s="144"/>
      <c r="M18"/>
      <c r="N18" s="144" t="s">
        <v>182</v>
      </c>
      <c r="O18" s="144"/>
      <c r="P18" s="82"/>
      <c r="Q18" s="144" t="s">
        <v>181</v>
      </c>
      <c r="R18" s="144"/>
    </row>
    <row r="19" spans="1:18" x14ac:dyDescent="0.2">
      <c r="A19" s="94" t="s">
        <v>226</v>
      </c>
      <c r="D19" s="87"/>
      <c r="H19" s="87"/>
      <c r="L19" s="87"/>
      <c r="O19" s="87"/>
      <c r="R19" s="87"/>
    </row>
    <row r="20" spans="1:18" x14ac:dyDescent="0.2">
      <c r="C20" s="87"/>
      <c r="D20" s="87"/>
      <c r="H20" s="87"/>
      <c r="L20" s="87"/>
      <c r="O20" s="87"/>
      <c r="R20" s="87"/>
    </row>
    <row r="21" spans="1:18" x14ac:dyDescent="0.2">
      <c r="C21" s="87"/>
      <c r="D21" s="87"/>
      <c r="H21" s="87"/>
      <c r="L21" s="87"/>
      <c r="O21" s="87"/>
      <c r="R21" s="87"/>
    </row>
    <row r="22" spans="1:18" x14ac:dyDescent="0.2">
      <c r="C22" s="87"/>
      <c r="D22" s="87"/>
      <c r="H22" s="87"/>
      <c r="L22" s="87"/>
      <c r="O22" s="87"/>
      <c r="R22" s="87"/>
    </row>
    <row r="23" spans="1:18" x14ac:dyDescent="0.2">
      <c r="C23" s="87"/>
      <c r="D23" s="87"/>
      <c r="H23" s="87"/>
      <c r="L23" s="87"/>
      <c r="O23" s="87"/>
      <c r="R23" s="87"/>
    </row>
    <row r="24" spans="1:18" x14ac:dyDescent="0.2">
      <c r="C24" s="87"/>
      <c r="D24" s="87"/>
      <c r="H24" s="87"/>
      <c r="L24" s="87"/>
      <c r="O24" s="87"/>
      <c r="R24" s="87"/>
    </row>
    <row r="25" spans="1:18" x14ac:dyDescent="0.2">
      <c r="C25" s="87"/>
      <c r="D25" s="87"/>
      <c r="H25" s="87"/>
      <c r="L25" s="87"/>
      <c r="O25" s="87"/>
      <c r="R25" s="87"/>
    </row>
    <row r="26" spans="1:18" x14ac:dyDescent="0.2">
      <c r="H26" s="87"/>
      <c r="L26" s="87"/>
      <c r="O26" s="87"/>
      <c r="R26" s="87"/>
    </row>
    <row r="27" spans="1:18" x14ac:dyDescent="0.2">
      <c r="H27" s="87"/>
      <c r="L27" s="87"/>
      <c r="O27" s="87"/>
      <c r="R27" s="87"/>
    </row>
    <row r="28" spans="1:18" x14ac:dyDescent="0.2">
      <c r="H28" s="87"/>
      <c r="L28" s="87"/>
      <c r="O28" s="87"/>
      <c r="R28" s="87"/>
    </row>
    <row r="29" spans="1:18" x14ac:dyDescent="0.2">
      <c r="H29" s="87"/>
      <c r="L29" s="87"/>
      <c r="O29" s="87"/>
      <c r="R29" s="87"/>
    </row>
    <row r="30" spans="1:18" x14ac:dyDescent="0.2">
      <c r="H30" s="87"/>
      <c r="L30" s="87"/>
      <c r="O30" s="87"/>
      <c r="R30" s="87"/>
    </row>
  </sheetData>
  <mergeCells count="7">
    <mergeCell ref="J18:L18"/>
    <mergeCell ref="N18:O18"/>
    <mergeCell ref="Q18:R18"/>
    <mergeCell ref="E1:H1"/>
    <mergeCell ref="J1:L1"/>
    <mergeCell ref="N1:O1"/>
    <mergeCell ref="Q1:R1"/>
  </mergeCells>
  <pageMargins left="0.18" right="0.17" top="0.75" bottom="0.75" header="0.3" footer="0.3"/>
  <pageSetup scale="7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2BBD9-0A85-46AF-B55B-46B150197CFA}">
  <sheetPr codeName="Sheet27">
    <pageSetUpPr fitToPage="1"/>
  </sheetPr>
  <dimension ref="A1:S30"/>
  <sheetViews>
    <sheetView zoomScale="115" zoomScaleNormal="115" workbookViewId="0">
      <pane xSplit="4" topLeftCell="E1" activePane="topRight" state="frozen"/>
      <selection activeCell="D6" sqref="D6"/>
      <selection pane="topRight"/>
    </sheetView>
  </sheetViews>
  <sheetFormatPr defaultRowHeight="12.75" x14ac:dyDescent="0.2"/>
  <cols>
    <col min="1" max="1" width="6.28515625" style="87" customWidth="1"/>
    <col min="2" max="2" width="44.42578125" style="87" bestFit="1" customWidth="1"/>
    <col min="3" max="4" width="5.5703125" style="88" customWidth="1"/>
    <col min="5" max="7" width="7.42578125" style="87" customWidth="1"/>
    <col min="8" max="8" width="7.42578125" style="89" customWidth="1"/>
    <col min="9" max="9" width="3" style="87" customWidth="1"/>
    <col min="10" max="11" width="8.42578125" style="87" customWidth="1"/>
    <col min="12" max="12" width="8.42578125" style="89" customWidth="1"/>
    <col min="13" max="13" width="2.5703125" style="87" customWidth="1"/>
    <col min="14" max="14" width="12.140625" style="87" customWidth="1"/>
    <col min="15" max="15" width="12.140625" style="89" customWidth="1"/>
    <col min="16" max="16" width="1.5703125" style="87" customWidth="1"/>
    <col min="17" max="17" width="15.5703125" style="87" customWidth="1"/>
    <col min="18" max="18" width="15.5703125" style="89" customWidth="1"/>
    <col min="19" max="256" width="9" style="87"/>
    <col min="257" max="257" width="6.28515625" style="87" customWidth="1"/>
    <col min="258" max="258" width="30.85546875" style="87" customWidth="1"/>
    <col min="259" max="261" width="5.5703125" style="87" customWidth="1"/>
    <col min="262" max="262" width="6.42578125" style="87" customWidth="1"/>
    <col min="263" max="263" width="6.140625" style="87" customWidth="1"/>
    <col min="264" max="264" width="5.5703125" style="87" customWidth="1"/>
    <col min="265" max="265" width="5" style="87" customWidth="1"/>
    <col min="266" max="266" width="5.5703125" style="87" customWidth="1"/>
    <col min="267" max="267" width="6.42578125" style="87" customWidth="1"/>
    <col min="268" max="268" width="5.5703125" style="87" customWidth="1"/>
    <col min="269" max="269" width="4.85546875" style="87" customWidth="1"/>
    <col min="270" max="270" width="7.28515625" style="87" customWidth="1"/>
    <col min="271" max="271" width="5.5703125" style="87" customWidth="1"/>
    <col min="272" max="272" width="8.5703125" style="87" customWidth="1"/>
    <col min="273" max="273" width="6.42578125" style="87" customWidth="1"/>
    <col min="274" max="274" width="5.5703125" style="87" customWidth="1"/>
    <col min="275" max="512" width="9" style="87"/>
    <col min="513" max="513" width="6.28515625" style="87" customWidth="1"/>
    <col min="514" max="514" width="30.85546875" style="87" customWidth="1"/>
    <col min="515" max="517" width="5.5703125" style="87" customWidth="1"/>
    <col min="518" max="518" width="6.42578125" style="87" customWidth="1"/>
    <col min="519" max="519" width="6.140625" style="87" customWidth="1"/>
    <col min="520" max="520" width="5.5703125" style="87" customWidth="1"/>
    <col min="521" max="521" width="5" style="87" customWidth="1"/>
    <col min="522" max="522" width="5.5703125" style="87" customWidth="1"/>
    <col min="523" max="523" width="6.42578125" style="87" customWidth="1"/>
    <col min="524" max="524" width="5.5703125" style="87" customWidth="1"/>
    <col min="525" max="525" width="4.85546875" style="87" customWidth="1"/>
    <col min="526" max="526" width="7.28515625" style="87" customWidth="1"/>
    <col min="527" max="527" width="5.5703125" style="87" customWidth="1"/>
    <col min="528" max="528" width="8.5703125" style="87" customWidth="1"/>
    <col min="529" max="529" width="6.42578125" style="87" customWidth="1"/>
    <col min="530" max="530" width="5.5703125" style="87" customWidth="1"/>
    <col min="531" max="768" width="9" style="87"/>
    <col min="769" max="769" width="6.28515625" style="87" customWidth="1"/>
    <col min="770" max="770" width="30.85546875" style="87" customWidth="1"/>
    <col min="771" max="773" width="5.5703125" style="87" customWidth="1"/>
    <col min="774" max="774" width="6.42578125" style="87" customWidth="1"/>
    <col min="775" max="775" width="6.140625" style="87" customWidth="1"/>
    <col min="776" max="776" width="5.5703125" style="87" customWidth="1"/>
    <col min="777" max="777" width="5" style="87" customWidth="1"/>
    <col min="778" max="778" width="5.5703125" style="87" customWidth="1"/>
    <col min="779" max="779" width="6.42578125" style="87" customWidth="1"/>
    <col min="780" max="780" width="5.5703125" style="87" customWidth="1"/>
    <col min="781" max="781" width="4.85546875" style="87" customWidth="1"/>
    <col min="782" max="782" width="7.28515625" style="87" customWidth="1"/>
    <col min="783" max="783" width="5.5703125" style="87" customWidth="1"/>
    <col min="784" max="784" width="8.5703125" style="87" customWidth="1"/>
    <col min="785" max="785" width="6.42578125" style="87" customWidth="1"/>
    <col min="786" max="786" width="5.5703125" style="87" customWidth="1"/>
    <col min="787" max="1024" width="9" style="87"/>
    <col min="1025" max="1025" width="6.28515625" style="87" customWidth="1"/>
    <col min="1026" max="1026" width="30.85546875" style="87" customWidth="1"/>
    <col min="1027" max="1029" width="5.5703125" style="87" customWidth="1"/>
    <col min="1030" max="1030" width="6.42578125" style="87" customWidth="1"/>
    <col min="1031" max="1031" width="6.140625" style="87" customWidth="1"/>
    <col min="1032" max="1032" width="5.5703125" style="87" customWidth="1"/>
    <col min="1033" max="1033" width="5" style="87" customWidth="1"/>
    <col min="1034" max="1034" width="5.5703125" style="87" customWidth="1"/>
    <col min="1035" max="1035" width="6.42578125" style="87" customWidth="1"/>
    <col min="1036" max="1036" width="5.5703125" style="87" customWidth="1"/>
    <col min="1037" max="1037" width="4.85546875" style="87" customWidth="1"/>
    <col min="1038" max="1038" width="7.28515625" style="87" customWidth="1"/>
    <col min="1039" max="1039" width="5.5703125" style="87" customWidth="1"/>
    <col min="1040" max="1040" width="8.5703125" style="87" customWidth="1"/>
    <col min="1041" max="1041" width="6.42578125" style="87" customWidth="1"/>
    <col min="1042" max="1042" width="5.5703125" style="87" customWidth="1"/>
    <col min="1043" max="1280" width="9" style="87"/>
    <col min="1281" max="1281" width="6.28515625" style="87" customWidth="1"/>
    <col min="1282" max="1282" width="30.85546875" style="87" customWidth="1"/>
    <col min="1283" max="1285" width="5.5703125" style="87" customWidth="1"/>
    <col min="1286" max="1286" width="6.42578125" style="87" customWidth="1"/>
    <col min="1287" max="1287" width="6.140625" style="87" customWidth="1"/>
    <col min="1288" max="1288" width="5.5703125" style="87" customWidth="1"/>
    <col min="1289" max="1289" width="5" style="87" customWidth="1"/>
    <col min="1290" max="1290" width="5.5703125" style="87" customWidth="1"/>
    <col min="1291" max="1291" width="6.42578125" style="87" customWidth="1"/>
    <col min="1292" max="1292" width="5.5703125" style="87" customWidth="1"/>
    <col min="1293" max="1293" width="4.85546875" style="87" customWidth="1"/>
    <col min="1294" max="1294" width="7.28515625" style="87" customWidth="1"/>
    <col min="1295" max="1295" width="5.5703125" style="87" customWidth="1"/>
    <col min="1296" max="1296" width="8.5703125" style="87" customWidth="1"/>
    <col min="1297" max="1297" width="6.42578125" style="87" customWidth="1"/>
    <col min="1298" max="1298" width="5.5703125" style="87" customWidth="1"/>
    <col min="1299" max="1536" width="9" style="87"/>
    <col min="1537" max="1537" width="6.28515625" style="87" customWidth="1"/>
    <col min="1538" max="1538" width="30.85546875" style="87" customWidth="1"/>
    <col min="1539" max="1541" width="5.5703125" style="87" customWidth="1"/>
    <col min="1542" max="1542" width="6.42578125" style="87" customWidth="1"/>
    <col min="1543" max="1543" width="6.140625" style="87" customWidth="1"/>
    <col min="1544" max="1544" width="5.5703125" style="87" customWidth="1"/>
    <col min="1545" max="1545" width="5" style="87" customWidth="1"/>
    <col min="1546" max="1546" width="5.5703125" style="87" customWidth="1"/>
    <col min="1547" max="1547" width="6.42578125" style="87" customWidth="1"/>
    <col min="1548" max="1548" width="5.5703125" style="87" customWidth="1"/>
    <col min="1549" max="1549" width="4.85546875" style="87" customWidth="1"/>
    <col min="1550" max="1550" width="7.28515625" style="87" customWidth="1"/>
    <col min="1551" max="1551" width="5.5703125" style="87" customWidth="1"/>
    <col min="1552" max="1552" width="8.5703125" style="87" customWidth="1"/>
    <col min="1553" max="1553" width="6.42578125" style="87" customWidth="1"/>
    <col min="1554" max="1554" width="5.5703125" style="87" customWidth="1"/>
    <col min="1555" max="1792" width="9" style="87"/>
    <col min="1793" max="1793" width="6.28515625" style="87" customWidth="1"/>
    <col min="1794" max="1794" width="30.85546875" style="87" customWidth="1"/>
    <col min="1795" max="1797" width="5.5703125" style="87" customWidth="1"/>
    <col min="1798" max="1798" width="6.42578125" style="87" customWidth="1"/>
    <col min="1799" max="1799" width="6.140625" style="87" customWidth="1"/>
    <col min="1800" max="1800" width="5.5703125" style="87" customWidth="1"/>
    <col min="1801" max="1801" width="5" style="87" customWidth="1"/>
    <col min="1802" max="1802" width="5.5703125" style="87" customWidth="1"/>
    <col min="1803" max="1803" width="6.42578125" style="87" customWidth="1"/>
    <col min="1804" max="1804" width="5.5703125" style="87" customWidth="1"/>
    <col min="1805" max="1805" width="4.85546875" style="87" customWidth="1"/>
    <col min="1806" max="1806" width="7.28515625" style="87" customWidth="1"/>
    <col min="1807" max="1807" width="5.5703125" style="87" customWidth="1"/>
    <col min="1808" max="1808" width="8.5703125" style="87" customWidth="1"/>
    <col min="1809" max="1809" width="6.42578125" style="87" customWidth="1"/>
    <col min="1810" max="1810" width="5.5703125" style="87" customWidth="1"/>
    <col min="1811" max="2048" width="9" style="87"/>
    <col min="2049" max="2049" width="6.28515625" style="87" customWidth="1"/>
    <col min="2050" max="2050" width="30.85546875" style="87" customWidth="1"/>
    <col min="2051" max="2053" width="5.5703125" style="87" customWidth="1"/>
    <col min="2054" max="2054" width="6.42578125" style="87" customWidth="1"/>
    <col min="2055" max="2055" width="6.140625" style="87" customWidth="1"/>
    <col min="2056" max="2056" width="5.5703125" style="87" customWidth="1"/>
    <col min="2057" max="2057" width="5" style="87" customWidth="1"/>
    <col min="2058" max="2058" width="5.5703125" style="87" customWidth="1"/>
    <col min="2059" max="2059" width="6.42578125" style="87" customWidth="1"/>
    <col min="2060" max="2060" width="5.5703125" style="87" customWidth="1"/>
    <col min="2061" max="2061" width="4.85546875" style="87" customWidth="1"/>
    <col min="2062" max="2062" width="7.28515625" style="87" customWidth="1"/>
    <col min="2063" max="2063" width="5.5703125" style="87" customWidth="1"/>
    <col min="2064" max="2064" width="8.5703125" style="87" customWidth="1"/>
    <col min="2065" max="2065" width="6.42578125" style="87" customWidth="1"/>
    <col min="2066" max="2066" width="5.5703125" style="87" customWidth="1"/>
    <col min="2067" max="2304" width="9" style="87"/>
    <col min="2305" max="2305" width="6.28515625" style="87" customWidth="1"/>
    <col min="2306" max="2306" width="30.85546875" style="87" customWidth="1"/>
    <col min="2307" max="2309" width="5.5703125" style="87" customWidth="1"/>
    <col min="2310" max="2310" width="6.42578125" style="87" customWidth="1"/>
    <col min="2311" max="2311" width="6.140625" style="87" customWidth="1"/>
    <col min="2312" max="2312" width="5.5703125" style="87" customWidth="1"/>
    <col min="2313" max="2313" width="5" style="87" customWidth="1"/>
    <col min="2314" max="2314" width="5.5703125" style="87" customWidth="1"/>
    <col min="2315" max="2315" width="6.42578125" style="87" customWidth="1"/>
    <col min="2316" max="2316" width="5.5703125" style="87" customWidth="1"/>
    <col min="2317" max="2317" width="4.85546875" style="87" customWidth="1"/>
    <col min="2318" max="2318" width="7.28515625" style="87" customWidth="1"/>
    <col min="2319" max="2319" width="5.5703125" style="87" customWidth="1"/>
    <col min="2320" max="2320" width="8.5703125" style="87" customWidth="1"/>
    <col min="2321" max="2321" width="6.42578125" style="87" customWidth="1"/>
    <col min="2322" max="2322" width="5.5703125" style="87" customWidth="1"/>
    <col min="2323" max="2560" width="9" style="87"/>
    <col min="2561" max="2561" width="6.28515625" style="87" customWidth="1"/>
    <col min="2562" max="2562" width="30.85546875" style="87" customWidth="1"/>
    <col min="2563" max="2565" width="5.5703125" style="87" customWidth="1"/>
    <col min="2566" max="2566" width="6.42578125" style="87" customWidth="1"/>
    <col min="2567" max="2567" width="6.140625" style="87" customWidth="1"/>
    <col min="2568" max="2568" width="5.5703125" style="87" customWidth="1"/>
    <col min="2569" max="2569" width="5" style="87" customWidth="1"/>
    <col min="2570" max="2570" width="5.5703125" style="87" customWidth="1"/>
    <col min="2571" max="2571" width="6.42578125" style="87" customWidth="1"/>
    <col min="2572" max="2572" width="5.5703125" style="87" customWidth="1"/>
    <col min="2573" max="2573" width="4.85546875" style="87" customWidth="1"/>
    <col min="2574" max="2574" width="7.28515625" style="87" customWidth="1"/>
    <col min="2575" max="2575" width="5.5703125" style="87" customWidth="1"/>
    <col min="2576" max="2576" width="8.5703125" style="87" customWidth="1"/>
    <col min="2577" max="2577" width="6.42578125" style="87" customWidth="1"/>
    <col min="2578" max="2578" width="5.5703125" style="87" customWidth="1"/>
    <col min="2579" max="2816" width="9" style="87"/>
    <col min="2817" max="2817" width="6.28515625" style="87" customWidth="1"/>
    <col min="2818" max="2818" width="30.85546875" style="87" customWidth="1"/>
    <col min="2819" max="2821" width="5.5703125" style="87" customWidth="1"/>
    <col min="2822" max="2822" width="6.42578125" style="87" customWidth="1"/>
    <col min="2823" max="2823" width="6.140625" style="87" customWidth="1"/>
    <col min="2824" max="2824" width="5.5703125" style="87" customWidth="1"/>
    <col min="2825" max="2825" width="5" style="87" customWidth="1"/>
    <col min="2826" max="2826" width="5.5703125" style="87" customWidth="1"/>
    <col min="2827" max="2827" width="6.42578125" style="87" customWidth="1"/>
    <col min="2828" max="2828" width="5.5703125" style="87" customWidth="1"/>
    <col min="2829" max="2829" width="4.85546875" style="87" customWidth="1"/>
    <col min="2830" max="2830" width="7.28515625" style="87" customWidth="1"/>
    <col min="2831" max="2831" width="5.5703125" style="87" customWidth="1"/>
    <col min="2832" max="2832" width="8.5703125" style="87" customWidth="1"/>
    <col min="2833" max="2833" width="6.42578125" style="87" customWidth="1"/>
    <col min="2834" max="2834" width="5.5703125" style="87" customWidth="1"/>
    <col min="2835" max="3072" width="9" style="87"/>
    <col min="3073" max="3073" width="6.28515625" style="87" customWidth="1"/>
    <col min="3074" max="3074" width="30.85546875" style="87" customWidth="1"/>
    <col min="3075" max="3077" width="5.5703125" style="87" customWidth="1"/>
    <col min="3078" max="3078" width="6.42578125" style="87" customWidth="1"/>
    <col min="3079" max="3079" width="6.140625" style="87" customWidth="1"/>
    <col min="3080" max="3080" width="5.5703125" style="87" customWidth="1"/>
    <col min="3081" max="3081" width="5" style="87" customWidth="1"/>
    <col min="3082" max="3082" width="5.5703125" style="87" customWidth="1"/>
    <col min="3083" max="3083" width="6.42578125" style="87" customWidth="1"/>
    <col min="3084" max="3084" width="5.5703125" style="87" customWidth="1"/>
    <col min="3085" max="3085" width="4.85546875" style="87" customWidth="1"/>
    <col min="3086" max="3086" width="7.28515625" style="87" customWidth="1"/>
    <col min="3087" max="3087" width="5.5703125" style="87" customWidth="1"/>
    <col min="3088" max="3088" width="8.5703125" style="87" customWidth="1"/>
    <col min="3089" max="3089" width="6.42578125" style="87" customWidth="1"/>
    <col min="3090" max="3090" width="5.5703125" style="87" customWidth="1"/>
    <col min="3091" max="3328" width="9" style="87"/>
    <col min="3329" max="3329" width="6.28515625" style="87" customWidth="1"/>
    <col min="3330" max="3330" width="30.85546875" style="87" customWidth="1"/>
    <col min="3331" max="3333" width="5.5703125" style="87" customWidth="1"/>
    <col min="3334" max="3334" width="6.42578125" style="87" customWidth="1"/>
    <col min="3335" max="3335" width="6.140625" style="87" customWidth="1"/>
    <col min="3336" max="3336" width="5.5703125" style="87" customWidth="1"/>
    <col min="3337" max="3337" width="5" style="87" customWidth="1"/>
    <col min="3338" max="3338" width="5.5703125" style="87" customWidth="1"/>
    <col min="3339" max="3339" width="6.42578125" style="87" customWidth="1"/>
    <col min="3340" max="3340" width="5.5703125" style="87" customWidth="1"/>
    <col min="3341" max="3341" width="4.85546875" style="87" customWidth="1"/>
    <col min="3342" max="3342" width="7.28515625" style="87" customWidth="1"/>
    <col min="3343" max="3343" width="5.5703125" style="87" customWidth="1"/>
    <col min="3344" max="3344" width="8.5703125" style="87" customWidth="1"/>
    <col min="3345" max="3345" width="6.42578125" style="87" customWidth="1"/>
    <col min="3346" max="3346" width="5.5703125" style="87" customWidth="1"/>
    <col min="3347" max="3584" width="9" style="87"/>
    <col min="3585" max="3585" width="6.28515625" style="87" customWidth="1"/>
    <col min="3586" max="3586" width="30.85546875" style="87" customWidth="1"/>
    <col min="3587" max="3589" width="5.5703125" style="87" customWidth="1"/>
    <col min="3590" max="3590" width="6.42578125" style="87" customWidth="1"/>
    <col min="3591" max="3591" width="6.140625" style="87" customWidth="1"/>
    <col min="3592" max="3592" width="5.5703125" style="87" customWidth="1"/>
    <col min="3593" max="3593" width="5" style="87" customWidth="1"/>
    <col min="3594" max="3594" width="5.5703125" style="87" customWidth="1"/>
    <col min="3595" max="3595" width="6.42578125" style="87" customWidth="1"/>
    <col min="3596" max="3596" width="5.5703125" style="87" customWidth="1"/>
    <col min="3597" max="3597" width="4.85546875" style="87" customWidth="1"/>
    <col min="3598" max="3598" width="7.28515625" style="87" customWidth="1"/>
    <col min="3599" max="3599" width="5.5703125" style="87" customWidth="1"/>
    <col min="3600" max="3600" width="8.5703125" style="87" customWidth="1"/>
    <col min="3601" max="3601" width="6.42578125" style="87" customWidth="1"/>
    <col min="3602" max="3602" width="5.5703125" style="87" customWidth="1"/>
    <col min="3603" max="3840" width="9" style="87"/>
    <col min="3841" max="3841" width="6.28515625" style="87" customWidth="1"/>
    <col min="3842" max="3842" width="30.85546875" style="87" customWidth="1"/>
    <col min="3843" max="3845" width="5.5703125" style="87" customWidth="1"/>
    <col min="3846" max="3846" width="6.42578125" style="87" customWidth="1"/>
    <col min="3847" max="3847" width="6.140625" style="87" customWidth="1"/>
    <col min="3848" max="3848" width="5.5703125" style="87" customWidth="1"/>
    <col min="3849" max="3849" width="5" style="87" customWidth="1"/>
    <col min="3850" max="3850" width="5.5703125" style="87" customWidth="1"/>
    <col min="3851" max="3851" width="6.42578125" style="87" customWidth="1"/>
    <col min="3852" max="3852" width="5.5703125" style="87" customWidth="1"/>
    <col min="3853" max="3853" width="4.85546875" style="87" customWidth="1"/>
    <col min="3854" max="3854" width="7.28515625" style="87" customWidth="1"/>
    <col min="3855" max="3855" width="5.5703125" style="87" customWidth="1"/>
    <col min="3856" max="3856" width="8.5703125" style="87" customWidth="1"/>
    <col min="3857" max="3857" width="6.42578125" style="87" customWidth="1"/>
    <col min="3858" max="3858" width="5.5703125" style="87" customWidth="1"/>
    <col min="3859" max="4096" width="9" style="87"/>
    <col min="4097" max="4097" width="6.28515625" style="87" customWidth="1"/>
    <col min="4098" max="4098" width="30.85546875" style="87" customWidth="1"/>
    <col min="4099" max="4101" width="5.5703125" style="87" customWidth="1"/>
    <col min="4102" max="4102" width="6.42578125" style="87" customWidth="1"/>
    <col min="4103" max="4103" width="6.140625" style="87" customWidth="1"/>
    <col min="4104" max="4104" width="5.5703125" style="87" customWidth="1"/>
    <col min="4105" max="4105" width="5" style="87" customWidth="1"/>
    <col min="4106" max="4106" width="5.5703125" style="87" customWidth="1"/>
    <col min="4107" max="4107" width="6.42578125" style="87" customWidth="1"/>
    <col min="4108" max="4108" width="5.5703125" style="87" customWidth="1"/>
    <col min="4109" max="4109" width="4.85546875" style="87" customWidth="1"/>
    <col min="4110" max="4110" width="7.28515625" style="87" customWidth="1"/>
    <col min="4111" max="4111" width="5.5703125" style="87" customWidth="1"/>
    <col min="4112" max="4112" width="8.5703125" style="87" customWidth="1"/>
    <col min="4113" max="4113" width="6.42578125" style="87" customWidth="1"/>
    <col min="4114" max="4114" width="5.5703125" style="87" customWidth="1"/>
    <col min="4115" max="4352" width="9" style="87"/>
    <col min="4353" max="4353" width="6.28515625" style="87" customWidth="1"/>
    <col min="4354" max="4354" width="30.85546875" style="87" customWidth="1"/>
    <col min="4355" max="4357" width="5.5703125" style="87" customWidth="1"/>
    <col min="4358" max="4358" width="6.42578125" style="87" customWidth="1"/>
    <col min="4359" max="4359" width="6.140625" style="87" customWidth="1"/>
    <col min="4360" max="4360" width="5.5703125" style="87" customWidth="1"/>
    <col min="4361" max="4361" width="5" style="87" customWidth="1"/>
    <col min="4362" max="4362" width="5.5703125" style="87" customWidth="1"/>
    <col min="4363" max="4363" width="6.42578125" style="87" customWidth="1"/>
    <col min="4364" max="4364" width="5.5703125" style="87" customWidth="1"/>
    <col min="4365" max="4365" width="4.85546875" style="87" customWidth="1"/>
    <col min="4366" max="4366" width="7.28515625" style="87" customWidth="1"/>
    <col min="4367" max="4367" width="5.5703125" style="87" customWidth="1"/>
    <col min="4368" max="4368" width="8.5703125" style="87" customWidth="1"/>
    <col min="4369" max="4369" width="6.42578125" style="87" customWidth="1"/>
    <col min="4370" max="4370" width="5.5703125" style="87" customWidth="1"/>
    <col min="4371" max="4608" width="9" style="87"/>
    <col min="4609" max="4609" width="6.28515625" style="87" customWidth="1"/>
    <col min="4610" max="4610" width="30.85546875" style="87" customWidth="1"/>
    <col min="4611" max="4613" width="5.5703125" style="87" customWidth="1"/>
    <col min="4614" max="4614" width="6.42578125" style="87" customWidth="1"/>
    <col min="4615" max="4615" width="6.140625" style="87" customWidth="1"/>
    <col min="4616" max="4616" width="5.5703125" style="87" customWidth="1"/>
    <col min="4617" max="4617" width="5" style="87" customWidth="1"/>
    <col min="4618" max="4618" width="5.5703125" style="87" customWidth="1"/>
    <col min="4619" max="4619" width="6.42578125" style="87" customWidth="1"/>
    <col min="4620" max="4620" width="5.5703125" style="87" customWidth="1"/>
    <col min="4621" max="4621" width="4.85546875" style="87" customWidth="1"/>
    <col min="4622" max="4622" width="7.28515625" style="87" customWidth="1"/>
    <col min="4623" max="4623" width="5.5703125" style="87" customWidth="1"/>
    <col min="4624" max="4624" width="8.5703125" style="87" customWidth="1"/>
    <col min="4625" max="4625" width="6.42578125" style="87" customWidth="1"/>
    <col min="4626" max="4626" width="5.5703125" style="87" customWidth="1"/>
    <col min="4627" max="4864" width="9" style="87"/>
    <col min="4865" max="4865" width="6.28515625" style="87" customWidth="1"/>
    <col min="4866" max="4866" width="30.85546875" style="87" customWidth="1"/>
    <col min="4867" max="4869" width="5.5703125" style="87" customWidth="1"/>
    <col min="4870" max="4870" width="6.42578125" style="87" customWidth="1"/>
    <col min="4871" max="4871" width="6.140625" style="87" customWidth="1"/>
    <col min="4872" max="4872" width="5.5703125" style="87" customWidth="1"/>
    <col min="4873" max="4873" width="5" style="87" customWidth="1"/>
    <col min="4874" max="4874" width="5.5703125" style="87" customWidth="1"/>
    <col min="4875" max="4875" width="6.42578125" style="87" customWidth="1"/>
    <col min="4876" max="4876" width="5.5703125" style="87" customWidth="1"/>
    <col min="4877" max="4877" width="4.85546875" style="87" customWidth="1"/>
    <col min="4878" max="4878" width="7.28515625" style="87" customWidth="1"/>
    <col min="4879" max="4879" width="5.5703125" style="87" customWidth="1"/>
    <col min="4880" max="4880" width="8.5703125" style="87" customWidth="1"/>
    <col min="4881" max="4881" width="6.42578125" style="87" customWidth="1"/>
    <col min="4882" max="4882" width="5.5703125" style="87" customWidth="1"/>
    <col min="4883" max="5120" width="9" style="87"/>
    <col min="5121" max="5121" width="6.28515625" style="87" customWidth="1"/>
    <col min="5122" max="5122" width="30.85546875" style="87" customWidth="1"/>
    <col min="5123" max="5125" width="5.5703125" style="87" customWidth="1"/>
    <col min="5126" max="5126" width="6.42578125" style="87" customWidth="1"/>
    <col min="5127" max="5127" width="6.140625" style="87" customWidth="1"/>
    <col min="5128" max="5128" width="5.5703125" style="87" customWidth="1"/>
    <col min="5129" max="5129" width="5" style="87" customWidth="1"/>
    <col min="5130" max="5130" width="5.5703125" style="87" customWidth="1"/>
    <col min="5131" max="5131" width="6.42578125" style="87" customWidth="1"/>
    <col min="5132" max="5132" width="5.5703125" style="87" customWidth="1"/>
    <col min="5133" max="5133" width="4.85546875" style="87" customWidth="1"/>
    <col min="5134" max="5134" width="7.28515625" style="87" customWidth="1"/>
    <col min="5135" max="5135" width="5.5703125" style="87" customWidth="1"/>
    <col min="5136" max="5136" width="8.5703125" style="87" customWidth="1"/>
    <col min="5137" max="5137" width="6.42578125" style="87" customWidth="1"/>
    <col min="5138" max="5138" width="5.5703125" style="87" customWidth="1"/>
    <col min="5139" max="5376" width="9" style="87"/>
    <col min="5377" max="5377" width="6.28515625" style="87" customWidth="1"/>
    <col min="5378" max="5378" width="30.85546875" style="87" customWidth="1"/>
    <col min="5379" max="5381" width="5.5703125" style="87" customWidth="1"/>
    <col min="5382" max="5382" width="6.42578125" style="87" customWidth="1"/>
    <col min="5383" max="5383" width="6.140625" style="87" customWidth="1"/>
    <col min="5384" max="5384" width="5.5703125" style="87" customWidth="1"/>
    <col min="5385" max="5385" width="5" style="87" customWidth="1"/>
    <col min="5386" max="5386" width="5.5703125" style="87" customWidth="1"/>
    <col min="5387" max="5387" width="6.42578125" style="87" customWidth="1"/>
    <col min="5388" max="5388" width="5.5703125" style="87" customWidth="1"/>
    <col min="5389" max="5389" width="4.85546875" style="87" customWidth="1"/>
    <col min="5390" max="5390" width="7.28515625" style="87" customWidth="1"/>
    <col min="5391" max="5391" width="5.5703125" style="87" customWidth="1"/>
    <col min="5392" max="5392" width="8.5703125" style="87" customWidth="1"/>
    <col min="5393" max="5393" width="6.42578125" style="87" customWidth="1"/>
    <col min="5394" max="5394" width="5.5703125" style="87" customWidth="1"/>
    <col min="5395" max="5632" width="9" style="87"/>
    <col min="5633" max="5633" width="6.28515625" style="87" customWidth="1"/>
    <col min="5634" max="5634" width="30.85546875" style="87" customWidth="1"/>
    <col min="5635" max="5637" width="5.5703125" style="87" customWidth="1"/>
    <col min="5638" max="5638" width="6.42578125" style="87" customWidth="1"/>
    <col min="5639" max="5639" width="6.140625" style="87" customWidth="1"/>
    <col min="5640" max="5640" width="5.5703125" style="87" customWidth="1"/>
    <col min="5641" max="5641" width="5" style="87" customWidth="1"/>
    <col min="5642" max="5642" width="5.5703125" style="87" customWidth="1"/>
    <col min="5643" max="5643" width="6.42578125" style="87" customWidth="1"/>
    <col min="5644" max="5644" width="5.5703125" style="87" customWidth="1"/>
    <col min="5645" max="5645" width="4.85546875" style="87" customWidth="1"/>
    <col min="5646" max="5646" width="7.28515625" style="87" customWidth="1"/>
    <col min="5647" max="5647" width="5.5703125" style="87" customWidth="1"/>
    <col min="5648" max="5648" width="8.5703125" style="87" customWidth="1"/>
    <col min="5649" max="5649" width="6.42578125" style="87" customWidth="1"/>
    <col min="5650" max="5650" width="5.5703125" style="87" customWidth="1"/>
    <col min="5651" max="5888" width="9" style="87"/>
    <col min="5889" max="5889" width="6.28515625" style="87" customWidth="1"/>
    <col min="5890" max="5890" width="30.85546875" style="87" customWidth="1"/>
    <col min="5891" max="5893" width="5.5703125" style="87" customWidth="1"/>
    <col min="5894" max="5894" width="6.42578125" style="87" customWidth="1"/>
    <col min="5895" max="5895" width="6.140625" style="87" customWidth="1"/>
    <col min="5896" max="5896" width="5.5703125" style="87" customWidth="1"/>
    <col min="5897" max="5897" width="5" style="87" customWidth="1"/>
    <col min="5898" max="5898" width="5.5703125" style="87" customWidth="1"/>
    <col min="5899" max="5899" width="6.42578125" style="87" customWidth="1"/>
    <col min="5900" max="5900" width="5.5703125" style="87" customWidth="1"/>
    <col min="5901" max="5901" width="4.85546875" style="87" customWidth="1"/>
    <col min="5902" max="5902" width="7.28515625" style="87" customWidth="1"/>
    <col min="5903" max="5903" width="5.5703125" style="87" customWidth="1"/>
    <col min="5904" max="5904" width="8.5703125" style="87" customWidth="1"/>
    <col min="5905" max="5905" width="6.42578125" style="87" customWidth="1"/>
    <col min="5906" max="5906" width="5.5703125" style="87" customWidth="1"/>
    <col min="5907" max="6144" width="9" style="87"/>
    <col min="6145" max="6145" width="6.28515625" style="87" customWidth="1"/>
    <col min="6146" max="6146" width="30.85546875" style="87" customWidth="1"/>
    <col min="6147" max="6149" width="5.5703125" style="87" customWidth="1"/>
    <col min="6150" max="6150" width="6.42578125" style="87" customWidth="1"/>
    <col min="6151" max="6151" width="6.140625" style="87" customWidth="1"/>
    <col min="6152" max="6152" width="5.5703125" style="87" customWidth="1"/>
    <col min="6153" max="6153" width="5" style="87" customWidth="1"/>
    <col min="6154" max="6154" width="5.5703125" style="87" customWidth="1"/>
    <col min="6155" max="6155" width="6.42578125" style="87" customWidth="1"/>
    <col min="6156" max="6156" width="5.5703125" style="87" customWidth="1"/>
    <col min="6157" max="6157" width="4.85546875" style="87" customWidth="1"/>
    <col min="6158" max="6158" width="7.28515625" style="87" customWidth="1"/>
    <col min="6159" max="6159" width="5.5703125" style="87" customWidth="1"/>
    <col min="6160" max="6160" width="8.5703125" style="87" customWidth="1"/>
    <col min="6161" max="6161" width="6.42578125" style="87" customWidth="1"/>
    <col min="6162" max="6162" width="5.5703125" style="87" customWidth="1"/>
    <col min="6163" max="6400" width="9" style="87"/>
    <col min="6401" max="6401" width="6.28515625" style="87" customWidth="1"/>
    <col min="6402" max="6402" width="30.85546875" style="87" customWidth="1"/>
    <col min="6403" max="6405" width="5.5703125" style="87" customWidth="1"/>
    <col min="6406" max="6406" width="6.42578125" style="87" customWidth="1"/>
    <col min="6407" max="6407" width="6.140625" style="87" customWidth="1"/>
    <col min="6408" max="6408" width="5.5703125" style="87" customWidth="1"/>
    <col min="6409" max="6409" width="5" style="87" customWidth="1"/>
    <col min="6410" max="6410" width="5.5703125" style="87" customWidth="1"/>
    <col min="6411" max="6411" width="6.42578125" style="87" customWidth="1"/>
    <col min="6412" max="6412" width="5.5703125" style="87" customWidth="1"/>
    <col min="6413" max="6413" width="4.85546875" style="87" customWidth="1"/>
    <col min="6414" max="6414" width="7.28515625" style="87" customWidth="1"/>
    <col min="6415" max="6415" width="5.5703125" style="87" customWidth="1"/>
    <col min="6416" max="6416" width="8.5703125" style="87" customWidth="1"/>
    <col min="6417" max="6417" width="6.42578125" style="87" customWidth="1"/>
    <col min="6418" max="6418" width="5.5703125" style="87" customWidth="1"/>
    <col min="6419" max="6656" width="9" style="87"/>
    <col min="6657" max="6657" width="6.28515625" style="87" customWidth="1"/>
    <col min="6658" max="6658" width="30.85546875" style="87" customWidth="1"/>
    <col min="6659" max="6661" width="5.5703125" style="87" customWidth="1"/>
    <col min="6662" max="6662" width="6.42578125" style="87" customWidth="1"/>
    <col min="6663" max="6663" width="6.140625" style="87" customWidth="1"/>
    <col min="6664" max="6664" width="5.5703125" style="87" customWidth="1"/>
    <col min="6665" max="6665" width="5" style="87" customWidth="1"/>
    <col min="6666" max="6666" width="5.5703125" style="87" customWidth="1"/>
    <col min="6667" max="6667" width="6.42578125" style="87" customWidth="1"/>
    <col min="6668" max="6668" width="5.5703125" style="87" customWidth="1"/>
    <col min="6669" max="6669" width="4.85546875" style="87" customWidth="1"/>
    <col min="6670" max="6670" width="7.28515625" style="87" customWidth="1"/>
    <col min="6671" max="6671" width="5.5703125" style="87" customWidth="1"/>
    <col min="6672" max="6672" width="8.5703125" style="87" customWidth="1"/>
    <col min="6673" max="6673" width="6.42578125" style="87" customWidth="1"/>
    <col min="6674" max="6674" width="5.5703125" style="87" customWidth="1"/>
    <col min="6675" max="6912" width="9" style="87"/>
    <col min="6913" max="6913" width="6.28515625" style="87" customWidth="1"/>
    <col min="6914" max="6914" width="30.85546875" style="87" customWidth="1"/>
    <col min="6915" max="6917" width="5.5703125" style="87" customWidth="1"/>
    <col min="6918" max="6918" width="6.42578125" style="87" customWidth="1"/>
    <col min="6919" max="6919" width="6.140625" style="87" customWidth="1"/>
    <col min="6920" max="6920" width="5.5703125" style="87" customWidth="1"/>
    <col min="6921" max="6921" width="5" style="87" customWidth="1"/>
    <col min="6922" max="6922" width="5.5703125" style="87" customWidth="1"/>
    <col min="6923" max="6923" width="6.42578125" style="87" customWidth="1"/>
    <col min="6924" max="6924" width="5.5703125" style="87" customWidth="1"/>
    <col min="6925" max="6925" width="4.85546875" style="87" customWidth="1"/>
    <col min="6926" max="6926" width="7.28515625" style="87" customWidth="1"/>
    <col min="6927" max="6927" width="5.5703125" style="87" customWidth="1"/>
    <col min="6928" max="6928" width="8.5703125" style="87" customWidth="1"/>
    <col min="6929" max="6929" width="6.42578125" style="87" customWidth="1"/>
    <col min="6930" max="6930" width="5.5703125" style="87" customWidth="1"/>
    <col min="6931" max="7168" width="9" style="87"/>
    <col min="7169" max="7169" width="6.28515625" style="87" customWidth="1"/>
    <col min="7170" max="7170" width="30.85546875" style="87" customWidth="1"/>
    <col min="7171" max="7173" width="5.5703125" style="87" customWidth="1"/>
    <col min="7174" max="7174" width="6.42578125" style="87" customWidth="1"/>
    <col min="7175" max="7175" width="6.140625" style="87" customWidth="1"/>
    <col min="7176" max="7176" width="5.5703125" style="87" customWidth="1"/>
    <col min="7177" max="7177" width="5" style="87" customWidth="1"/>
    <col min="7178" max="7178" width="5.5703125" style="87" customWidth="1"/>
    <col min="7179" max="7179" width="6.42578125" style="87" customWidth="1"/>
    <col min="7180" max="7180" width="5.5703125" style="87" customWidth="1"/>
    <col min="7181" max="7181" width="4.85546875" style="87" customWidth="1"/>
    <col min="7182" max="7182" width="7.28515625" style="87" customWidth="1"/>
    <col min="7183" max="7183" width="5.5703125" style="87" customWidth="1"/>
    <col min="7184" max="7184" width="8.5703125" style="87" customWidth="1"/>
    <col min="7185" max="7185" width="6.42578125" style="87" customWidth="1"/>
    <col min="7186" max="7186" width="5.5703125" style="87" customWidth="1"/>
    <col min="7187" max="7424" width="9" style="87"/>
    <col min="7425" max="7425" width="6.28515625" style="87" customWidth="1"/>
    <col min="7426" max="7426" width="30.85546875" style="87" customWidth="1"/>
    <col min="7427" max="7429" width="5.5703125" style="87" customWidth="1"/>
    <col min="7430" max="7430" width="6.42578125" style="87" customWidth="1"/>
    <col min="7431" max="7431" width="6.140625" style="87" customWidth="1"/>
    <col min="7432" max="7432" width="5.5703125" style="87" customWidth="1"/>
    <col min="7433" max="7433" width="5" style="87" customWidth="1"/>
    <col min="7434" max="7434" width="5.5703125" style="87" customWidth="1"/>
    <col min="7435" max="7435" width="6.42578125" style="87" customWidth="1"/>
    <col min="7436" max="7436" width="5.5703125" style="87" customWidth="1"/>
    <col min="7437" max="7437" width="4.85546875" style="87" customWidth="1"/>
    <col min="7438" max="7438" width="7.28515625" style="87" customWidth="1"/>
    <col min="7439" max="7439" width="5.5703125" style="87" customWidth="1"/>
    <col min="7440" max="7440" width="8.5703125" style="87" customWidth="1"/>
    <col min="7441" max="7441" width="6.42578125" style="87" customWidth="1"/>
    <col min="7442" max="7442" width="5.5703125" style="87" customWidth="1"/>
    <col min="7443" max="7680" width="9" style="87"/>
    <col min="7681" max="7681" width="6.28515625" style="87" customWidth="1"/>
    <col min="7682" max="7682" width="30.85546875" style="87" customWidth="1"/>
    <col min="7683" max="7685" width="5.5703125" style="87" customWidth="1"/>
    <col min="7686" max="7686" width="6.42578125" style="87" customWidth="1"/>
    <col min="7687" max="7687" width="6.140625" style="87" customWidth="1"/>
    <col min="7688" max="7688" width="5.5703125" style="87" customWidth="1"/>
    <col min="7689" max="7689" width="5" style="87" customWidth="1"/>
    <col min="7690" max="7690" width="5.5703125" style="87" customWidth="1"/>
    <col min="7691" max="7691" width="6.42578125" style="87" customWidth="1"/>
    <col min="7692" max="7692" width="5.5703125" style="87" customWidth="1"/>
    <col min="7693" max="7693" width="4.85546875" style="87" customWidth="1"/>
    <col min="7694" max="7694" width="7.28515625" style="87" customWidth="1"/>
    <col min="7695" max="7695" width="5.5703125" style="87" customWidth="1"/>
    <col min="7696" max="7696" width="8.5703125" style="87" customWidth="1"/>
    <col min="7697" max="7697" width="6.42578125" style="87" customWidth="1"/>
    <col min="7698" max="7698" width="5.5703125" style="87" customWidth="1"/>
    <col min="7699" max="7936" width="9" style="87"/>
    <col min="7937" max="7937" width="6.28515625" style="87" customWidth="1"/>
    <col min="7938" max="7938" width="30.85546875" style="87" customWidth="1"/>
    <col min="7939" max="7941" width="5.5703125" style="87" customWidth="1"/>
    <col min="7942" max="7942" width="6.42578125" style="87" customWidth="1"/>
    <col min="7943" max="7943" width="6.140625" style="87" customWidth="1"/>
    <col min="7944" max="7944" width="5.5703125" style="87" customWidth="1"/>
    <col min="7945" max="7945" width="5" style="87" customWidth="1"/>
    <col min="7946" max="7946" width="5.5703125" style="87" customWidth="1"/>
    <col min="7947" max="7947" width="6.42578125" style="87" customWidth="1"/>
    <col min="7948" max="7948" width="5.5703125" style="87" customWidth="1"/>
    <col min="7949" max="7949" width="4.85546875" style="87" customWidth="1"/>
    <col min="7950" max="7950" width="7.28515625" style="87" customWidth="1"/>
    <col min="7951" max="7951" width="5.5703125" style="87" customWidth="1"/>
    <col min="7952" max="7952" width="8.5703125" style="87" customWidth="1"/>
    <col min="7953" max="7953" width="6.42578125" style="87" customWidth="1"/>
    <col min="7954" max="7954" width="5.5703125" style="87" customWidth="1"/>
    <col min="7955" max="8192" width="9" style="87"/>
    <col min="8193" max="8193" width="6.28515625" style="87" customWidth="1"/>
    <col min="8194" max="8194" width="30.85546875" style="87" customWidth="1"/>
    <col min="8195" max="8197" width="5.5703125" style="87" customWidth="1"/>
    <col min="8198" max="8198" width="6.42578125" style="87" customWidth="1"/>
    <col min="8199" max="8199" width="6.140625" style="87" customWidth="1"/>
    <col min="8200" max="8200" width="5.5703125" style="87" customWidth="1"/>
    <col min="8201" max="8201" width="5" style="87" customWidth="1"/>
    <col min="8202" max="8202" width="5.5703125" style="87" customWidth="1"/>
    <col min="8203" max="8203" width="6.42578125" style="87" customWidth="1"/>
    <col min="8204" max="8204" width="5.5703125" style="87" customWidth="1"/>
    <col min="8205" max="8205" width="4.85546875" style="87" customWidth="1"/>
    <col min="8206" max="8206" width="7.28515625" style="87" customWidth="1"/>
    <col min="8207" max="8207" width="5.5703125" style="87" customWidth="1"/>
    <col min="8208" max="8208" width="8.5703125" style="87" customWidth="1"/>
    <col min="8209" max="8209" width="6.42578125" style="87" customWidth="1"/>
    <col min="8210" max="8210" width="5.5703125" style="87" customWidth="1"/>
    <col min="8211" max="8448" width="9" style="87"/>
    <col min="8449" max="8449" width="6.28515625" style="87" customWidth="1"/>
    <col min="8450" max="8450" width="30.85546875" style="87" customWidth="1"/>
    <col min="8451" max="8453" width="5.5703125" style="87" customWidth="1"/>
    <col min="8454" max="8454" width="6.42578125" style="87" customWidth="1"/>
    <col min="8455" max="8455" width="6.140625" style="87" customWidth="1"/>
    <col min="8456" max="8456" width="5.5703125" style="87" customWidth="1"/>
    <col min="8457" max="8457" width="5" style="87" customWidth="1"/>
    <col min="8458" max="8458" width="5.5703125" style="87" customWidth="1"/>
    <col min="8459" max="8459" width="6.42578125" style="87" customWidth="1"/>
    <col min="8460" max="8460" width="5.5703125" style="87" customWidth="1"/>
    <col min="8461" max="8461" width="4.85546875" style="87" customWidth="1"/>
    <col min="8462" max="8462" width="7.28515625" style="87" customWidth="1"/>
    <col min="8463" max="8463" width="5.5703125" style="87" customWidth="1"/>
    <col min="8464" max="8464" width="8.5703125" style="87" customWidth="1"/>
    <col min="8465" max="8465" width="6.42578125" style="87" customWidth="1"/>
    <col min="8466" max="8466" width="5.5703125" style="87" customWidth="1"/>
    <col min="8467" max="8704" width="9" style="87"/>
    <col min="8705" max="8705" width="6.28515625" style="87" customWidth="1"/>
    <col min="8706" max="8706" width="30.85546875" style="87" customWidth="1"/>
    <col min="8707" max="8709" width="5.5703125" style="87" customWidth="1"/>
    <col min="8710" max="8710" width="6.42578125" style="87" customWidth="1"/>
    <col min="8711" max="8711" width="6.140625" style="87" customWidth="1"/>
    <col min="8712" max="8712" width="5.5703125" style="87" customWidth="1"/>
    <col min="8713" max="8713" width="5" style="87" customWidth="1"/>
    <col min="8714" max="8714" width="5.5703125" style="87" customWidth="1"/>
    <col min="8715" max="8715" width="6.42578125" style="87" customWidth="1"/>
    <col min="8716" max="8716" width="5.5703125" style="87" customWidth="1"/>
    <col min="8717" max="8717" width="4.85546875" style="87" customWidth="1"/>
    <col min="8718" max="8718" width="7.28515625" style="87" customWidth="1"/>
    <col min="8719" max="8719" width="5.5703125" style="87" customWidth="1"/>
    <col min="8720" max="8720" width="8.5703125" style="87" customWidth="1"/>
    <col min="8721" max="8721" width="6.42578125" style="87" customWidth="1"/>
    <col min="8722" max="8722" width="5.5703125" style="87" customWidth="1"/>
    <col min="8723" max="8960" width="9" style="87"/>
    <col min="8961" max="8961" width="6.28515625" style="87" customWidth="1"/>
    <col min="8962" max="8962" width="30.85546875" style="87" customWidth="1"/>
    <col min="8963" max="8965" width="5.5703125" style="87" customWidth="1"/>
    <col min="8966" max="8966" width="6.42578125" style="87" customWidth="1"/>
    <col min="8967" max="8967" width="6.140625" style="87" customWidth="1"/>
    <col min="8968" max="8968" width="5.5703125" style="87" customWidth="1"/>
    <col min="8969" max="8969" width="5" style="87" customWidth="1"/>
    <col min="8970" max="8970" width="5.5703125" style="87" customWidth="1"/>
    <col min="8971" max="8971" width="6.42578125" style="87" customWidth="1"/>
    <col min="8972" max="8972" width="5.5703125" style="87" customWidth="1"/>
    <col min="8973" max="8973" width="4.85546875" style="87" customWidth="1"/>
    <col min="8974" max="8974" width="7.28515625" style="87" customWidth="1"/>
    <col min="8975" max="8975" width="5.5703125" style="87" customWidth="1"/>
    <col min="8976" max="8976" width="8.5703125" style="87" customWidth="1"/>
    <col min="8977" max="8977" width="6.42578125" style="87" customWidth="1"/>
    <col min="8978" max="8978" width="5.5703125" style="87" customWidth="1"/>
    <col min="8979" max="9216" width="9" style="87"/>
    <col min="9217" max="9217" width="6.28515625" style="87" customWidth="1"/>
    <col min="9218" max="9218" width="30.85546875" style="87" customWidth="1"/>
    <col min="9219" max="9221" width="5.5703125" style="87" customWidth="1"/>
    <col min="9222" max="9222" width="6.42578125" style="87" customWidth="1"/>
    <col min="9223" max="9223" width="6.140625" style="87" customWidth="1"/>
    <col min="9224" max="9224" width="5.5703125" style="87" customWidth="1"/>
    <col min="9225" max="9225" width="5" style="87" customWidth="1"/>
    <col min="9226" max="9226" width="5.5703125" style="87" customWidth="1"/>
    <col min="9227" max="9227" width="6.42578125" style="87" customWidth="1"/>
    <col min="9228" max="9228" width="5.5703125" style="87" customWidth="1"/>
    <col min="9229" max="9229" width="4.85546875" style="87" customWidth="1"/>
    <col min="9230" max="9230" width="7.28515625" style="87" customWidth="1"/>
    <col min="9231" max="9231" width="5.5703125" style="87" customWidth="1"/>
    <col min="9232" max="9232" width="8.5703125" style="87" customWidth="1"/>
    <col min="9233" max="9233" width="6.42578125" style="87" customWidth="1"/>
    <col min="9234" max="9234" width="5.5703125" style="87" customWidth="1"/>
    <col min="9235" max="9472" width="9" style="87"/>
    <col min="9473" max="9473" width="6.28515625" style="87" customWidth="1"/>
    <col min="9474" max="9474" width="30.85546875" style="87" customWidth="1"/>
    <col min="9475" max="9477" width="5.5703125" style="87" customWidth="1"/>
    <col min="9478" max="9478" width="6.42578125" style="87" customWidth="1"/>
    <col min="9479" max="9479" width="6.140625" style="87" customWidth="1"/>
    <col min="9480" max="9480" width="5.5703125" style="87" customWidth="1"/>
    <col min="9481" max="9481" width="5" style="87" customWidth="1"/>
    <col min="9482" max="9482" width="5.5703125" style="87" customWidth="1"/>
    <col min="9483" max="9483" width="6.42578125" style="87" customWidth="1"/>
    <col min="9484" max="9484" width="5.5703125" style="87" customWidth="1"/>
    <col min="9485" max="9485" width="4.85546875" style="87" customWidth="1"/>
    <col min="9486" max="9486" width="7.28515625" style="87" customWidth="1"/>
    <col min="9487" max="9487" width="5.5703125" style="87" customWidth="1"/>
    <col min="9488" max="9488" width="8.5703125" style="87" customWidth="1"/>
    <col min="9489" max="9489" width="6.42578125" style="87" customWidth="1"/>
    <col min="9490" max="9490" width="5.5703125" style="87" customWidth="1"/>
    <col min="9491" max="9728" width="9" style="87"/>
    <col min="9729" max="9729" width="6.28515625" style="87" customWidth="1"/>
    <col min="9730" max="9730" width="30.85546875" style="87" customWidth="1"/>
    <col min="9731" max="9733" width="5.5703125" style="87" customWidth="1"/>
    <col min="9734" max="9734" width="6.42578125" style="87" customWidth="1"/>
    <col min="9735" max="9735" width="6.140625" style="87" customWidth="1"/>
    <col min="9736" max="9736" width="5.5703125" style="87" customWidth="1"/>
    <col min="9737" max="9737" width="5" style="87" customWidth="1"/>
    <col min="9738" max="9738" width="5.5703125" style="87" customWidth="1"/>
    <col min="9739" max="9739" width="6.42578125" style="87" customWidth="1"/>
    <col min="9740" max="9740" width="5.5703125" style="87" customWidth="1"/>
    <col min="9741" max="9741" width="4.85546875" style="87" customWidth="1"/>
    <col min="9742" max="9742" width="7.28515625" style="87" customWidth="1"/>
    <col min="9743" max="9743" width="5.5703125" style="87" customWidth="1"/>
    <col min="9744" max="9744" width="8.5703125" style="87" customWidth="1"/>
    <col min="9745" max="9745" width="6.42578125" style="87" customWidth="1"/>
    <col min="9746" max="9746" width="5.5703125" style="87" customWidth="1"/>
    <col min="9747" max="9984" width="9" style="87"/>
    <col min="9985" max="9985" width="6.28515625" style="87" customWidth="1"/>
    <col min="9986" max="9986" width="30.85546875" style="87" customWidth="1"/>
    <col min="9987" max="9989" width="5.5703125" style="87" customWidth="1"/>
    <col min="9990" max="9990" width="6.42578125" style="87" customWidth="1"/>
    <col min="9991" max="9991" width="6.140625" style="87" customWidth="1"/>
    <col min="9992" max="9992" width="5.5703125" style="87" customWidth="1"/>
    <col min="9993" max="9993" width="5" style="87" customWidth="1"/>
    <col min="9994" max="9994" width="5.5703125" style="87" customWidth="1"/>
    <col min="9995" max="9995" width="6.42578125" style="87" customWidth="1"/>
    <col min="9996" max="9996" width="5.5703125" style="87" customWidth="1"/>
    <col min="9997" max="9997" width="4.85546875" style="87" customWidth="1"/>
    <col min="9998" max="9998" width="7.28515625" style="87" customWidth="1"/>
    <col min="9999" max="9999" width="5.5703125" style="87" customWidth="1"/>
    <col min="10000" max="10000" width="8.5703125" style="87" customWidth="1"/>
    <col min="10001" max="10001" width="6.42578125" style="87" customWidth="1"/>
    <col min="10002" max="10002" width="5.5703125" style="87" customWidth="1"/>
    <col min="10003" max="10240" width="9" style="87"/>
    <col min="10241" max="10241" width="6.28515625" style="87" customWidth="1"/>
    <col min="10242" max="10242" width="30.85546875" style="87" customWidth="1"/>
    <col min="10243" max="10245" width="5.5703125" style="87" customWidth="1"/>
    <col min="10246" max="10246" width="6.42578125" style="87" customWidth="1"/>
    <col min="10247" max="10247" width="6.140625" style="87" customWidth="1"/>
    <col min="10248" max="10248" width="5.5703125" style="87" customWidth="1"/>
    <col min="10249" max="10249" width="5" style="87" customWidth="1"/>
    <col min="10250" max="10250" width="5.5703125" style="87" customWidth="1"/>
    <col min="10251" max="10251" width="6.42578125" style="87" customWidth="1"/>
    <col min="10252" max="10252" width="5.5703125" style="87" customWidth="1"/>
    <col min="10253" max="10253" width="4.85546875" style="87" customWidth="1"/>
    <col min="10254" max="10254" width="7.28515625" style="87" customWidth="1"/>
    <col min="10255" max="10255" width="5.5703125" style="87" customWidth="1"/>
    <col min="10256" max="10256" width="8.5703125" style="87" customWidth="1"/>
    <col min="10257" max="10257" width="6.42578125" style="87" customWidth="1"/>
    <col min="10258" max="10258" width="5.5703125" style="87" customWidth="1"/>
    <col min="10259" max="10496" width="9" style="87"/>
    <col min="10497" max="10497" width="6.28515625" style="87" customWidth="1"/>
    <col min="10498" max="10498" width="30.85546875" style="87" customWidth="1"/>
    <col min="10499" max="10501" width="5.5703125" style="87" customWidth="1"/>
    <col min="10502" max="10502" width="6.42578125" style="87" customWidth="1"/>
    <col min="10503" max="10503" width="6.140625" style="87" customWidth="1"/>
    <col min="10504" max="10504" width="5.5703125" style="87" customWidth="1"/>
    <col min="10505" max="10505" width="5" style="87" customWidth="1"/>
    <col min="10506" max="10506" width="5.5703125" style="87" customWidth="1"/>
    <col min="10507" max="10507" width="6.42578125" style="87" customWidth="1"/>
    <col min="10508" max="10508" width="5.5703125" style="87" customWidth="1"/>
    <col min="10509" max="10509" width="4.85546875" style="87" customWidth="1"/>
    <col min="10510" max="10510" width="7.28515625" style="87" customWidth="1"/>
    <col min="10511" max="10511" width="5.5703125" style="87" customWidth="1"/>
    <col min="10512" max="10512" width="8.5703125" style="87" customWidth="1"/>
    <col min="10513" max="10513" width="6.42578125" style="87" customWidth="1"/>
    <col min="10514" max="10514" width="5.5703125" style="87" customWidth="1"/>
    <col min="10515" max="10752" width="9" style="87"/>
    <col min="10753" max="10753" width="6.28515625" style="87" customWidth="1"/>
    <col min="10754" max="10754" width="30.85546875" style="87" customWidth="1"/>
    <col min="10755" max="10757" width="5.5703125" style="87" customWidth="1"/>
    <col min="10758" max="10758" width="6.42578125" style="87" customWidth="1"/>
    <col min="10759" max="10759" width="6.140625" style="87" customWidth="1"/>
    <col min="10760" max="10760" width="5.5703125" style="87" customWidth="1"/>
    <col min="10761" max="10761" width="5" style="87" customWidth="1"/>
    <col min="10762" max="10762" width="5.5703125" style="87" customWidth="1"/>
    <col min="10763" max="10763" width="6.42578125" style="87" customWidth="1"/>
    <col min="10764" max="10764" width="5.5703125" style="87" customWidth="1"/>
    <col min="10765" max="10765" width="4.85546875" style="87" customWidth="1"/>
    <col min="10766" max="10766" width="7.28515625" style="87" customWidth="1"/>
    <col min="10767" max="10767" width="5.5703125" style="87" customWidth="1"/>
    <col min="10768" max="10768" width="8.5703125" style="87" customWidth="1"/>
    <col min="10769" max="10769" width="6.42578125" style="87" customWidth="1"/>
    <col min="10770" max="10770" width="5.5703125" style="87" customWidth="1"/>
    <col min="10771" max="11008" width="9" style="87"/>
    <col min="11009" max="11009" width="6.28515625" style="87" customWidth="1"/>
    <col min="11010" max="11010" width="30.85546875" style="87" customWidth="1"/>
    <col min="11011" max="11013" width="5.5703125" style="87" customWidth="1"/>
    <col min="11014" max="11014" width="6.42578125" style="87" customWidth="1"/>
    <col min="11015" max="11015" width="6.140625" style="87" customWidth="1"/>
    <col min="11016" max="11016" width="5.5703125" style="87" customWidth="1"/>
    <col min="11017" max="11017" width="5" style="87" customWidth="1"/>
    <col min="11018" max="11018" width="5.5703125" style="87" customWidth="1"/>
    <col min="11019" max="11019" width="6.42578125" style="87" customWidth="1"/>
    <col min="11020" max="11020" width="5.5703125" style="87" customWidth="1"/>
    <col min="11021" max="11021" width="4.85546875" style="87" customWidth="1"/>
    <col min="11022" max="11022" width="7.28515625" style="87" customWidth="1"/>
    <col min="11023" max="11023" width="5.5703125" style="87" customWidth="1"/>
    <col min="11024" max="11024" width="8.5703125" style="87" customWidth="1"/>
    <col min="11025" max="11025" width="6.42578125" style="87" customWidth="1"/>
    <col min="11026" max="11026" width="5.5703125" style="87" customWidth="1"/>
    <col min="11027" max="11264" width="9" style="87"/>
    <col min="11265" max="11265" width="6.28515625" style="87" customWidth="1"/>
    <col min="11266" max="11266" width="30.85546875" style="87" customWidth="1"/>
    <col min="11267" max="11269" width="5.5703125" style="87" customWidth="1"/>
    <col min="11270" max="11270" width="6.42578125" style="87" customWidth="1"/>
    <col min="11271" max="11271" width="6.140625" style="87" customWidth="1"/>
    <col min="11272" max="11272" width="5.5703125" style="87" customWidth="1"/>
    <col min="11273" max="11273" width="5" style="87" customWidth="1"/>
    <col min="11274" max="11274" width="5.5703125" style="87" customWidth="1"/>
    <col min="11275" max="11275" width="6.42578125" style="87" customWidth="1"/>
    <col min="11276" max="11276" width="5.5703125" style="87" customWidth="1"/>
    <col min="11277" max="11277" width="4.85546875" style="87" customWidth="1"/>
    <col min="11278" max="11278" width="7.28515625" style="87" customWidth="1"/>
    <col min="11279" max="11279" width="5.5703125" style="87" customWidth="1"/>
    <col min="11280" max="11280" width="8.5703125" style="87" customWidth="1"/>
    <col min="11281" max="11281" width="6.42578125" style="87" customWidth="1"/>
    <col min="11282" max="11282" width="5.5703125" style="87" customWidth="1"/>
    <col min="11283" max="11520" width="9" style="87"/>
    <col min="11521" max="11521" width="6.28515625" style="87" customWidth="1"/>
    <col min="11522" max="11522" width="30.85546875" style="87" customWidth="1"/>
    <col min="11523" max="11525" width="5.5703125" style="87" customWidth="1"/>
    <col min="11526" max="11526" width="6.42578125" style="87" customWidth="1"/>
    <col min="11527" max="11527" width="6.140625" style="87" customWidth="1"/>
    <col min="11528" max="11528" width="5.5703125" style="87" customWidth="1"/>
    <col min="11529" max="11529" width="5" style="87" customWidth="1"/>
    <col min="11530" max="11530" width="5.5703125" style="87" customWidth="1"/>
    <col min="11531" max="11531" width="6.42578125" style="87" customWidth="1"/>
    <col min="11532" max="11532" width="5.5703125" style="87" customWidth="1"/>
    <col min="11533" max="11533" width="4.85546875" style="87" customWidth="1"/>
    <col min="11534" max="11534" width="7.28515625" style="87" customWidth="1"/>
    <col min="11535" max="11535" width="5.5703125" style="87" customWidth="1"/>
    <col min="11536" max="11536" width="8.5703125" style="87" customWidth="1"/>
    <col min="11537" max="11537" width="6.42578125" style="87" customWidth="1"/>
    <col min="11538" max="11538" width="5.5703125" style="87" customWidth="1"/>
    <col min="11539" max="11776" width="9" style="87"/>
    <col min="11777" max="11777" width="6.28515625" style="87" customWidth="1"/>
    <col min="11778" max="11778" width="30.85546875" style="87" customWidth="1"/>
    <col min="11779" max="11781" width="5.5703125" style="87" customWidth="1"/>
    <col min="11782" max="11782" width="6.42578125" style="87" customWidth="1"/>
    <col min="11783" max="11783" width="6.140625" style="87" customWidth="1"/>
    <col min="11784" max="11784" width="5.5703125" style="87" customWidth="1"/>
    <col min="11785" max="11785" width="5" style="87" customWidth="1"/>
    <col min="11786" max="11786" width="5.5703125" style="87" customWidth="1"/>
    <col min="11787" max="11787" width="6.42578125" style="87" customWidth="1"/>
    <col min="11788" max="11788" width="5.5703125" style="87" customWidth="1"/>
    <col min="11789" max="11789" width="4.85546875" style="87" customWidth="1"/>
    <col min="11790" max="11790" width="7.28515625" style="87" customWidth="1"/>
    <col min="11791" max="11791" width="5.5703125" style="87" customWidth="1"/>
    <col min="11792" max="11792" width="8.5703125" style="87" customWidth="1"/>
    <col min="11793" max="11793" width="6.42578125" style="87" customWidth="1"/>
    <col min="11794" max="11794" width="5.5703125" style="87" customWidth="1"/>
    <col min="11795" max="12032" width="9" style="87"/>
    <col min="12033" max="12033" width="6.28515625" style="87" customWidth="1"/>
    <col min="12034" max="12034" width="30.85546875" style="87" customWidth="1"/>
    <col min="12035" max="12037" width="5.5703125" style="87" customWidth="1"/>
    <col min="12038" max="12038" width="6.42578125" style="87" customWidth="1"/>
    <col min="12039" max="12039" width="6.140625" style="87" customWidth="1"/>
    <col min="12040" max="12040" width="5.5703125" style="87" customWidth="1"/>
    <col min="12041" max="12041" width="5" style="87" customWidth="1"/>
    <col min="12042" max="12042" width="5.5703125" style="87" customWidth="1"/>
    <col min="12043" max="12043" width="6.42578125" style="87" customWidth="1"/>
    <col min="12044" max="12044" width="5.5703125" style="87" customWidth="1"/>
    <col min="12045" max="12045" width="4.85546875" style="87" customWidth="1"/>
    <col min="12046" max="12046" width="7.28515625" style="87" customWidth="1"/>
    <col min="12047" max="12047" width="5.5703125" style="87" customWidth="1"/>
    <col min="12048" max="12048" width="8.5703125" style="87" customWidth="1"/>
    <col min="12049" max="12049" width="6.42578125" style="87" customWidth="1"/>
    <col min="12050" max="12050" width="5.5703125" style="87" customWidth="1"/>
    <col min="12051" max="12288" width="9" style="87"/>
    <col min="12289" max="12289" width="6.28515625" style="87" customWidth="1"/>
    <col min="12290" max="12290" width="30.85546875" style="87" customWidth="1"/>
    <col min="12291" max="12293" width="5.5703125" style="87" customWidth="1"/>
    <col min="12294" max="12294" width="6.42578125" style="87" customWidth="1"/>
    <col min="12295" max="12295" width="6.140625" style="87" customWidth="1"/>
    <col min="12296" max="12296" width="5.5703125" style="87" customWidth="1"/>
    <col min="12297" max="12297" width="5" style="87" customWidth="1"/>
    <col min="12298" max="12298" width="5.5703125" style="87" customWidth="1"/>
    <col min="12299" max="12299" width="6.42578125" style="87" customWidth="1"/>
    <col min="12300" max="12300" width="5.5703125" style="87" customWidth="1"/>
    <col min="12301" max="12301" width="4.85546875" style="87" customWidth="1"/>
    <col min="12302" max="12302" width="7.28515625" style="87" customWidth="1"/>
    <col min="12303" max="12303" width="5.5703125" style="87" customWidth="1"/>
    <col min="12304" max="12304" width="8.5703125" style="87" customWidth="1"/>
    <col min="12305" max="12305" width="6.42578125" style="87" customWidth="1"/>
    <col min="12306" max="12306" width="5.5703125" style="87" customWidth="1"/>
    <col min="12307" max="12544" width="9" style="87"/>
    <col min="12545" max="12545" width="6.28515625" style="87" customWidth="1"/>
    <col min="12546" max="12546" width="30.85546875" style="87" customWidth="1"/>
    <col min="12547" max="12549" width="5.5703125" style="87" customWidth="1"/>
    <col min="12550" max="12550" width="6.42578125" style="87" customWidth="1"/>
    <col min="12551" max="12551" width="6.140625" style="87" customWidth="1"/>
    <col min="12552" max="12552" width="5.5703125" style="87" customWidth="1"/>
    <col min="12553" max="12553" width="5" style="87" customWidth="1"/>
    <col min="12554" max="12554" width="5.5703125" style="87" customWidth="1"/>
    <col min="12555" max="12555" width="6.42578125" style="87" customWidth="1"/>
    <col min="12556" max="12556" width="5.5703125" style="87" customWidth="1"/>
    <col min="12557" max="12557" width="4.85546875" style="87" customWidth="1"/>
    <col min="12558" max="12558" width="7.28515625" style="87" customWidth="1"/>
    <col min="12559" max="12559" width="5.5703125" style="87" customWidth="1"/>
    <col min="12560" max="12560" width="8.5703125" style="87" customWidth="1"/>
    <col min="12561" max="12561" width="6.42578125" style="87" customWidth="1"/>
    <col min="12562" max="12562" width="5.5703125" style="87" customWidth="1"/>
    <col min="12563" max="12800" width="9" style="87"/>
    <col min="12801" max="12801" width="6.28515625" style="87" customWidth="1"/>
    <col min="12802" max="12802" width="30.85546875" style="87" customWidth="1"/>
    <col min="12803" max="12805" width="5.5703125" style="87" customWidth="1"/>
    <col min="12806" max="12806" width="6.42578125" style="87" customWidth="1"/>
    <col min="12807" max="12807" width="6.140625" style="87" customWidth="1"/>
    <col min="12808" max="12808" width="5.5703125" style="87" customWidth="1"/>
    <col min="12809" max="12809" width="5" style="87" customWidth="1"/>
    <col min="12810" max="12810" width="5.5703125" style="87" customWidth="1"/>
    <col min="12811" max="12811" width="6.42578125" style="87" customWidth="1"/>
    <col min="12812" max="12812" width="5.5703125" style="87" customWidth="1"/>
    <col min="12813" max="12813" width="4.85546875" style="87" customWidth="1"/>
    <col min="12814" max="12814" width="7.28515625" style="87" customWidth="1"/>
    <col min="12815" max="12815" width="5.5703125" style="87" customWidth="1"/>
    <col min="12816" max="12816" width="8.5703125" style="87" customWidth="1"/>
    <col min="12817" max="12817" width="6.42578125" style="87" customWidth="1"/>
    <col min="12818" max="12818" width="5.5703125" style="87" customWidth="1"/>
    <col min="12819" max="13056" width="9" style="87"/>
    <col min="13057" max="13057" width="6.28515625" style="87" customWidth="1"/>
    <col min="13058" max="13058" width="30.85546875" style="87" customWidth="1"/>
    <col min="13059" max="13061" width="5.5703125" style="87" customWidth="1"/>
    <col min="13062" max="13062" width="6.42578125" style="87" customWidth="1"/>
    <col min="13063" max="13063" width="6.140625" style="87" customWidth="1"/>
    <col min="13064" max="13064" width="5.5703125" style="87" customWidth="1"/>
    <col min="13065" max="13065" width="5" style="87" customWidth="1"/>
    <col min="13066" max="13066" width="5.5703125" style="87" customWidth="1"/>
    <col min="13067" max="13067" width="6.42578125" style="87" customWidth="1"/>
    <col min="13068" max="13068" width="5.5703125" style="87" customWidth="1"/>
    <col min="13069" max="13069" width="4.85546875" style="87" customWidth="1"/>
    <col min="13070" max="13070" width="7.28515625" style="87" customWidth="1"/>
    <col min="13071" max="13071" width="5.5703125" style="87" customWidth="1"/>
    <col min="13072" max="13072" width="8.5703125" style="87" customWidth="1"/>
    <col min="13073" max="13073" width="6.42578125" style="87" customWidth="1"/>
    <col min="13074" max="13074" width="5.5703125" style="87" customWidth="1"/>
    <col min="13075" max="13312" width="9" style="87"/>
    <col min="13313" max="13313" width="6.28515625" style="87" customWidth="1"/>
    <col min="13314" max="13314" width="30.85546875" style="87" customWidth="1"/>
    <col min="13315" max="13317" width="5.5703125" style="87" customWidth="1"/>
    <col min="13318" max="13318" width="6.42578125" style="87" customWidth="1"/>
    <col min="13319" max="13319" width="6.140625" style="87" customWidth="1"/>
    <col min="13320" max="13320" width="5.5703125" style="87" customWidth="1"/>
    <col min="13321" max="13321" width="5" style="87" customWidth="1"/>
    <col min="13322" max="13322" width="5.5703125" style="87" customWidth="1"/>
    <col min="13323" max="13323" width="6.42578125" style="87" customWidth="1"/>
    <col min="13324" max="13324" width="5.5703125" style="87" customWidth="1"/>
    <col min="13325" max="13325" width="4.85546875" style="87" customWidth="1"/>
    <col min="13326" max="13326" width="7.28515625" style="87" customWidth="1"/>
    <col min="13327" max="13327" width="5.5703125" style="87" customWidth="1"/>
    <col min="13328" max="13328" width="8.5703125" style="87" customWidth="1"/>
    <col min="13329" max="13329" width="6.42578125" style="87" customWidth="1"/>
    <col min="13330" max="13330" width="5.5703125" style="87" customWidth="1"/>
    <col min="13331" max="13568" width="9" style="87"/>
    <col min="13569" max="13569" width="6.28515625" style="87" customWidth="1"/>
    <col min="13570" max="13570" width="30.85546875" style="87" customWidth="1"/>
    <col min="13571" max="13573" width="5.5703125" style="87" customWidth="1"/>
    <col min="13574" max="13574" width="6.42578125" style="87" customWidth="1"/>
    <col min="13575" max="13575" width="6.140625" style="87" customWidth="1"/>
    <col min="13576" max="13576" width="5.5703125" style="87" customWidth="1"/>
    <col min="13577" max="13577" width="5" style="87" customWidth="1"/>
    <col min="13578" max="13578" width="5.5703125" style="87" customWidth="1"/>
    <col min="13579" max="13579" width="6.42578125" style="87" customWidth="1"/>
    <col min="13580" max="13580" width="5.5703125" style="87" customWidth="1"/>
    <col min="13581" max="13581" width="4.85546875" style="87" customWidth="1"/>
    <col min="13582" max="13582" width="7.28515625" style="87" customWidth="1"/>
    <col min="13583" max="13583" width="5.5703125" style="87" customWidth="1"/>
    <col min="13584" max="13584" width="8.5703125" style="87" customWidth="1"/>
    <col min="13585" max="13585" width="6.42578125" style="87" customWidth="1"/>
    <col min="13586" max="13586" width="5.5703125" style="87" customWidth="1"/>
    <col min="13587" max="13824" width="9" style="87"/>
    <col min="13825" max="13825" width="6.28515625" style="87" customWidth="1"/>
    <col min="13826" max="13826" width="30.85546875" style="87" customWidth="1"/>
    <col min="13827" max="13829" width="5.5703125" style="87" customWidth="1"/>
    <col min="13830" max="13830" width="6.42578125" style="87" customWidth="1"/>
    <col min="13831" max="13831" width="6.140625" style="87" customWidth="1"/>
    <col min="13832" max="13832" width="5.5703125" style="87" customWidth="1"/>
    <col min="13833" max="13833" width="5" style="87" customWidth="1"/>
    <col min="13834" max="13834" width="5.5703125" style="87" customWidth="1"/>
    <col min="13835" max="13835" width="6.42578125" style="87" customWidth="1"/>
    <col min="13836" max="13836" width="5.5703125" style="87" customWidth="1"/>
    <col min="13837" max="13837" width="4.85546875" style="87" customWidth="1"/>
    <col min="13838" max="13838" width="7.28515625" style="87" customWidth="1"/>
    <col min="13839" max="13839" width="5.5703125" style="87" customWidth="1"/>
    <col min="13840" max="13840" width="8.5703125" style="87" customWidth="1"/>
    <col min="13841" max="13841" width="6.42578125" style="87" customWidth="1"/>
    <col min="13842" max="13842" width="5.5703125" style="87" customWidth="1"/>
    <col min="13843" max="14080" width="9" style="87"/>
    <col min="14081" max="14081" width="6.28515625" style="87" customWidth="1"/>
    <col min="14082" max="14082" width="30.85546875" style="87" customWidth="1"/>
    <col min="14083" max="14085" width="5.5703125" style="87" customWidth="1"/>
    <col min="14086" max="14086" width="6.42578125" style="87" customWidth="1"/>
    <col min="14087" max="14087" width="6.140625" style="87" customWidth="1"/>
    <col min="14088" max="14088" width="5.5703125" style="87" customWidth="1"/>
    <col min="14089" max="14089" width="5" style="87" customWidth="1"/>
    <col min="14090" max="14090" width="5.5703125" style="87" customWidth="1"/>
    <col min="14091" max="14091" width="6.42578125" style="87" customWidth="1"/>
    <col min="14092" max="14092" width="5.5703125" style="87" customWidth="1"/>
    <col min="14093" max="14093" width="4.85546875" style="87" customWidth="1"/>
    <col min="14094" max="14094" width="7.28515625" style="87" customWidth="1"/>
    <col min="14095" max="14095" width="5.5703125" style="87" customWidth="1"/>
    <col min="14096" max="14096" width="8.5703125" style="87" customWidth="1"/>
    <col min="14097" max="14097" width="6.42578125" style="87" customWidth="1"/>
    <col min="14098" max="14098" width="5.5703125" style="87" customWidth="1"/>
    <col min="14099" max="14336" width="9" style="87"/>
    <col min="14337" max="14337" width="6.28515625" style="87" customWidth="1"/>
    <col min="14338" max="14338" width="30.85546875" style="87" customWidth="1"/>
    <col min="14339" max="14341" width="5.5703125" style="87" customWidth="1"/>
    <col min="14342" max="14342" width="6.42578125" style="87" customWidth="1"/>
    <col min="14343" max="14343" width="6.140625" style="87" customWidth="1"/>
    <col min="14344" max="14344" width="5.5703125" style="87" customWidth="1"/>
    <col min="14345" max="14345" width="5" style="87" customWidth="1"/>
    <col min="14346" max="14346" width="5.5703125" style="87" customWidth="1"/>
    <col min="14347" max="14347" width="6.42578125" style="87" customWidth="1"/>
    <col min="14348" max="14348" width="5.5703125" style="87" customWidth="1"/>
    <col min="14349" max="14349" width="4.85546875" style="87" customWidth="1"/>
    <col min="14350" max="14350" width="7.28515625" style="87" customWidth="1"/>
    <col min="14351" max="14351" width="5.5703125" style="87" customWidth="1"/>
    <col min="14352" max="14352" width="8.5703125" style="87" customWidth="1"/>
    <col min="14353" max="14353" width="6.42578125" style="87" customWidth="1"/>
    <col min="14354" max="14354" width="5.5703125" style="87" customWidth="1"/>
    <col min="14355" max="14592" width="9" style="87"/>
    <col min="14593" max="14593" width="6.28515625" style="87" customWidth="1"/>
    <col min="14594" max="14594" width="30.85546875" style="87" customWidth="1"/>
    <col min="14595" max="14597" width="5.5703125" style="87" customWidth="1"/>
    <col min="14598" max="14598" width="6.42578125" style="87" customWidth="1"/>
    <col min="14599" max="14599" width="6.140625" style="87" customWidth="1"/>
    <col min="14600" max="14600" width="5.5703125" style="87" customWidth="1"/>
    <col min="14601" max="14601" width="5" style="87" customWidth="1"/>
    <col min="14602" max="14602" width="5.5703125" style="87" customWidth="1"/>
    <col min="14603" max="14603" width="6.42578125" style="87" customWidth="1"/>
    <col min="14604" max="14604" width="5.5703125" style="87" customWidth="1"/>
    <col min="14605" max="14605" width="4.85546875" style="87" customWidth="1"/>
    <col min="14606" max="14606" width="7.28515625" style="87" customWidth="1"/>
    <col min="14607" max="14607" width="5.5703125" style="87" customWidth="1"/>
    <col min="14608" max="14608" width="8.5703125" style="87" customWidth="1"/>
    <col min="14609" max="14609" width="6.42578125" style="87" customWidth="1"/>
    <col min="14610" max="14610" width="5.5703125" style="87" customWidth="1"/>
    <col min="14611" max="14848" width="9" style="87"/>
    <col min="14849" max="14849" width="6.28515625" style="87" customWidth="1"/>
    <col min="14850" max="14850" width="30.85546875" style="87" customWidth="1"/>
    <col min="14851" max="14853" width="5.5703125" style="87" customWidth="1"/>
    <col min="14854" max="14854" width="6.42578125" style="87" customWidth="1"/>
    <col min="14855" max="14855" width="6.140625" style="87" customWidth="1"/>
    <col min="14856" max="14856" width="5.5703125" style="87" customWidth="1"/>
    <col min="14857" max="14857" width="5" style="87" customWidth="1"/>
    <col min="14858" max="14858" width="5.5703125" style="87" customWidth="1"/>
    <col min="14859" max="14859" width="6.42578125" style="87" customWidth="1"/>
    <col min="14860" max="14860" width="5.5703125" style="87" customWidth="1"/>
    <col min="14861" max="14861" width="4.85546875" style="87" customWidth="1"/>
    <col min="14862" max="14862" width="7.28515625" style="87" customWidth="1"/>
    <col min="14863" max="14863" width="5.5703125" style="87" customWidth="1"/>
    <col min="14864" max="14864" width="8.5703125" style="87" customWidth="1"/>
    <col min="14865" max="14865" width="6.42578125" style="87" customWidth="1"/>
    <col min="14866" max="14866" width="5.5703125" style="87" customWidth="1"/>
    <col min="14867" max="15104" width="9" style="87"/>
    <col min="15105" max="15105" width="6.28515625" style="87" customWidth="1"/>
    <col min="15106" max="15106" width="30.85546875" style="87" customWidth="1"/>
    <col min="15107" max="15109" width="5.5703125" style="87" customWidth="1"/>
    <col min="15110" max="15110" width="6.42578125" style="87" customWidth="1"/>
    <col min="15111" max="15111" width="6.140625" style="87" customWidth="1"/>
    <col min="15112" max="15112" width="5.5703125" style="87" customWidth="1"/>
    <col min="15113" max="15113" width="5" style="87" customWidth="1"/>
    <col min="15114" max="15114" width="5.5703125" style="87" customWidth="1"/>
    <col min="15115" max="15115" width="6.42578125" style="87" customWidth="1"/>
    <col min="15116" max="15116" width="5.5703125" style="87" customWidth="1"/>
    <col min="15117" max="15117" width="4.85546875" style="87" customWidth="1"/>
    <col min="15118" max="15118" width="7.28515625" style="87" customWidth="1"/>
    <col min="15119" max="15119" width="5.5703125" style="87" customWidth="1"/>
    <col min="15120" max="15120" width="8.5703125" style="87" customWidth="1"/>
    <col min="15121" max="15121" width="6.42578125" style="87" customWidth="1"/>
    <col min="15122" max="15122" width="5.5703125" style="87" customWidth="1"/>
    <col min="15123" max="15360" width="9" style="87"/>
    <col min="15361" max="15361" width="6.28515625" style="87" customWidth="1"/>
    <col min="15362" max="15362" width="30.85546875" style="87" customWidth="1"/>
    <col min="15363" max="15365" width="5.5703125" style="87" customWidth="1"/>
    <col min="15366" max="15366" width="6.42578125" style="87" customWidth="1"/>
    <col min="15367" max="15367" width="6.140625" style="87" customWidth="1"/>
    <col min="15368" max="15368" width="5.5703125" style="87" customWidth="1"/>
    <col min="15369" max="15369" width="5" style="87" customWidth="1"/>
    <col min="15370" max="15370" width="5.5703125" style="87" customWidth="1"/>
    <col min="15371" max="15371" width="6.42578125" style="87" customWidth="1"/>
    <col min="15372" max="15372" width="5.5703125" style="87" customWidth="1"/>
    <col min="15373" max="15373" width="4.85546875" style="87" customWidth="1"/>
    <col min="15374" max="15374" width="7.28515625" style="87" customWidth="1"/>
    <col min="15375" max="15375" width="5.5703125" style="87" customWidth="1"/>
    <col min="15376" max="15376" width="8.5703125" style="87" customWidth="1"/>
    <col min="15377" max="15377" width="6.42578125" style="87" customWidth="1"/>
    <col min="15378" max="15378" width="5.5703125" style="87" customWidth="1"/>
    <col min="15379" max="15616" width="9" style="87"/>
    <col min="15617" max="15617" width="6.28515625" style="87" customWidth="1"/>
    <col min="15618" max="15618" width="30.85546875" style="87" customWidth="1"/>
    <col min="15619" max="15621" width="5.5703125" style="87" customWidth="1"/>
    <col min="15622" max="15622" width="6.42578125" style="87" customWidth="1"/>
    <col min="15623" max="15623" width="6.140625" style="87" customWidth="1"/>
    <col min="15624" max="15624" width="5.5703125" style="87" customWidth="1"/>
    <col min="15625" max="15625" width="5" style="87" customWidth="1"/>
    <col min="15626" max="15626" width="5.5703125" style="87" customWidth="1"/>
    <col min="15627" max="15627" width="6.42578125" style="87" customWidth="1"/>
    <col min="15628" max="15628" width="5.5703125" style="87" customWidth="1"/>
    <col min="15629" max="15629" width="4.85546875" style="87" customWidth="1"/>
    <col min="15630" max="15630" width="7.28515625" style="87" customWidth="1"/>
    <col min="15631" max="15631" width="5.5703125" style="87" customWidth="1"/>
    <col min="15632" max="15632" width="8.5703125" style="87" customWidth="1"/>
    <col min="15633" max="15633" width="6.42578125" style="87" customWidth="1"/>
    <col min="15634" max="15634" width="5.5703125" style="87" customWidth="1"/>
    <col min="15635" max="15872" width="9" style="87"/>
    <col min="15873" max="15873" width="6.28515625" style="87" customWidth="1"/>
    <col min="15874" max="15874" width="30.85546875" style="87" customWidth="1"/>
    <col min="15875" max="15877" width="5.5703125" style="87" customWidth="1"/>
    <col min="15878" max="15878" width="6.42578125" style="87" customWidth="1"/>
    <col min="15879" max="15879" width="6.140625" style="87" customWidth="1"/>
    <col min="15880" max="15880" width="5.5703125" style="87" customWidth="1"/>
    <col min="15881" max="15881" width="5" style="87" customWidth="1"/>
    <col min="15882" max="15882" width="5.5703125" style="87" customWidth="1"/>
    <col min="15883" max="15883" width="6.42578125" style="87" customWidth="1"/>
    <col min="15884" max="15884" width="5.5703125" style="87" customWidth="1"/>
    <col min="15885" max="15885" width="4.85546875" style="87" customWidth="1"/>
    <col min="15886" max="15886" width="7.28515625" style="87" customWidth="1"/>
    <col min="15887" max="15887" width="5.5703125" style="87" customWidth="1"/>
    <col min="15888" max="15888" width="8.5703125" style="87" customWidth="1"/>
    <col min="15889" max="15889" width="6.42578125" style="87" customWidth="1"/>
    <col min="15890" max="15890" width="5.5703125" style="87" customWidth="1"/>
    <col min="15891" max="16128" width="9" style="87"/>
    <col min="16129" max="16129" width="6.28515625" style="87" customWidth="1"/>
    <col min="16130" max="16130" width="30.85546875" style="87" customWidth="1"/>
    <col min="16131" max="16133" width="5.5703125" style="87" customWidth="1"/>
    <col min="16134" max="16134" width="6.42578125" style="87" customWidth="1"/>
    <col min="16135" max="16135" width="6.140625" style="87" customWidth="1"/>
    <col min="16136" max="16136" width="5.5703125" style="87" customWidth="1"/>
    <col min="16137" max="16137" width="5" style="87" customWidth="1"/>
    <col min="16138" max="16138" width="5.5703125" style="87" customWidth="1"/>
    <col min="16139" max="16139" width="6.42578125" style="87" customWidth="1"/>
    <col min="16140" max="16140" width="5.5703125" style="87" customWidth="1"/>
    <col min="16141" max="16141" width="4.85546875" style="87" customWidth="1"/>
    <col min="16142" max="16142" width="7.28515625" style="87" customWidth="1"/>
    <col min="16143" max="16143" width="5.5703125" style="87" customWidth="1"/>
    <col min="16144" max="16144" width="8.5703125" style="87" customWidth="1"/>
    <col min="16145" max="16145" width="6.42578125" style="87" customWidth="1"/>
    <col min="16146" max="16146" width="5.5703125" style="87" customWidth="1"/>
    <col min="16147" max="16384" width="9" style="87"/>
  </cols>
  <sheetData>
    <row r="1" spans="1:19" x14ac:dyDescent="0.2">
      <c r="A1" s="86" t="s">
        <v>175</v>
      </c>
      <c r="E1" s="140" t="s">
        <v>179</v>
      </c>
      <c r="F1" s="140"/>
      <c r="G1" s="140"/>
      <c r="H1" s="140"/>
      <c r="I1"/>
      <c r="J1" s="141" t="s">
        <v>161</v>
      </c>
      <c r="K1" s="141"/>
      <c r="L1" s="141"/>
      <c r="M1"/>
      <c r="N1" s="142" t="s">
        <v>162</v>
      </c>
      <c r="O1" s="142"/>
      <c r="P1" s="77"/>
      <c r="Q1" s="143" t="s">
        <v>163</v>
      </c>
      <c r="R1" s="143"/>
    </row>
    <row r="2" spans="1:19" x14ac:dyDescent="0.2">
      <c r="A2" s="13" t="s">
        <v>164</v>
      </c>
      <c r="B2" s="13" t="s">
        <v>165</v>
      </c>
      <c r="C2" s="83" t="s">
        <v>166</v>
      </c>
      <c r="D2" s="90" t="s">
        <v>176</v>
      </c>
      <c r="E2" s="85" t="s">
        <v>167</v>
      </c>
      <c r="F2" s="85" t="s">
        <v>168</v>
      </c>
      <c r="G2" s="85" t="s">
        <v>169</v>
      </c>
      <c r="H2" s="85" t="s">
        <v>170</v>
      </c>
      <c r="I2"/>
      <c r="J2" s="85" t="s">
        <v>167</v>
      </c>
      <c r="K2" s="85" t="s">
        <v>168</v>
      </c>
      <c r="L2" s="85" t="s">
        <v>170</v>
      </c>
      <c r="M2"/>
      <c r="N2" s="85" t="s">
        <v>171</v>
      </c>
      <c r="O2" s="85" t="s">
        <v>170</v>
      </c>
      <c r="P2"/>
      <c r="Q2" s="85" t="s">
        <v>171</v>
      </c>
      <c r="R2" s="85" t="s">
        <v>170</v>
      </c>
    </row>
    <row r="3" spans="1:19" ht="21.75" customHeight="1" x14ac:dyDescent="0.2">
      <c r="A3" s="99">
        <v>1</v>
      </c>
      <c r="B3" s="114" t="s">
        <v>284</v>
      </c>
      <c r="C3" s="92" t="s">
        <v>215</v>
      </c>
      <c r="D3" s="93" t="s">
        <v>178</v>
      </c>
      <c r="E3" s="104">
        <v>31</v>
      </c>
      <c r="F3" s="104">
        <v>59</v>
      </c>
      <c r="G3" s="104">
        <v>37</v>
      </c>
      <c r="H3" s="104">
        <v>10</v>
      </c>
      <c r="I3" s="95"/>
      <c r="J3" s="101">
        <v>34</v>
      </c>
      <c r="K3" s="80">
        <f>F3</f>
        <v>59</v>
      </c>
      <c r="L3" s="80">
        <f>H3</f>
        <v>10</v>
      </c>
      <c r="M3" s="95"/>
      <c r="N3" s="102">
        <v>54</v>
      </c>
      <c r="O3" s="81">
        <f>H3</f>
        <v>10</v>
      </c>
      <c r="P3" s="95"/>
      <c r="Q3" s="103">
        <v>41</v>
      </c>
      <c r="R3" s="79">
        <f>H3</f>
        <v>10</v>
      </c>
    </row>
    <row r="4" spans="1:19" ht="21.75" customHeight="1" x14ac:dyDescent="0.2">
      <c r="A4" s="85">
        <v>2</v>
      </c>
      <c r="B4" s="115" t="s">
        <v>284</v>
      </c>
      <c r="C4" s="83" t="s">
        <v>215</v>
      </c>
      <c r="D4" s="90" t="s">
        <v>178</v>
      </c>
      <c r="E4" s="104">
        <f>+E3</f>
        <v>31</v>
      </c>
      <c r="F4" s="104">
        <f t="shared" ref="F4:H8" si="0">+F3</f>
        <v>59</v>
      </c>
      <c r="G4" s="104">
        <f t="shared" si="0"/>
        <v>37</v>
      </c>
      <c r="H4" s="104">
        <f t="shared" si="0"/>
        <v>10</v>
      </c>
      <c r="I4" s="96"/>
      <c r="J4" s="101">
        <f>+J3</f>
        <v>34</v>
      </c>
      <c r="K4" s="80">
        <f t="shared" ref="K4:L8" si="1">+K3</f>
        <v>59</v>
      </c>
      <c r="L4" s="80">
        <f>+L3</f>
        <v>10</v>
      </c>
      <c r="M4" s="96"/>
      <c r="N4" s="102">
        <f>+N3</f>
        <v>54</v>
      </c>
      <c r="O4" s="81">
        <f t="shared" ref="O4:O8" si="2">+O3</f>
        <v>10</v>
      </c>
      <c r="P4" s="96"/>
      <c r="Q4" s="103">
        <f>+Q3</f>
        <v>41</v>
      </c>
      <c r="R4" s="79">
        <f t="shared" ref="R4:R8" si="3">+R3</f>
        <v>10</v>
      </c>
    </row>
    <row r="5" spans="1:19" ht="21.75" customHeight="1" x14ac:dyDescent="0.2">
      <c r="A5" s="99">
        <v>3</v>
      </c>
      <c r="B5" s="91" t="s">
        <v>284</v>
      </c>
      <c r="C5" s="92" t="s">
        <v>215</v>
      </c>
      <c r="D5" s="93" t="s">
        <v>178</v>
      </c>
      <c r="E5" s="104">
        <f t="shared" ref="E5:E8" si="4">+E4</f>
        <v>31</v>
      </c>
      <c r="F5" s="104">
        <f t="shared" si="0"/>
        <v>59</v>
      </c>
      <c r="G5" s="104">
        <f t="shared" si="0"/>
        <v>37</v>
      </c>
      <c r="H5" s="104">
        <f t="shared" si="0"/>
        <v>10</v>
      </c>
      <c r="I5" s="95"/>
      <c r="J5" s="101">
        <f t="shared" ref="J5:J8" si="5">+J4</f>
        <v>34</v>
      </c>
      <c r="K5" s="80">
        <f t="shared" si="1"/>
        <v>59</v>
      </c>
      <c r="L5" s="80">
        <f t="shared" si="1"/>
        <v>10</v>
      </c>
      <c r="M5" s="95"/>
      <c r="N5" s="102">
        <f t="shared" ref="N5:N8" si="6">+N4</f>
        <v>54</v>
      </c>
      <c r="O5" s="81">
        <f t="shared" si="2"/>
        <v>10</v>
      </c>
      <c r="P5" s="95"/>
      <c r="Q5" s="103">
        <f t="shared" ref="Q5:Q8" si="7">+Q4</f>
        <v>41</v>
      </c>
      <c r="R5" s="79">
        <f t="shared" si="3"/>
        <v>10</v>
      </c>
    </row>
    <row r="6" spans="1:19" ht="21.75" customHeight="1" x14ac:dyDescent="0.2">
      <c r="A6" s="85">
        <v>4</v>
      </c>
      <c r="B6" s="13" t="s">
        <v>284</v>
      </c>
      <c r="C6" s="83" t="s">
        <v>215</v>
      </c>
      <c r="D6" s="90" t="s">
        <v>178</v>
      </c>
      <c r="E6" s="104">
        <f t="shared" si="4"/>
        <v>31</v>
      </c>
      <c r="F6" s="104">
        <f t="shared" si="0"/>
        <v>59</v>
      </c>
      <c r="G6" s="104">
        <f t="shared" si="0"/>
        <v>37</v>
      </c>
      <c r="H6" s="104">
        <f t="shared" si="0"/>
        <v>10</v>
      </c>
      <c r="I6" s="96"/>
      <c r="J6" s="101">
        <f t="shared" si="5"/>
        <v>34</v>
      </c>
      <c r="K6" s="80">
        <f t="shared" si="1"/>
        <v>59</v>
      </c>
      <c r="L6" s="80">
        <f t="shared" si="1"/>
        <v>10</v>
      </c>
      <c r="M6" s="96"/>
      <c r="N6" s="102">
        <f t="shared" si="6"/>
        <v>54</v>
      </c>
      <c r="O6" s="81">
        <f t="shared" si="2"/>
        <v>10</v>
      </c>
      <c r="P6" s="96"/>
      <c r="Q6" s="103">
        <f t="shared" si="7"/>
        <v>41</v>
      </c>
      <c r="R6" s="79">
        <f t="shared" si="3"/>
        <v>10</v>
      </c>
    </row>
    <row r="7" spans="1:19" ht="21.75" customHeight="1" x14ac:dyDescent="0.2">
      <c r="A7" s="99">
        <v>5</v>
      </c>
      <c r="B7" s="91" t="s">
        <v>284</v>
      </c>
      <c r="C7" s="92" t="s">
        <v>215</v>
      </c>
      <c r="D7" s="93" t="s">
        <v>178</v>
      </c>
      <c r="E7" s="104">
        <f t="shared" si="4"/>
        <v>31</v>
      </c>
      <c r="F7" s="104">
        <f t="shared" si="0"/>
        <v>59</v>
      </c>
      <c r="G7" s="104">
        <f t="shared" si="0"/>
        <v>37</v>
      </c>
      <c r="H7" s="104">
        <f t="shared" si="0"/>
        <v>10</v>
      </c>
      <c r="I7" s="95"/>
      <c r="J7" s="101">
        <f t="shared" si="5"/>
        <v>34</v>
      </c>
      <c r="K7" s="80">
        <f t="shared" si="1"/>
        <v>59</v>
      </c>
      <c r="L7" s="80">
        <f t="shared" si="1"/>
        <v>10</v>
      </c>
      <c r="M7" s="95"/>
      <c r="N7" s="102">
        <f t="shared" si="6"/>
        <v>54</v>
      </c>
      <c r="O7" s="81">
        <f t="shared" si="2"/>
        <v>10</v>
      </c>
      <c r="P7" s="95"/>
      <c r="Q7" s="103">
        <f t="shared" si="7"/>
        <v>41</v>
      </c>
      <c r="R7" s="79">
        <f t="shared" si="3"/>
        <v>10</v>
      </c>
    </row>
    <row r="8" spans="1:19" ht="21.75" customHeight="1" x14ac:dyDescent="0.2">
      <c r="A8" s="85">
        <v>6</v>
      </c>
      <c r="B8" s="13" t="s">
        <v>284</v>
      </c>
      <c r="C8" s="83" t="s">
        <v>215</v>
      </c>
      <c r="D8" s="90" t="s">
        <v>178</v>
      </c>
      <c r="E8" s="104">
        <f t="shared" si="4"/>
        <v>31</v>
      </c>
      <c r="F8" s="104">
        <f t="shared" si="0"/>
        <v>59</v>
      </c>
      <c r="G8" s="104">
        <f t="shared" si="0"/>
        <v>37</v>
      </c>
      <c r="H8" s="104">
        <f t="shared" si="0"/>
        <v>10</v>
      </c>
      <c r="I8" s="96"/>
      <c r="J8" s="101">
        <f t="shared" si="5"/>
        <v>34</v>
      </c>
      <c r="K8" s="80">
        <f t="shared" si="1"/>
        <v>59</v>
      </c>
      <c r="L8" s="80">
        <f t="shared" si="1"/>
        <v>10</v>
      </c>
      <c r="M8" s="96"/>
      <c r="N8" s="102">
        <f t="shared" si="6"/>
        <v>54</v>
      </c>
      <c r="O8" s="81">
        <f t="shared" si="2"/>
        <v>10</v>
      </c>
      <c r="P8" s="96"/>
      <c r="Q8" s="103">
        <f t="shared" si="7"/>
        <v>41</v>
      </c>
      <c r="R8" s="79">
        <f t="shared" si="3"/>
        <v>10</v>
      </c>
    </row>
    <row r="9" spans="1:19" ht="21.75" customHeight="1" x14ac:dyDescent="0.2">
      <c r="A9" s="99">
        <v>7</v>
      </c>
      <c r="B9" s="91" t="s">
        <v>252</v>
      </c>
      <c r="C9" s="92" t="s">
        <v>313</v>
      </c>
      <c r="D9" s="93" t="s">
        <v>177</v>
      </c>
      <c r="E9" s="104">
        <v>53</v>
      </c>
      <c r="F9" s="104">
        <v>56</v>
      </c>
      <c r="G9" s="104">
        <v>60</v>
      </c>
      <c r="H9" s="104">
        <v>10</v>
      </c>
      <c r="I9" s="95"/>
      <c r="J9" s="101">
        <v>56</v>
      </c>
      <c r="K9" s="80">
        <f t="shared" ref="K9:K17" si="8">F9</f>
        <v>56</v>
      </c>
      <c r="L9" s="80">
        <f t="shared" ref="L9:L17" si="9">H9</f>
        <v>10</v>
      </c>
      <c r="M9" s="95"/>
      <c r="N9" s="102">
        <v>55</v>
      </c>
      <c r="O9" s="81">
        <f t="shared" ref="O9:O17" si="10">H9</f>
        <v>10</v>
      </c>
      <c r="P9" s="95"/>
      <c r="Q9" s="103">
        <v>56</v>
      </c>
      <c r="R9" s="79">
        <f t="shared" ref="R9:R17" si="11">H9</f>
        <v>10</v>
      </c>
    </row>
    <row r="10" spans="1:19" ht="21.75" customHeight="1" x14ac:dyDescent="0.2">
      <c r="A10" s="85">
        <v>8</v>
      </c>
      <c r="B10" s="13" t="s">
        <v>209</v>
      </c>
      <c r="C10" s="83" t="s">
        <v>172</v>
      </c>
      <c r="D10" s="90" t="s">
        <v>177</v>
      </c>
      <c r="E10" s="104">
        <v>34</v>
      </c>
      <c r="F10" s="104">
        <v>26</v>
      </c>
      <c r="G10" s="104">
        <v>35</v>
      </c>
      <c r="H10" s="104">
        <v>11</v>
      </c>
      <c r="I10" s="96"/>
      <c r="J10" s="101">
        <v>35</v>
      </c>
      <c r="K10" s="80">
        <f t="shared" si="8"/>
        <v>26</v>
      </c>
      <c r="L10" s="80">
        <f t="shared" si="9"/>
        <v>11</v>
      </c>
      <c r="M10" s="96"/>
      <c r="N10" s="102">
        <v>29</v>
      </c>
      <c r="O10" s="81">
        <f t="shared" si="10"/>
        <v>11</v>
      </c>
      <c r="P10" s="96"/>
      <c r="Q10" s="103">
        <v>33</v>
      </c>
      <c r="R10" s="79">
        <f t="shared" si="11"/>
        <v>11</v>
      </c>
    </row>
    <row r="11" spans="1:19" ht="21.75" customHeight="1" x14ac:dyDescent="0.2">
      <c r="A11" s="99">
        <v>9</v>
      </c>
      <c r="B11" s="91" t="s">
        <v>266</v>
      </c>
      <c r="C11" s="92" t="s">
        <v>319</v>
      </c>
      <c r="D11" s="93" t="s">
        <v>177</v>
      </c>
      <c r="E11" s="104">
        <v>38</v>
      </c>
      <c r="F11" s="104">
        <v>30</v>
      </c>
      <c r="G11" s="104">
        <v>42</v>
      </c>
      <c r="H11" s="104">
        <v>11</v>
      </c>
      <c r="I11" s="95"/>
      <c r="J11" s="101">
        <v>40</v>
      </c>
      <c r="K11" s="80">
        <f t="shared" si="8"/>
        <v>30</v>
      </c>
      <c r="L11" s="80">
        <f t="shared" si="9"/>
        <v>11</v>
      </c>
      <c r="M11" s="95"/>
      <c r="N11" s="102">
        <v>32</v>
      </c>
      <c r="O11" s="81">
        <f t="shared" si="10"/>
        <v>11</v>
      </c>
      <c r="P11" s="95"/>
      <c r="Q11" s="103">
        <v>37</v>
      </c>
      <c r="R11" s="79">
        <f t="shared" si="11"/>
        <v>11</v>
      </c>
    </row>
    <row r="12" spans="1:19" ht="21.75" customHeight="1" x14ac:dyDescent="0.2">
      <c r="A12" s="85">
        <v>10</v>
      </c>
      <c r="B12" s="13" t="s">
        <v>279</v>
      </c>
      <c r="C12" s="83" t="s">
        <v>314</v>
      </c>
      <c r="D12" s="90" t="s">
        <v>177</v>
      </c>
      <c r="E12" s="104">
        <v>38</v>
      </c>
      <c r="F12" s="104">
        <v>26</v>
      </c>
      <c r="G12" s="104">
        <v>36</v>
      </c>
      <c r="H12" s="104">
        <v>11</v>
      </c>
      <c r="I12" s="96"/>
      <c r="J12" s="101">
        <v>37</v>
      </c>
      <c r="K12" s="80">
        <f t="shared" si="8"/>
        <v>26</v>
      </c>
      <c r="L12" s="80">
        <f t="shared" si="9"/>
        <v>11</v>
      </c>
      <c r="M12" s="96"/>
      <c r="N12" s="102">
        <v>29</v>
      </c>
      <c r="O12" s="81">
        <f t="shared" si="10"/>
        <v>11</v>
      </c>
      <c r="P12" s="96"/>
      <c r="Q12" s="103">
        <v>34</v>
      </c>
      <c r="R12" s="79">
        <f t="shared" si="11"/>
        <v>11</v>
      </c>
      <c r="S12" s="100"/>
    </row>
    <row r="13" spans="1:19" ht="21.75" customHeight="1" x14ac:dyDescent="0.2">
      <c r="A13" s="99">
        <v>11</v>
      </c>
      <c r="B13" s="114" t="s">
        <v>284</v>
      </c>
      <c r="C13" s="92" t="s">
        <v>215</v>
      </c>
      <c r="D13" s="93" t="s">
        <v>178</v>
      </c>
      <c r="E13" s="104">
        <f>+E3</f>
        <v>31</v>
      </c>
      <c r="F13" s="104">
        <f t="shared" ref="F13:H13" si="12">+F3</f>
        <v>59</v>
      </c>
      <c r="G13" s="104">
        <f t="shared" si="12"/>
        <v>37</v>
      </c>
      <c r="H13" s="104">
        <f t="shared" si="12"/>
        <v>10</v>
      </c>
      <c r="I13" s="95"/>
      <c r="J13" s="101">
        <f t="shared" ref="J13:L13" si="13">+J3</f>
        <v>34</v>
      </c>
      <c r="K13" s="80">
        <f t="shared" si="13"/>
        <v>59</v>
      </c>
      <c r="L13" s="80">
        <f t="shared" si="13"/>
        <v>10</v>
      </c>
      <c r="M13" s="95"/>
      <c r="N13" s="102">
        <f t="shared" ref="N13:O13" si="14">+N3</f>
        <v>54</v>
      </c>
      <c r="O13" s="81">
        <f t="shared" si="14"/>
        <v>10</v>
      </c>
      <c r="P13" s="95"/>
      <c r="Q13" s="103">
        <f t="shared" ref="Q13:R13" si="15">+Q3</f>
        <v>41</v>
      </c>
      <c r="R13" s="79">
        <f t="shared" si="15"/>
        <v>10</v>
      </c>
      <c r="S13" s="100"/>
    </row>
    <row r="14" spans="1:19" ht="22.9" customHeight="1" x14ac:dyDescent="0.2">
      <c r="A14" s="85">
        <v>12</v>
      </c>
      <c r="B14" s="13" t="s">
        <v>211</v>
      </c>
      <c r="C14" s="83" t="s">
        <v>186</v>
      </c>
      <c r="D14" s="90" t="s">
        <v>178</v>
      </c>
      <c r="E14" s="104">
        <v>39</v>
      </c>
      <c r="F14" s="104">
        <v>51</v>
      </c>
      <c r="G14" s="104">
        <v>37</v>
      </c>
      <c r="H14" s="104">
        <v>7</v>
      </c>
      <c r="I14" s="96"/>
      <c r="J14" s="101">
        <v>38</v>
      </c>
      <c r="K14" s="80">
        <f t="shared" si="8"/>
        <v>51</v>
      </c>
      <c r="L14" s="80">
        <f t="shared" si="9"/>
        <v>7</v>
      </c>
      <c r="M14" s="96"/>
      <c r="N14" s="102">
        <v>49</v>
      </c>
      <c r="O14" s="81">
        <f t="shared" si="10"/>
        <v>7</v>
      </c>
      <c r="P14" s="96"/>
      <c r="Q14" s="103">
        <v>41</v>
      </c>
      <c r="R14" s="79">
        <f t="shared" si="11"/>
        <v>7</v>
      </c>
    </row>
    <row r="15" spans="1:19" ht="22.9" customHeight="1" x14ac:dyDescent="0.2">
      <c r="A15" s="99">
        <v>13</v>
      </c>
      <c r="B15" s="91" t="s">
        <v>296</v>
      </c>
      <c r="C15" s="92" t="s">
        <v>315</v>
      </c>
      <c r="D15" s="93" t="s">
        <v>178</v>
      </c>
      <c r="E15" s="104">
        <v>28</v>
      </c>
      <c r="F15" s="104">
        <v>18</v>
      </c>
      <c r="G15" s="104">
        <v>32</v>
      </c>
      <c r="H15" s="104">
        <v>11</v>
      </c>
      <c r="I15" s="95"/>
      <c r="J15" s="101">
        <v>30</v>
      </c>
      <c r="K15" s="80">
        <f t="shared" si="8"/>
        <v>18</v>
      </c>
      <c r="L15" s="80">
        <f t="shared" si="9"/>
        <v>11</v>
      </c>
      <c r="M15" s="95"/>
      <c r="N15" s="102">
        <v>20</v>
      </c>
      <c r="O15" s="81">
        <f t="shared" si="10"/>
        <v>11</v>
      </c>
      <c r="P15" s="95"/>
      <c r="Q15" s="103">
        <v>28</v>
      </c>
      <c r="R15" s="79">
        <f t="shared" si="11"/>
        <v>11</v>
      </c>
    </row>
    <row r="16" spans="1:19" s="89" customFormat="1" ht="22.9" customHeight="1" x14ac:dyDescent="0.2">
      <c r="A16" s="85">
        <v>14</v>
      </c>
      <c r="B16" s="13" t="s">
        <v>305</v>
      </c>
      <c r="C16" s="83" t="s">
        <v>316</v>
      </c>
      <c r="D16" s="90" t="s">
        <v>317</v>
      </c>
      <c r="E16" s="104">
        <v>12</v>
      </c>
      <c r="F16" s="104">
        <v>8</v>
      </c>
      <c r="G16" s="104">
        <v>16</v>
      </c>
      <c r="H16" s="104">
        <v>10</v>
      </c>
      <c r="I16" s="96"/>
      <c r="J16" s="101">
        <v>15</v>
      </c>
      <c r="K16" s="80">
        <f t="shared" si="8"/>
        <v>8</v>
      </c>
      <c r="L16" s="80">
        <f t="shared" si="9"/>
        <v>10</v>
      </c>
      <c r="M16" s="96"/>
      <c r="N16" s="102">
        <v>9</v>
      </c>
      <c r="O16" s="81">
        <f t="shared" si="10"/>
        <v>10</v>
      </c>
      <c r="P16" s="96"/>
      <c r="Q16" s="103">
        <v>13</v>
      </c>
      <c r="R16" s="79">
        <f t="shared" si="11"/>
        <v>10</v>
      </c>
    </row>
    <row r="17" spans="1:18" ht="22.9" customHeight="1" x14ac:dyDescent="0.2">
      <c r="A17" s="99">
        <v>15</v>
      </c>
      <c r="B17" s="91" t="s">
        <v>310</v>
      </c>
      <c r="C17" s="92" t="s">
        <v>318</v>
      </c>
      <c r="D17" s="93" t="s">
        <v>177</v>
      </c>
      <c r="E17" s="104">
        <v>27</v>
      </c>
      <c r="F17" s="104">
        <v>25</v>
      </c>
      <c r="G17" s="104">
        <v>20</v>
      </c>
      <c r="H17" s="104">
        <v>6</v>
      </c>
      <c r="I17" s="95"/>
      <c r="J17" s="101">
        <v>23</v>
      </c>
      <c r="K17" s="80">
        <f t="shared" si="8"/>
        <v>25</v>
      </c>
      <c r="L17" s="80">
        <f t="shared" si="9"/>
        <v>6</v>
      </c>
      <c r="M17" s="95"/>
      <c r="N17" s="102">
        <v>25</v>
      </c>
      <c r="O17" s="81">
        <f t="shared" si="10"/>
        <v>6</v>
      </c>
      <c r="P17" s="95"/>
      <c r="Q17" s="103">
        <v>24</v>
      </c>
      <c r="R17" s="79">
        <f t="shared" si="11"/>
        <v>6</v>
      </c>
    </row>
    <row r="18" spans="1:18" x14ac:dyDescent="0.2">
      <c r="A18" s="94" t="s">
        <v>224</v>
      </c>
      <c r="H18" s="87"/>
      <c r="L18" s="87"/>
      <c r="O18" s="87"/>
      <c r="R18" s="87"/>
    </row>
    <row r="19" spans="1:18" x14ac:dyDescent="0.2">
      <c r="A19" s="86"/>
      <c r="D19" s="87"/>
      <c r="H19" s="87"/>
      <c r="L19" s="87"/>
      <c r="O19" s="87"/>
      <c r="R19" s="87"/>
    </row>
    <row r="20" spans="1:18" x14ac:dyDescent="0.2">
      <c r="C20" s="87"/>
      <c r="D20" s="87"/>
      <c r="H20" s="87"/>
      <c r="L20" s="87"/>
      <c r="O20" s="87"/>
      <c r="R20" s="87"/>
    </row>
    <row r="21" spans="1:18" x14ac:dyDescent="0.2">
      <c r="C21" s="87"/>
      <c r="D21" s="87"/>
      <c r="H21" s="87"/>
      <c r="L21" s="87"/>
      <c r="O21" s="87"/>
      <c r="R21" s="87"/>
    </row>
    <row r="22" spans="1:18" x14ac:dyDescent="0.2">
      <c r="C22" s="87"/>
      <c r="D22" s="87"/>
      <c r="H22" s="87"/>
      <c r="L22" s="87"/>
      <c r="O22" s="87"/>
      <c r="R22" s="87"/>
    </row>
    <row r="23" spans="1:18" x14ac:dyDescent="0.2">
      <c r="C23" s="87"/>
      <c r="D23" s="87"/>
      <c r="H23" s="87"/>
      <c r="L23" s="87"/>
      <c r="O23" s="87"/>
      <c r="R23" s="87"/>
    </row>
    <row r="24" spans="1:18" x14ac:dyDescent="0.2">
      <c r="C24" s="87"/>
      <c r="D24" s="87"/>
      <c r="H24" s="87"/>
      <c r="L24" s="87"/>
      <c r="O24" s="87"/>
      <c r="R24" s="87"/>
    </row>
    <row r="25" spans="1:18" x14ac:dyDescent="0.2">
      <c r="C25" s="87"/>
      <c r="D25" s="87"/>
      <c r="H25" s="87"/>
      <c r="L25" s="87"/>
      <c r="O25" s="87"/>
      <c r="R25" s="87"/>
    </row>
    <row r="26" spans="1:18" x14ac:dyDescent="0.2">
      <c r="H26" s="87"/>
      <c r="L26" s="87"/>
      <c r="O26" s="87"/>
      <c r="R26" s="87"/>
    </row>
    <row r="27" spans="1:18" x14ac:dyDescent="0.2">
      <c r="H27" s="87"/>
      <c r="L27" s="87"/>
      <c r="O27" s="87"/>
      <c r="R27" s="87"/>
    </row>
    <row r="28" spans="1:18" x14ac:dyDescent="0.2">
      <c r="H28" s="87"/>
      <c r="L28" s="87"/>
      <c r="O28" s="87"/>
      <c r="R28" s="87"/>
    </row>
    <row r="29" spans="1:18" x14ac:dyDescent="0.2">
      <c r="H29" s="87"/>
      <c r="L29" s="87"/>
      <c r="O29" s="87"/>
      <c r="R29" s="87"/>
    </row>
    <row r="30" spans="1:18" x14ac:dyDescent="0.2">
      <c r="H30" s="87"/>
      <c r="L30" s="87"/>
      <c r="O30" s="87"/>
      <c r="R30" s="87"/>
    </row>
  </sheetData>
  <mergeCells count="4">
    <mergeCell ref="E1:H1"/>
    <mergeCell ref="J1:L1"/>
    <mergeCell ref="N1:O1"/>
    <mergeCell ref="Q1:R1"/>
  </mergeCells>
  <pageMargins left="0.18" right="0.17" top="0.75" bottom="0.75" header="0.3" footer="0.3"/>
  <pageSetup scale="7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84C7-C1D6-4EF1-95C9-E183064EF588}">
  <sheetPr codeName="Sheet28">
    <pageSetUpPr fitToPage="1"/>
  </sheetPr>
  <dimension ref="A1:S30"/>
  <sheetViews>
    <sheetView zoomScale="115" zoomScaleNormal="115" workbookViewId="0">
      <pane xSplit="4" topLeftCell="E1" activePane="topRight" state="frozen"/>
      <selection activeCell="D6" sqref="D6"/>
      <selection pane="topRight" activeCell="A19" sqref="A19"/>
    </sheetView>
  </sheetViews>
  <sheetFormatPr defaultRowHeight="12.75" x14ac:dyDescent="0.2"/>
  <cols>
    <col min="1" max="1" width="6.28515625" style="87" customWidth="1"/>
    <col min="2" max="2" width="41.140625" style="87" bestFit="1" customWidth="1"/>
    <col min="3" max="4" width="5.5703125" style="88" customWidth="1"/>
    <col min="5" max="7" width="7.42578125" style="87" customWidth="1"/>
    <col min="8" max="8" width="7.42578125" style="89" customWidth="1"/>
    <col min="9" max="9" width="3" style="87" customWidth="1"/>
    <col min="10" max="11" width="8.42578125" style="87" customWidth="1"/>
    <col min="12" max="12" width="8.42578125" style="89" customWidth="1"/>
    <col min="13" max="13" width="2.5703125" style="87" customWidth="1"/>
    <col min="14" max="14" width="12.140625" style="87" customWidth="1"/>
    <col min="15" max="15" width="12.140625" style="89" customWidth="1"/>
    <col min="16" max="16" width="1.5703125" style="87" customWidth="1"/>
    <col min="17" max="17" width="15.5703125" style="87" customWidth="1"/>
    <col min="18" max="18" width="15.5703125" style="89" customWidth="1"/>
    <col min="19" max="256" width="9.140625" style="87"/>
    <col min="257" max="257" width="6.28515625" style="87" customWidth="1"/>
    <col min="258" max="258" width="30.85546875" style="87" customWidth="1"/>
    <col min="259" max="261" width="5.5703125" style="87" customWidth="1"/>
    <col min="262" max="262" width="6.42578125" style="87" customWidth="1"/>
    <col min="263" max="263" width="6.140625" style="87" customWidth="1"/>
    <col min="264" max="264" width="5.5703125" style="87" customWidth="1"/>
    <col min="265" max="265" width="5" style="87" customWidth="1"/>
    <col min="266" max="266" width="5.5703125" style="87" customWidth="1"/>
    <col min="267" max="267" width="6.42578125" style="87" customWidth="1"/>
    <col min="268" max="268" width="5.5703125" style="87" customWidth="1"/>
    <col min="269" max="269" width="4.85546875" style="87" customWidth="1"/>
    <col min="270" max="270" width="7.28515625" style="87" customWidth="1"/>
    <col min="271" max="271" width="5.5703125" style="87" customWidth="1"/>
    <col min="272" max="272" width="8.5703125" style="87" customWidth="1"/>
    <col min="273" max="273" width="6.42578125" style="87" customWidth="1"/>
    <col min="274" max="274" width="5.5703125" style="87" customWidth="1"/>
    <col min="275" max="512" width="9.140625" style="87"/>
    <col min="513" max="513" width="6.28515625" style="87" customWidth="1"/>
    <col min="514" max="514" width="30.85546875" style="87" customWidth="1"/>
    <col min="515" max="517" width="5.5703125" style="87" customWidth="1"/>
    <col min="518" max="518" width="6.42578125" style="87" customWidth="1"/>
    <col min="519" max="519" width="6.140625" style="87" customWidth="1"/>
    <col min="520" max="520" width="5.5703125" style="87" customWidth="1"/>
    <col min="521" max="521" width="5" style="87" customWidth="1"/>
    <col min="522" max="522" width="5.5703125" style="87" customWidth="1"/>
    <col min="523" max="523" width="6.42578125" style="87" customWidth="1"/>
    <col min="524" max="524" width="5.5703125" style="87" customWidth="1"/>
    <col min="525" max="525" width="4.85546875" style="87" customWidth="1"/>
    <col min="526" max="526" width="7.28515625" style="87" customWidth="1"/>
    <col min="527" max="527" width="5.5703125" style="87" customWidth="1"/>
    <col min="528" max="528" width="8.5703125" style="87" customWidth="1"/>
    <col min="529" max="529" width="6.42578125" style="87" customWidth="1"/>
    <col min="530" max="530" width="5.5703125" style="87" customWidth="1"/>
    <col min="531" max="768" width="9.140625" style="87"/>
    <col min="769" max="769" width="6.28515625" style="87" customWidth="1"/>
    <col min="770" max="770" width="30.85546875" style="87" customWidth="1"/>
    <col min="771" max="773" width="5.5703125" style="87" customWidth="1"/>
    <col min="774" max="774" width="6.42578125" style="87" customWidth="1"/>
    <col min="775" max="775" width="6.140625" style="87" customWidth="1"/>
    <col min="776" max="776" width="5.5703125" style="87" customWidth="1"/>
    <col min="777" max="777" width="5" style="87" customWidth="1"/>
    <col min="778" max="778" width="5.5703125" style="87" customWidth="1"/>
    <col min="779" max="779" width="6.42578125" style="87" customWidth="1"/>
    <col min="780" max="780" width="5.5703125" style="87" customWidth="1"/>
    <col min="781" max="781" width="4.85546875" style="87" customWidth="1"/>
    <col min="782" max="782" width="7.28515625" style="87" customWidth="1"/>
    <col min="783" max="783" width="5.5703125" style="87" customWidth="1"/>
    <col min="784" max="784" width="8.5703125" style="87" customWidth="1"/>
    <col min="785" max="785" width="6.42578125" style="87" customWidth="1"/>
    <col min="786" max="786" width="5.5703125" style="87" customWidth="1"/>
    <col min="787" max="1024" width="9.140625" style="87"/>
    <col min="1025" max="1025" width="6.28515625" style="87" customWidth="1"/>
    <col min="1026" max="1026" width="30.85546875" style="87" customWidth="1"/>
    <col min="1027" max="1029" width="5.5703125" style="87" customWidth="1"/>
    <col min="1030" max="1030" width="6.42578125" style="87" customWidth="1"/>
    <col min="1031" max="1031" width="6.140625" style="87" customWidth="1"/>
    <col min="1032" max="1032" width="5.5703125" style="87" customWidth="1"/>
    <col min="1033" max="1033" width="5" style="87" customWidth="1"/>
    <col min="1034" max="1034" width="5.5703125" style="87" customWidth="1"/>
    <col min="1035" max="1035" width="6.42578125" style="87" customWidth="1"/>
    <col min="1036" max="1036" width="5.5703125" style="87" customWidth="1"/>
    <col min="1037" max="1037" width="4.85546875" style="87" customWidth="1"/>
    <col min="1038" max="1038" width="7.28515625" style="87" customWidth="1"/>
    <col min="1039" max="1039" width="5.5703125" style="87" customWidth="1"/>
    <col min="1040" max="1040" width="8.5703125" style="87" customWidth="1"/>
    <col min="1041" max="1041" width="6.42578125" style="87" customWidth="1"/>
    <col min="1042" max="1042" width="5.5703125" style="87" customWidth="1"/>
    <col min="1043" max="1280" width="9.140625" style="87"/>
    <col min="1281" max="1281" width="6.28515625" style="87" customWidth="1"/>
    <col min="1282" max="1282" width="30.85546875" style="87" customWidth="1"/>
    <col min="1283" max="1285" width="5.5703125" style="87" customWidth="1"/>
    <col min="1286" max="1286" width="6.42578125" style="87" customWidth="1"/>
    <col min="1287" max="1287" width="6.140625" style="87" customWidth="1"/>
    <col min="1288" max="1288" width="5.5703125" style="87" customWidth="1"/>
    <col min="1289" max="1289" width="5" style="87" customWidth="1"/>
    <col min="1290" max="1290" width="5.5703125" style="87" customWidth="1"/>
    <col min="1291" max="1291" width="6.42578125" style="87" customWidth="1"/>
    <col min="1292" max="1292" width="5.5703125" style="87" customWidth="1"/>
    <col min="1293" max="1293" width="4.85546875" style="87" customWidth="1"/>
    <col min="1294" max="1294" width="7.28515625" style="87" customWidth="1"/>
    <col min="1295" max="1295" width="5.5703125" style="87" customWidth="1"/>
    <col min="1296" max="1296" width="8.5703125" style="87" customWidth="1"/>
    <col min="1297" max="1297" width="6.42578125" style="87" customWidth="1"/>
    <col min="1298" max="1298" width="5.5703125" style="87" customWidth="1"/>
    <col min="1299" max="1536" width="9.140625" style="87"/>
    <col min="1537" max="1537" width="6.28515625" style="87" customWidth="1"/>
    <col min="1538" max="1538" width="30.85546875" style="87" customWidth="1"/>
    <col min="1539" max="1541" width="5.5703125" style="87" customWidth="1"/>
    <col min="1542" max="1542" width="6.42578125" style="87" customWidth="1"/>
    <col min="1543" max="1543" width="6.140625" style="87" customWidth="1"/>
    <col min="1544" max="1544" width="5.5703125" style="87" customWidth="1"/>
    <col min="1545" max="1545" width="5" style="87" customWidth="1"/>
    <col min="1546" max="1546" width="5.5703125" style="87" customWidth="1"/>
    <col min="1547" max="1547" width="6.42578125" style="87" customWidth="1"/>
    <col min="1548" max="1548" width="5.5703125" style="87" customWidth="1"/>
    <col min="1549" max="1549" width="4.85546875" style="87" customWidth="1"/>
    <col min="1550" max="1550" width="7.28515625" style="87" customWidth="1"/>
    <col min="1551" max="1551" width="5.5703125" style="87" customWidth="1"/>
    <col min="1552" max="1552" width="8.5703125" style="87" customWidth="1"/>
    <col min="1553" max="1553" width="6.42578125" style="87" customWidth="1"/>
    <col min="1554" max="1554" width="5.5703125" style="87" customWidth="1"/>
    <col min="1555" max="1792" width="9.140625" style="87"/>
    <col min="1793" max="1793" width="6.28515625" style="87" customWidth="1"/>
    <col min="1794" max="1794" width="30.85546875" style="87" customWidth="1"/>
    <col min="1795" max="1797" width="5.5703125" style="87" customWidth="1"/>
    <col min="1798" max="1798" width="6.42578125" style="87" customWidth="1"/>
    <col min="1799" max="1799" width="6.140625" style="87" customWidth="1"/>
    <col min="1800" max="1800" width="5.5703125" style="87" customWidth="1"/>
    <col min="1801" max="1801" width="5" style="87" customWidth="1"/>
    <col min="1802" max="1802" width="5.5703125" style="87" customWidth="1"/>
    <col min="1803" max="1803" width="6.42578125" style="87" customWidth="1"/>
    <col min="1804" max="1804" width="5.5703125" style="87" customWidth="1"/>
    <col min="1805" max="1805" width="4.85546875" style="87" customWidth="1"/>
    <col min="1806" max="1806" width="7.28515625" style="87" customWidth="1"/>
    <col min="1807" max="1807" width="5.5703125" style="87" customWidth="1"/>
    <col min="1808" max="1808" width="8.5703125" style="87" customWidth="1"/>
    <col min="1809" max="1809" width="6.42578125" style="87" customWidth="1"/>
    <col min="1810" max="1810" width="5.5703125" style="87" customWidth="1"/>
    <col min="1811" max="2048" width="9.140625" style="87"/>
    <col min="2049" max="2049" width="6.28515625" style="87" customWidth="1"/>
    <col min="2050" max="2050" width="30.85546875" style="87" customWidth="1"/>
    <col min="2051" max="2053" width="5.5703125" style="87" customWidth="1"/>
    <col min="2054" max="2054" width="6.42578125" style="87" customWidth="1"/>
    <col min="2055" max="2055" width="6.140625" style="87" customWidth="1"/>
    <col min="2056" max="2056" width="5.5703125" style="87" customWidth="1"/>
    <col min="2057" max="2057" width="5" style="87" customWidth="1"/>
    <col min="2058" max="2058" width="5.5703125" style="87" customWidth="1"/>
    <col min="2059" max="2059" width="6.42578125" style="87" customWidth="1"/>
    <col min="2060" max="2060" width="5.5703125" style="87" customWidth="1"/>
    <col min="2061" max="2061" width="4.85546875" style="87" customWidth="1"/>
    <col min="2062" max="2062" width="7.28515625" style="87" customWidth="1"/>
    <col min="2063" max="2063" width="5.5703125" style="87" customWidth="1"/>
    <col min="2064" max="2064" width="8.5703125" style="87" customWidth="1"/>
    <col min="2065" max="2065" width="6.42578125" style="87" customWidth="1"/>
    <col min="2066" max="2066" width="5.5703125" style="87" customWidth="1"/>
    <col min="2067" max="2304" width="9.140625" style="87"/>
    <col min="2305" max="2305" width="6.28515625" style="87" customWidth="1"/>
    <col min="2306" max="2306" width="30.85546875" style="87" customWidth="1"/>
    <col min="2307" max="2309" width="5.5703125" style="87" customWidth="1"/>
    <col min="2310" max="2310" width="6.42578125" style="87" customWidth="1"/>
    <col min="2311" max="2311" width="6.140625" style="87" customWidth="1"/>
    <col min="2312" max="2312" width="5.5703125" style="87" customWidth="1"/>
    <col min="2313" max="2313" width="5" style="87" customWidth="1"/>
    <col min="2314" max="2314" width="5.5703125" style="87" customWidth="1"/>
    <col min="2315" max="2315" width="6.42578125" style="87" customWidth="1"/>
    <col min="2316" max="2316" width="5.5703125" style="87" customWidth="1"/>
    <col min="2317" max="2317" width="4.85546875" style="87" customWidth="1"/>
    <col min="2318" max="2318" width="7.28515625" style="87" customWidth="1"/>
    <col min="2319" max="2319" width="5.5703125" style="87" customWidth="1"/>
    <col min="2320" max="2320" width="8.5703125" style="87" customWidth="1"/>
    <col min="2321" max="2321" width="6.42578125" style="87" customWidth="1"/>
    <col min="2322" max="2322" width="5.5703125" style="87" customWidth="1"/>
    <col min="2323" max="2560" width="9.140625" style="87"/>
    <col min="2561" max="2561" width="6.28515625" style="87" customWidth="1"/>
    <col min="2562" max="2562" width="30.85546875" style="87" customWidth="1"/>
    <col min="2563" max="2565" width="5.5703125" style="87" customWidth="1"/>
    <col min="2566" max="2566" width="6.42578125" style="87" customWidth="1"/>
    <col min="2567" max="2567" width="6.140625" style="87" customWidth="1"/>
    <col min="2568" max="2568" width="5.5703125" style="87" customWidth="1"/>
    <col min="2569" max="2569" width="5" style="87" customWidth="1"/>
    <col min="2570" max="2570" width="5.5703125" style="87" customWidth="1"/>
    <col min="2571" max="2571" width="6.42578125" style="87" customWidth="1"/>
    <col min="2572" max="2572" width="5.5703125" style="87" customWidth="1"/>
    <col min="2573" max="2573" width="4.85546875" style="87" customWidth="1"/>
    <col min="2574" max="2574" width="7.28515625" style="87" customWidth="1"/>
    <col min="2575" max="2575" width="5.5703125" style="87" customWidth="1"/>
    <col min="2576" max="2576" width="8.5703125" style="87" customWidth="1"/>
    <col min="2577" max="2577" width="6.42578125" style="87" customWidth="1"/>
    <col min="2578" max="2578" width="5.5703125" style="87" customWidth="1"/>
    <col min="2579" max="2816" width="9.140625" style="87"/>
    <col min="2817" max="2817" width="6.28515625" style="87" customWidth="1"/>
    <col min="2818" max="2818" width="30.85546875" style="87" customWidth="1"/>
    <col min="2819" max="2821" width="5.5703125" style="87" customWidth="1"/>
    <col min="2822" max="2822" width="6.42578125" style="87" customWidth="1"/>
    <col min="2823" max="2823" width="6.140625" style="87" customWidth="1"/>
    <col min="2824" max="2824" width="5.5703125" style="87" customWidth="1"/>
    <col min="2825" max="2825" width="5" style="87" customWidth="1"/>
    <col min="2826" max="2826" width="5.5703125" style="87" customWidth="1"/>
    <col min="2827" max="2827" width="6.42578125" style="87" customWidth="1"/>
    <col min="2828" max="2828" width="5.5703125" style="87" customWidth="1"/>
    <col min="2829" max="2829" width="4.85546875" style="87" customWidth="1"/>
    <col min="2830" max="2830" width="7.28515625" style="87" customWidth="1"/>
    <col min="2831" max="2831" width="5.5703125" style="87" customWidth="1"/>
    <col min="2832" max="2832" width="8.5703125" style="87" customWidth="1"/>
    <col min="2833" max="2833" width="6.42578125" style="87" customWidth="1"/>
    <col min="2834" max="2834" width="5.5703125" style="87" customWidth="1"/>
    <col min="2835" max="3072" width="9.140625" style="87"/>
    <col min="3073" max="3073" width="6.28515625" style="87" customWidth="1"/>
    <col min="3074" max="3074" width="30.85546875" style="87" customWidth="1"/>
    <col min="3075" max="3077" width="5.5703125" style="87" customWidth="1"/>
    <col min="3078" max="3078" width="6.42578125" style="87" customWidth="1"/>
    <col min="3079" max="3079" width="6.140625" style="87" customWidth="1"/>
    <col min="3080" max="3080" width="5.5703125" style="87" customWidth="1"/>
    <col min="3081" max="3081" width="5" style="87" customWidth="1"/>
    <col min="3082" max="3082" width="5.5703125" style="87" customWidth="1"/>
    <col min="3083" max="3083" width="6.42578125" style="87" customWidth="1"/>
    <col min="3084" max="3084" width="5.5703125" style="87" customWidth="1"/>
    <col min="3085" max="3085" width="4.85546875" style="87" customWidth="1"/>
    <col min="3086" max="3086" width="7.28515625" style="87" customWidth="1"/>
    <col min="3087" max="3087" width="5.5703125" style="87" customWidth="1"/>
    <col min="3088" max="3088" width="8.5703125" style="87" customWidth="1"/>
    <col min="3089" max="3089" width="6.42578125" style="87" customWidth="1"/>
    <col min="3090" max="3090" width="5.5703125" style="87" customWidth="1"/>
    <col min="3091" max="3328" width="9.140625" style="87"/>
    <col min="3329" max="3329" width="6.28515625" style="87" customWidth="1"/>
    <col min="3330" max="3330" width="30.85546875" style="87" customWidth="1"/>
    <col min="3331" max="3333" width="5.5703125" style="87" customWidth="1"/>
    <col min="3334" max="3334" width="6.42578125" style="87" customWidth="1"/>
    <col min="3335" max="3335" width="6.140625" style="87" customWidth="1"/>
    <col min="3336" max="3336" width="5.5703125" style="87" customWidth="1"/>
    <col min="3337" max="3337" width="5" style="87" customWidth="1"/>
    <col min="3338" max="3338" width="5.5703125" style="87" customWidth="1"/>
    <col min="3339" max="3339" width="6.42578125" style="87" customWidth="1"/>
    <col min="3340" max="3340" width="5.5703125" style="87" customWidth="1"/>
    <col min="3341" max="3341" width="4.85546875" style="87" customWidth="1"/>
    <col min="3342" max="3342" width="7.28515625" style="87" customWidth="1"/>
    <col min="3343" max="3343" width="5.5703125" style="87" customWidth="1"/>
    <col min="3344" max="3344" width="8.5703125" style="87" customWidth="1"/>
    <col min="3345" max="3345" width="6.42578125" style="87" customWidth="1"/>
    <col min="3346" max="3346" width="5.5703125" style="87" customWidth="1"/>
    <col min="3347" max="3584" width="9.140625" style="87"/>
    <col min="3585" max="3585" width="6.28515625" style="87" customWidth="1"/>
    <col min="3586" max="3586" width="30.85546875" style="87" customWidth="1"/>
    <col min="3587" max="3589" width="5.5703125" style="87" customWidth="1"/>
    <col min="3590" max="3590" width="6.42578125" style="87" customWidth="1"/>
    <col min="3591" max="3591" width="6.140625" style="87" customWidth="1"/>
    <col min="3592" max="3592" width="5.5703125" style="87" customWidth="1"/>
    <col min="3593" max="3593" width="5" style="87" customWidth="1"/>
    <col min="3594" max="3594" width="5.5703125" style="87" customWidth="1"/>
    <col min="3595" max="3595" width="6.42578125" style="87" customWidth="1"/>
    <col min="3596" max="3596" width="5.5703125" style="87" customWidth="1"/>
    <col min="3597" max="3597" width="4.85546875" style="87" customWidth="1"/>
    <col min="3598" max="3598" width="7.28515625" style="87" customWidth="1"/>
    <col min="3599" max="3599" width="5.5703125" style="87" customWidth="1"/>
    <col min="3600" max="3600" width="8.5703125" style="87" customWidth="1"/>
    <col min="3601" max="3601" width="6.42578125" style="87" customWidth="1"/>
    <col min="3602" max="3602" width="5.5703125" style="87" customWidth="1"/>
    <col min="3603" max="3840" width="9.140625" style="87"/>
    <col min="3841" max="3841" width="6.28515625" style="87" customWidth="1"/>
    <col min="3842" max="3842" width="30.85546875" style="87" customWidth="1"/>
    <col min="3843" max="3845" width="5.5703125" style="87" customWidth="1"/>
    <col min="3846" max="3846" width="6.42578125" style="87" customWidth="1"/>
    <col min="3847" max="3847" width="6.140625" style="87" customWidth="1"/>
    <col min="3848" max="3848" width="5.5703125" style="87" customWidth="1"/>
    <col min="3849" max="3849" width="5" style="87" customWidth="1"/>
    <col min="3850" max="3850" width="5.5703125" style="87" customWidth="1"/>
    <col min="3851" max="3851" width="6.42578125" style="87" customWidth="1"/>
    <col min="3852" max="3852" width="5.5703125" style="87" customWidth="1"/>
    <col min="3853" max="3853" width="4.85546875" style="87" customWidth="1"/>
    <col min="3854" max="3854" width="7.28515625" style="87" customWidth="1"/>
    <col min="3855" max="3855" width="5.5703125" style="87" customWidth="1"/>
    <col min="3856" max="3856" width="8.5703125" style="87" customWidth="1"/>
    <col min="3857" max="3857" width="6.42578125" style="87" customWidth="1"/>
    <col min="3858" max="3858" width="5.5703125" style="87" customWidth="1"/>
    <col min="3859" max="4096" width="9.140625" style="87"/>
    <col min="4097" max="4097" width="6.28515625" style="87" customWidth="1"/>
    <col min="4098" max="4098" width="30.85546875" style="87" customWidth="1"/>
    <col min="4099" max="4101" width="5.5703125" style="87" customWidth="1"/>
    <col min="4102" max="4102" width="6.42578125" style="87" customWidth="1"/>
    <col min="4103" max="4103" width="6.140625" style="87" customWidth="1"/>
    <col min="4104" max="4104" width="5.5703125" style="87" customWidth="1"/>
    <col min="4105" max="4105" width="5" style="87" customWidth="1"/>
    <col min="4106" max="4106" width="5.5703125" style="87" customWidth="1"/>
    <col min="4107" max="4107" width="6.42578125" style="87" customWidth="1"/>
    <col min="4108" max="4108" width="5.5703125" style="87" customWidth="1"/>
    <col min="4109" max="4109" width="4.85546875" style="87" customWidth="1"/>
    <col min="4110" max="4110" width="7.28515625" style="87" customWidth="1"/>
    <col min="4111" max="4111" width="5.5703125" style="87" customWidth="1"/>
    <col min="4112" max="4112" width="8.5703125" style="87" customWidth="1"/>
    <col min="4113" max="4113" width="6.42578125" style="87" customWidth="1"/>
    <col min="4114" max="4114" width="5.5703125" style="87" customWidth="1"/>
    <col min="4115" max="4352" width="9.140625" style="87"/>
    <col min="4353" max="4353" width="6.28515625" style="87" customWidth="1"/>
    <col min="4354" max="4354" width="30.85546875" style="87" customWidth="1"/>
    <col min="4355" max="4357" width="5.5703125" style="87" customWidth="1"/>
    <col min="4358" max="4358" width="6.42578125" style="87" customWidth="1"/>
    <col min="4359" max="4359" width="6.140625" style="87" customWidth="1"/>
    <col min="4360" max="4360" width="5.5703125" style="87" customWidth="1"/>
    <col min="4361" max="4361" width="5" style="87" customWidth="1"/>
    <col min="4362" max="4362" width="5.5703125" style="87" customWidth="1"/>
    <col min="4363" max="4363" width="6.42578125" style="87" customWidth="1"/>
    <col min="4364" max="4364" width="5.5703125" style="87" customWidth="1"/>
    <col min="4365" max="4365" width="4.85546875" style="87" customWidth="1"/>
    <col min="4366" max="4366" width="7.28515625" style="87" customWidth="1"/>
    <col min="4367" max="4367" width="5.5703125" style="87" customWidth="1"/>
    <col min="4368" max="4368" width="8.5703125" style="87" customWidth="1"/>
    <col min="4369" max="4369" width="6.42578125" style="87" customWidth="1"/>
    <col min="4370" max="4370" width="5.5703125" style="87" customWidth="1"/>
    <col min="4371" max="4608" width="9.140625" style="87"/>
    <col min="4609" max="4609" width="6.28515625" style="87" customWidth="1"/>
    <col min="4610" max="4610" width="30.85546875" style="87" customWidth="1"/>
    <col min="4611" max="4613" width="5.5703125" style="87" customWidth="1"/>
    <col min="4614" max="4614" width="6.42578125" style="87" customWidth="1"/>
    <col min="4615" max="4615" width="6.140625" style="87" customWidth="1"/>
    <col min="4616" max="4616" width="5.5703125" style="87" customWidth="1"/>
    <col min="4617" max="4617" width="5" style="87" customWidth="1"/>
    <col min="4618" max="4618" width="5.5703125" style="87" customWidth="1"/>
    <col min="4619" max="4619" width="6.42578125" style="87" customWidth="1"/>
    <col min="4620" max="4620" width="5.5703125" style="87" customWidth="1"/>
    <col min="4621" max="4621" width="4.85546875" style="87" customWidth="1"/>
    <col min="4622" max="4622" width="7.28515625" style="87" customWidth="1"/>
    <col min="4623" max="4623" width="5.5703125" style="87" customWidth="1"/>
    <col min="4624" max="4624" width="8.5703125" style="87" customWidth="1"/>
    <col min="4625" max="4625" width="6.42578125" style="87" customWidth="1"/>
    <col min="4626" max="4626" width="5.5703125" style="87" customWidth="1"/>
    <col min="4627" max="4864" width="9.140625" style="87"/>
    <col min="4865" max="4865" width="6.28515625" style="87" customWidth="1"/>
    <col min="4866" max="4866" width="30.85546875" style="87" customWidth="1"/>
    <col min="4867" max="4869" width="5.5703125" style="87" customWidth="1"/>
    <col min="4870" max="4870" width="6.42578125" style="87" customWidth="1"/>
    <col min="4871" max="4871" width="6.140625" style="87" customWidth="1"/>
    <col min="4872" max="4872" width="5.5703125" style="87" customWidth="1"/>
    <col min="4873" max="4873" width="5" style="87" customWidth="1"/>
    <col min="4874" max="4874" width="5.5703125" style="87" customWidth="1"/>
    <col min="4875" max="4875" width="6.42578125" style="87" customWidth="1"/>
    <col min="4876" max="4876" width="5.5703125" style="87" customWidth="1"/>
    <col min="4877" max="4877" width="4.85546875" style="87" customWidth="1"/>
    <col min="4878" max="4878" width="7.28515625" style="87" customWidth="1"/>
    <col min="4879" max="4879" width="5.5703125" style="87" customWidth="1"/>
    <col min="4880" max="4880" width="8.5703125" style="87" customWidth="1"/>
    <col min="4881" max="4881" width="6.42578125" style="87" customWidth="1"/>
    <col min="4882" max="4882" width="5.5703125" style="87" customWidth="1"/>
    <col min="4883" max="5120" width="9.140625" style="87"/>
    <col min="5121" max="5121" width="6.28515625" style="87" customWidth="1"/>
    <col min="5122" max="5122" width="30.85546875" style="87" customWidth="1"/>
    <col min="5123" max="5125" width="5.5703125" style="87" customWidth="1"/>
    <col min="5126" max="5126" width="6.42578125" style="87" customWidth="1"/>
    <col min="5127" max="5127" width="6.140625" style="87" customWidth="1"/>
    <col min="5128" max="5128" width="5.5703125" style="87" customWidth="1"/>
    <col min="5129" max="5129" width="5" style="87" customWidth="1"/>
    <col min="5130" max="5130" width="5.5703125" style="87" customWidth="1"/>
    <col min="5131" max="5131" width="6.42578125" style="87" customWidth="1"/>
    <col min="5132" max="5132" width="5.5703125" style="87" customWidth="1"/>
    <col min="5133" max="5133" width="4.85546875" style="87" customWidth="1"/>
    <col min="5134" max="5134" width="7.28515625" style="87" customWidth="1"/>
    <col min="5135" max="5135" width="5.5703125" style="87" customWidth="1"/>
    <col min="5136" max="5136" width="8.5703125" style="87" customWidth="1"/>
    <col min="5137" max="5137" width="6.42578125" style="87" customWidth="1"/>
    <col min="5138" max="5138" width="5.5703125" style="87" customWidth="1"/>
    <col min="5139" max="5376" width="9.140625" style="87"/>
    <col min="5377" max="5377" width="6.28515625" style="87" customWidth="1"/>
    <col min="5378" max="5378" width="30.85546875" style="87" customWidth="1"/>
    <col min="5379" max="5381" width="5.5703125" style="87" customWidth="1"/>
    <col min="5382" max="5382" width="6.42578125" style="87" customWidth="1"/>
    <col min="5383" max="5383" width="6.140625" style="87" customWidth="1"/>
    <col min="5384" max="5384" width="5.5703125" style="87" customWidth="1"/>
    <col min="5385" max="5385" width="5" style="87" customWidth="1"/>
    <col min="5386" max="5386" width="5.5703125" style="87" customWidth="1"/>
    <col min="5387" max="5387" width="6.42578125" style="87" customWidth="1"/>
    <col min="5388" max="5388" width="5.5703125" style="87" customWidth="1"/>
    <col min="5389" max="5389" width="4.85546875" style="87" customWidth="1"/>
    <col min="5390" max="5390" width="7.28515625" style="87" customWidth="1"/>
    <col min="5391" max="5391" width="5.5703125" style="87" customWidth="1"/>
    <col min="5392" max="5392" width="8.5703125" style="87" customWidth="1"/>
    <col min="5393" max="5393" width="6.42578125" style="87" customWidth="1"/>
    <col min="5394" max="5394" width="5.5703125" style="87" customWidth="1"/>
    <col min="5395" max="5632" width="9.140625" style="87"/>
    <col min="5633" max="5633" width="6.28515625" style="87" customWidth="1"/>
    <col min="5634" max="5634" width="30.85546875" style="87" customWidth="1"/>
    <col min="5635" max="5637" width="5.5703125" style="87" customWidth="1"/>
    <col min="5638" max="5638" width="6.42578125" style="87" customWidth="1"/>
    <col min="5639" max="5639" width="6.140625" style="87" customWidth="1"/>
    <col min="5640" max="5640" width="5.5703125" style="87" customWidth="1"/>
    <col min="5641" max="5641" width="5" style="87" customWidth="1"/>
    <col min="5642" max="5642" width="5.5703125" style="87" customWidth="1"/>
    <col min="5643" max="5643" width="6.42578125" style="87" customWidth="1"/>
    <col min="5644" max="5644" width="5.5703125" style="87" customWidth="1"/>
    <col min="5645" max="5645" width="4.85546875" style="87" customWidth="1"/>
    <col min="5646" max="5646" width="7.28515625" style="87" customWidth="1"/>
    <col min="5647" max="5647" width="5.5703125" style="87" customWidth="1"/>
    <col min="5648" max="5648" width="8.5703125" style="87" customWidth="1"/>
    <col min="5649" max="5649" width="6.42578125" style="87" customWidth="1"/>
    <col min="5650" max="5650" width="5.5703125" style="87" customWidth="1"/>
    <col min="5651" max="5888" width="9.140625" style="87"/>
    <col min="5889" max="5889" width="6.28515625" style="87" customWidth="1"/>
    <col min="5890" max="5890" width="30.85546875" style="87" customWidth="1"/>
    <col min="5891" max="5893" width="5.5703125" style="87" customWidth="1"/>
    <col min="5894" max="5894" width="6.42578125" style="87" customWidth="1"/>
    <col min="5895" max="5895" width="6.140625" style="87" customWidth="1"/>
    <col min="5896" max="5896" width="5.5703125" style="87" customWidth="1"/>
    <col min="5897" max="5897" width="5" style="87" customWidth="1"/>
    <col min="5898" max="5898" width="5.5703125" style="87" customWidth="1"/>
    <col min="5899" max="5899" width="6.42578125" style="87" customWidth="1"/>
    <col min="5900" max="5900" width="5.5703125" style="87" customWidth="1"/>
    <col min="5901" max="5901" width="4.85546875" style="87" customWidth="1"/>
    <col min="5902" max="5902" width="7.28515625" style="87" customWidth="1"/>
    <col min="5903" max="5903" width="5.5703125" style="87" customWidth="1"/>
    <col min="5904" max="5904" width="8.5703125" style="87" customWidth="1"/>
    <col min="5905" max="5905" width="6.42578125" style="87" customWidth="1"/>
    <col min="5906" max="5906" width="5.5703125" style="87" customWidth="1"/>
    <col min="5907" max="6144" width="9.140625" style="87"/>
    <col min="6145" max="6145" width="6.28515625" style="87" customWidth="1"/>
    <col min="6146" max="6146" width="30.85546875" style="87" customWidth="1"/>
    <col min="6147" max="6149" width="5.5703125" style="87" customWidth="1"/>
    <col min="6150" max="6150" width="6.42578125" style="87" customWidth="1"/>
    <col min="6151" max="6151" width="6.140625" style="87" customWidth="1"/>
    <col min="6152" max="6152" width="5.5703125" style="87" customWidth="1"/>
    <col min="6153" max="6153" width="5" style="87" customWidth="1"/>
    <col min="6154" max="6154" width="5.5703125" style="87" customWidth="1"/>
    <col min="6155" max="6155" width="6.42578125" style="87" customWidth="1"/>
    <col min="6156" max="6156" width="5.5703125" style="87" customWidth="1"/>
    <col min="6157" max="6157" width="4.85546875" style="87" customWidth="1"/>
    <col min="6158" max="6158" width="7.28515625" style="87" customWidth="1"/>
    <col min="6159" max="6159" width="5.5703125" style="87" customWidth="1"/>
    <col min="6160" max="6160" width="8.5703125" style="87" customWidth="1"/>
    <col min="6161" max="6161" width="6.42578125" style="87" customWidth="1"/>
    <col min="6162" max="6162" width="5.5703125" style="87" customWidth="1"/>
    <col min="6163" max="6400" width="9.140625" style="87"/>
    <col min="6401" max="6401" width="6.28515625" style="87" customWidth="1"/>
    <col min="6402" max="6402" width="30.85546875" style="87" customWidth="1"/>
    <col min="6403" max="6405" width="5.5703125" style="87" customWidth="1"/>
    <col min="6406" max="6406" width="6.42578125" style="87" customWidth="1"/>
    <col min="6407" max="6407" width="6.140625" style="87" customWidth="1"/>
    <col min="6408" max="6408" width="5.5703125" style="87" customWidth="1"/>
    <col min="6409" max="6409" width="5" style="87" customWidth="1"/>
    <col min="6410" max="6410" width="5.5703125" style="87" customWidth="1"/>
    <col min="6411" max="6411" width="6.42578125" style="87" customWidth="1"/>
    <col min="6412" max="6412" width="5.5703125" style="87" customWidth="1"/>
    <col min="6413" max="6413" width="4.85546875" style="87" customWidth="1"/>
    <col min="6414" max="6414" width="7.28515625" style="87" customWidth="1"/>
    <col min="6415" max="6415" width="5.5703125" style="87" customWidth="1"/>
    <col min="6416" max="6416" width="8.5703125" style="87" customWidth="1"/>
    <col min="6417" max="6417" width="6.42578125" style="87" customWidth="1"/>
    <col min="6418" max="6418" width="5.5703125" style="87" customWidth="1"/>
    <col min="6419" max="6656" width="9.140625" style="87"/>
    <col min="6657" max="6657" width="6.28515625" style="87" customWidth="1"/>
    <col min="6658" max="6658" width="30.85546875" style="87" customWidth="1"/>
    <col min="6659" max="6661" width="5.5703125" style="87" customWidth="1"/>
    <col min="6662" max="6662" width="6.42578125" style="87" customWidth="1"/>
    <col min="6663" max="6663" width="6.140625" style="87" customWidth="1"/>
    <col min="6664" max="6664" width="5.5703125" style="87" customWidth="1"/>
    <col min="6665" max="6665" width="5" style="87" customWidth="1"/>
    <col min="6666" max="6666" width="5.5703125" style="87" customWidth="1"/>
    <col min="6667" max="6667" width="6.42578125" style="87" customWidth="1"/>
    <col min="6668" max="6668" width="5.5703125" style="87" customWidth="1"/>
    <col min="6669" max="6669" width="4.85546875" style="87" customWidth="1"/>
    <col min="6670" max="6670" width="7.28515625" style="87" customWidth="1"/>
    <col min="6671" max="6671" width="5.5703125" style="87" customWidth="1"/>
    <col min="6672" max="6672" width="8.5703125" style="87" customWidth="1"/>
    <col min="6673" max="6673" width="6.42578125" style="87" customWidth="1"/>
    <col min="6674" max="6674" width="5.5703125" style="87" customWidth="1"/>
    <col min="6675" max="6912" width="9.140625" style="87"/>
    <col min="6913" max="6913" width="6.28515625" style="87" customWidth="1"/>
    <col min="6914" max="6914" width="30.85546875" style="87" customWidth="1"/>
    <col min="6915" max="6917" width="5.5703125" style="87" customWidth="1"/>
    <col min="6918" max="6918" width="6.42578125" style="87" customWidth="1"/>
    <col min="6919" max="6919" width="6.140625" style="87" customWidth="1"/>
    <col min="6920" max="6920" width="5.5703125" style="87" customWidth="1"/>
    <col min="6921" max="6921" width="5" style="87" customWidth="1"/>
    <col min="6922" max="6922" width="5.5703125" style="87" customWidth="1"/>
    <col min="6923" max="6923" width="6.42578125" style="87" customWidth="1"/>
    <col min="6924" max="6924" width="5.5703125" style="87" customWidth="1"/>
    <col min="6925" max="6925" width="4.85546875" style="87" customWidth="1"/>
    <col min="6926" max="6926" width="7.28515625" style="87" customWidth="1"/>
    <col min="6927" max="6927" width="5.5703125" style="87" customWidth="1"/>
    <col min="6928" max="6928" width="8.5703125" style="87" customWidth="1"/>
    <col min="6929" max="6929" width="6.42578125" style="87" customWidth="1"/>
    <col min="6930" max="6930" width="5.5703125" style="87" customWidth="1"/>
    <col min="6931" max="7168" width="9.140625" style="87"/>
    <col min="7169" max="7169" width="6.28515625" style="87" customWidth="1"/>
    <col min="7170" max="7170" width="30.85546875" style="87" customWidth="1"/>
    <col min="7171" max="7173" width="5.5703125" style="87" customWidth="1"/>
    <col min="7174" max="7174" width="6.42578125" style="87" customWidth="1"/>
    <col min="7175" max="7175" width="6.140625" style="87" customWidth="1"/>
    <col min="7176" max="7176" width="5.5703125" style="87" customWidth="1"/>
    <col min="7177" max="7177" width="5" style="87" customWidth="1"/>
    <col min="7178" max="7178" width="5.5703125" style="87" customWidth="1"/>
    <col min="7179" max="7179" width="6.42578125" style="87" customWidth="1"/>
    <col min="7180" max="7180" width="5.5703125" style="87" customWidth="1"/>
    <col min="7181" max="7181" width="4.85546875" style="87" customWidth="1"/>
    <col min="7182" max="7182" width="7.28515625" style="87" customWidth="1"/>
    <col min="7183" max="7183" width="5.5703125" style="87" customWidth="1"/>
    <col min="7184" max="7184" width="8.5703125" style="87" customWidth="1"/>
    <col min="7185" max="7185" width="6.42578125" style="87" customWidth="1"/>
    <col min="7186" max="7186" width="5.5703125" style="87" customWidth="1"/>
    <col min="7187" max="7424" width="9.140625" style="87"/>
    <col min="7425" max="7425" width="6.28515625" style="87" customWidth="1"/>
    <col min="7426" max="7426" width="30.85546875" style="87" customWidth="1"/>
    <col min="7427" max="7429" width="5.5703125" style="87" customWidth="1"/>
    <col min="7430" max="7430" width="6.42578125" style="87" customWidth="1"/>
    <col min="7431" max="7431" width="6.140625" style="87" customWidth="1"/>
    <col min="7432" max="7432" width="5.5703125" style="87" customWidth="1"/>
    <col min="7433" max="7433" width="5" style="87" customWidth="1"/>
    <col min="7434" max="7434" width="5.5703125" style="87" customWidth="1"/>
    <col min="7435" max="7435" width="6.42578125" style="87" customWidth="1"/>
    <col min="7436" max="7436" width="5.5703125" style="87" customWidth="1"/>
    <col min="7437" max="7437" width="4.85546875" style="87" customWidth="1"/>
    <col min="7438" max="7438" width="7.28515625" style="87" customWidth="1"/>
    <col min="7439" max="7439" width="5.5703125" style="87" customWidth="1"/>
    <col min="7440" max="7440" width="8.5703125" style="87" customWidth="1"/>
    <col min="7441" max="7441" width="6.42578125" style="87" customWidth="1"/>
    <col min="7442" max="7442" width="5.5703125" style="87" customWidth="1"/>
    <col min="7443" max="7680" width="9.140625" style="87"/>
    <col min="7681" max="7681" width="6.28515625" style="87" customWidth="1"/>
    <col min="7682" max="7682" width="30.85546875" style="87" customWidth="1"/>
    <col min="7683" max="7685" width="5.5703125" style="87" customWidth="1"/>
    <col min="7686" max="7686" width="6.42578125" style="87" customWidth="1"/>
    <col min="7687" max="7687" width="6.140625" style="87" customWidth="1"/>
    <col min="7688" max="7688" width="5.5703125" style="87" customWidth="1"/>
    <col min="7689" max="7689" width="5" style="87" customWidth="1"/>
    <col min="7690" max="7690" width="5.5703125" style="87" customWidth="1"/>
    <col min="7691" max="7691" width="6.42578125" style="87" customWidth="1"/>
    <col min="7692" max="7692" width="5.5703125" style="87" customWidth="1"/>
    <col min="7693" max="7693" width="4.85546875" style="87" customWidth="1"/>
    <col min="7694" max="7694" width="7.28515625" style="87" customWidth="1"/>
    <col min="7695" max="7695" width="5.5703125" style="87" customWidth="1"/>
    <col min="7696" max="7696" width="8.5703125" style="87" customWidth="1"/>
    <col min="7697" max="7697" width="6.42578125" style="87" customWidth="1"/>
    <col min="7698" max="7698" width="5.5703125" style="87" customWidth="1"/>
    <col min="7699" max="7936" width="9.140625" style="87"/>
    <col min="7937" max="7937" width="6.28515625" style="87" customWidth="1"/>
    <col min="7938" max="7938" width="30.85546875" style="87" customWidth="1"/>
    <col min="7939" max="7941" width="5.5703125" style="87" customWidth="1"/>
    <col min="7942" max="7942" width="6.42578125" style="87" customWidth="1"/>
    <col min="7943" max="7943" width="6.140625" style="87" customWidth="1"/>
    <col min="7944" max="7944" width="5.5703125" style="87" customWidth="1"/>
    <col min="7945" max="7945" width="5" style="87" customWidth="1"/>
    <col min="7946" max="7946" width="5.5703125" style="87" customWidth="1"/>
    <col min="7947" max="7947" width="6.42578125" style="87" customWidth="1"/>
    <col min="7948" max="7948" width="5.5703125" style="87" customWidth="1"/>
    <col min="7949" max="7949" width="4.85546875" style="87" customWidth="1"/>
    <col min="7950" max="7950" width="7.28515625" style="87" customWidth="1"/>
    <col min="7951" max="7951" width="5.5703125" style="87" customWidth="1"/>
    <col min="7952" max="7952" width="8.5703125" style="87" customWidth="1"/>
    <col min="7953" max="7953" width="6.42578125" style="87" customWidth="1"/>
    <col min="7954" max="7954" width="5.5703125" style="87" customWidth="1"/>
    <col min="7955" max="8192" width="9.140625" style="87"/>
    <col min="8193" max="8193" width="6.28515625" style="87" customWidth="1"/>
    <col min="8194" max="8194" width="30.85546875" style="87" customWidth="1"/>
    <col min="8195" max="8197" width="5.5703125" style="87" customWidth="1"/>
    <col min="8198" max="8198" width="6.42578125" style="87" customWidth="1"/>
    <col min="8199" max="8199" width="6.140625" style="87" customWidth="1"/>
    <col min="8200" max="8200" width="5.5703125" style="87" customWidth="1"/>
    <col min="8201" max="8201" width="5" style="87" customWidth="1"/>
    <col min="8202" max="8202" width="5.5703125" style="87" customWidth="1"/>
    <col min="8203" max="8203" width="6.42578125" style="87" customWidth="1"/>
    <col min="8204" max="8204" width="5.5703125" style="87" customWidth="1"/>
    <col min="8205" max="8205" width="4.85546875" style="87" customWidth="1"/>
    <col min="8206" max="8206" width="7.28515625" style="87" customWidth="1"/>
    <col min="8207" max="8207" width="5.5703125" style="87" customWidth="1"/>
    <col min="8208" max="8208" width="8.5703125" style="87" customWidth="1"/>
    <col min="8209" max="8209" width="6.42578125" style="87" customWidth="1"/>
    <col min="8210" max="8210" width="5.5703125" style="87" customWidth="1"/>
    <col min="8211" max="8448" width="9.140625" style="87"/>
    <col min="8449" max="8449" width="6.28515625" style="87" customWidth="1"/>
    <col min="8450" max="8450" width="30.85546875" style="87" customWidth="1"/>
    <col min="8451" max="8453" width="5.5703125" style="87" customWidth="1"/>
    <col min="8454" max="8454" width="6.42578125" style="87" customWidth="1"/>
    <col min="8455" max="8455" width="6.140625" style="87" customWidth="1"/>
    <col min="8456" max="8456" width="5.5703125" style="87" customWidth="1"/>
    <col min="8457" max="8457" width="5" style="87" customWidth="1"/>
    <col min="8458" max="8458" width="5.5703125" style="87" customWidth="1"/>
    <col min="8459" max="8459" width="6.42578125" style="87" customWidth="1"/>
    <col min="8460" max="8460" width="5.5703125" style="87" customWidth="1"/>
    <col min="8461" max="8461" width="4.85546875" style="87" customWidth="1"/>
    <col min="8462" max="8462" width="7.28515625" style="87" customWidth="1"/>
    <col min="8463" max="8463" width="5.5703125" style="87" customWidth="1"/>
    <col min="8464" max="8464" width="8.5703125" style="87" customWidth="1"/>
    <col min="8465" max="8465" width="6.42578125" style="87" customWidth="1"/>
    <col min="8466" max="8466" width="5.5703125" style="87" customWidth="1"/>
    <col min="8467" max="8704" width="9.140625" style="87"/>
    <col min="8705" max="8705" width="6.28515625" style="87" customWidth="1"/>
    <col min="8706" max="8706" width="30.85546875" style="87" customWidth="1"/>
    <col min="8707" max="8709" width="5.5703125" style="87" customWidth="1"/>
    <col min="8710" max="8710" width="6.42578125" style="87" customWidth="1"/>
    <col min="8711" max="8711" width="6.140625" style="87" customWidth="1"/>
    <col min="8712" max="8712" width="5.5703125" style="87" customWidth="1"/>
    <col min="8713" max="8713" width="5" style="87" customWidth="1"/>
    <col min="8714" max="8714" width="5.5703125" style="87" customWidth="1"/>
    <col min="8715" max="8715" width="6.42578125" style="87" customWidth="1"/>
    <col min="8716" max="8716" width="5.5703125" style="87" customWidth="1"/>
    <col min="8717" max="8717" width="4.85546875" style="87" customWidth="1"/>
    <col min="8718" max="8718" width="7.28515625" style="87" customWidth="1"/>
    <col min="8719" max="8719" width="5.5703125" style="87" customWidth="1"/>
    <col min="8720" max="8720" width="8.5703125" style="87" customWidth="1"/>
    <col min="8721" max="8721" width="6.42578125" style="87" customWidth="1"/>
    <col min="8722" max="8722" width="5.5703125" style="87" customWidth="1"/>
    <col min="8723" max="8960" width="9.140625" style="87"/>
    <col min="8961" max="8961" width="6.28515625" style="87" customWidth="1"/>
    <col min="8962" max="8962" width="30.85546875" style="87" customWidth="1"/>
    <col min="8963" max="8965" width="5.5703125" style="87" customWidth="1"/>
    <col min="8966" max="8966" width="6.42578125" style="87" customWidth="1"/>
    <col min="8967" max="8967" width="6.140625" style="87" customWidth="1"/>
    <col min="8968" max="8968" width="5.5703125" style="87" customWidth="1"/>
    <col min="8969" max="8969" width="5" style="87" customWidth="1"/>
    <col min="8970" max="8970" width="5.5703125" style="87" customWidth="1"/>
    <col min="8971" max="8971" width="6.42578125" style="87" customWidth="1"/>
    <col min="8972" max="8972" width="5.5703125" style="87" customWidth="1"/>
    <col min="8973" max="8973" width="4.85546875" style="87" customWidth="1"/>
    <col min="8974" max="8974" width="7.28515625" style="87" customWidth="1"/>
    <col min="8975" max="8975" width="5.5703125" style="87" customWidth="1"/>
    <col min="8976" max="8976" width="8.5703125" style="87" customWidth="1"/>
    <col min="8977" max="8977" width="6.42578125" style="87" customWidth="1"/>
    <col min="8978" max="8978" width="5.5703125" style="87" customWidth="1"/>
    <col min="8979" max="9216" width="9.140625" style="87"/>
    <col min="9217" max="9217" width="6.28515625" style="87" customWidth="1"/>
    <col min="9218" max="9218" width="30.85546875" style="87" customWidth="1"/>
    <col min="9219" max="9221" width="5.5703125" style="87" customWidth="1"/>
    <col min="9222" max="9222" width="6.42578125" style="87" customWidth="1"/>
    <col min="9223" max="9223" width="6.140625" style="87" customWidth="1"/>
    <col min="9224" max="9224" width="5.5703125" style="87" customWidth="1"/>
    <col min="9225" max="9225" width="5" style="87" customWidth="1"/>
    <col min="9226" max="9226" width="5.5703125" style="87" customWidth="1"/>
    <col min="9227" max="9227" width="6.42578125" style="87" customWidth="1"/>
    <col min="9228" max="9228" width="5.5703125" style="87" customWidth="1"/>
    <col min="9229" max="9229" width="4.85546875" style="87" customWidth="1"/>
    <col min="9230" max="9230" width="7.28515625" style="87" customWidth="1"/>
    <col min="9231" max="9231" width="5.5703125" style="87" customWidth="1"/>
    <col min="9232" max="9232" width="8.5703125" style="87" customWidth="1"/>
    <col min="9233" max="9233" width="6.42578125" style="87" customWidth="1"/>
    <col min="9234" max="9234" width="5.5703125" style="87" customWidth="1"/>
    <col min="9235" max="9472" width="9.140625" style="87"/>
    <col min="9473" max="9473" width="6.28515625" style="87" customWidth="1"/>
    <col min="9474" max="9474" width="30.85546875" style="87" customWidth="1"/>
    <col min="9475" max="9477" width="5.5703125" style="87" customWidth="1"/>
    <col min="9478" max="9478" width="6.42578125" style="87" customWidth="1"/>
    <col min="9479" max="9479" width="6.140625" style="87" customWidth="1"/>
    <col min="9480" max="9480" width="5.5703125" style="87" customWidth="1"/>
    <col min="9481" max="9481" width="5" style="87" customWidth="1"/>
    <col min="9482" max="9482" width="5.5703125" style="87" customWidth="1"/>
    <col min="9483" max="9483" width="6.42578125" style="87" customWidth="1"/>
    <col min="9484" max="9484" width="5.5703125" style="87" customWidth="1"/>
    <col min="9485" max="9485" width="4.85546875" style="87" customWidth="1"/>
    <col min="9486" max="9486" width="7.28515625" style="87" customWidth="1"/>
    <col min="9487" max="9487" width="5.5703125" style="87" customWidth="1"/>
    <col min="9488" max="9488" width="8.5703125" style="87" customWidth="1"/>
    <col min="9489" max="9489" width="6.42578125" style="87" customWidth="1"/>
    <col min="9490" max="9490" width="5.5703125" style="87" customWidth="1"/>
    <col min="9491" max="9728" width="9.140625" style="87"/>
    <col min="9729" max="9729" width="6.28515625" style="87" customWidth="1"/>
    <col min="9730" max="9730" width="30.85546875" style="87" customWidth="1"/>
    <col min="9731" max="9733" width="5.5703125" style="87" customWidth="1"/>
    <col min="9734" max="9734" width="6.42578125" style="87" customWidth="1"/>
    <col min="9735" max="9735" width="6.140625" style="87" customWidth="1"/>
    <col min="9736" max="9736" width="5.5703125" style="87" customWidth="1"/>
    <col min="9737" max="9737" width="5" style="87" customWidth="1"/>
    <col min="9738" max="9738" width="5.5703125" style="87" customWidth="1"/>
    <col min="9739" max="9739" width="6.42578125" style="87" customWidth="1"/>
    <col min="9740" max="9740" width="5.5703125" style="87" customWidth="1"/>
    <col min="9741" max="9741" width="4.85546875" style="87" customWidth="1"/>
    <col min="9742" max="9742" width="7.28515625" style="87" customWidth="1"/>
    <col min="9743" max="9743" width="5.5703125" style="87" customWidth="1"/>
    <col min="9744" max="9744" width="8.5703125" style="87" customWidth="1"/>
    <col min="9745" max="9745" width="6.42578125" style="87" customWidth="1"/>
    <col min="9746" max="9746" width="5.5703125" style="87" customWidth="1"/>
    <col min="9747" max="9984" width="9.140625" style="87"/>
    <col min="9985" max="9985" width="6.28515625" style="87" customWidth="1"/>
    <col min="9986" max="9986" width="30.85546875" style="87" customWidth="1"/>
    <col min="9987" max="9989" width="5.5703125" style="87" customWidth="1"/>
    <col min="9990" max="9990" width="6.42578125" style="87" customWidth="1"/>
    <col min="9991" max="9991" width="6.140625" style="87" customWidth="1"/>
    <col min="9992" max="9992" width="5.5703125" style="87" customWidth="1"/>
    <col min="9993" max="9993" width="5" style="87" customWidth="1"/>
    <col min="9994" max="9994" width="5.5703125" style="87" customWidth="1"/>
    <col min="9995" max="9995" width="6.42578125" style="87" customWidth="1"/>
    <col min="9996" max="9996" width="5.5703125" style="87" customWidth="1"/>
    <col min="9997" max="9997" width="4.85546875" style="87" customWidth="1"/>
    <col min="9998" max="9998" width="7.28515625" style="87" customWidth="1"/>
    <col min="9999" max="9999" width="5.5703125" style="87" customWidth="1"/>
    <col min="10000" max="10000" width="8.5703125" style="87" customWidth="1"/>
    <col min="10001" max="10001" width="6.42578125" style="87" customWidth="1"/>
    <col min="10002" max="10002" width="5.5703125" style="87" customWidth="1"/>
    <col min="10003" max="10240" width="9.140625" style="87"/>
    <col min="10241" max="10241" width="6.28515625" style="87" customWidth="1"/>
    <col min="10242" max="10242" width="30.85546875" style="87" customWidth="1"/>
    <col min="10243" max="10245" width="5.5703125" style="87" customWidth="1"/>
    <col min="10246" max="10246" width="6.42578125" style="87" customWidth="1"/>
    <col min="10247" max="10247" width="6.140625" style="87" customWidth="1"/>
    <col min="10248" max="10248" width="5.5703125" style="87" customWidth="1"/>
    <col min="10249" max="10249" width="5" style="87" customWidth="1"/>
    <col min="10250" max="10250" width="5.5703125" style="87" customWidth="1"/>
    <col min="10251" max="10251" width="6.42578125" style="87" customWidth="1"/>
    <col min="10252" max="10252" width="5.5703125" style="87" customWidth="1"/>
    <col min="10253" max="10253" width="4.85546875" style="87" customWidth="1"/>
    <col min="10254" max="10254" width="7.28515625" style="87" customWidth="1"/>
    <col min="10255" max="10255" width="5.5703125" style="87" customWidth="1"/>
    <col min="10256" max="10256" width="8.5703125" style="87" customWidth="1"/>
    <col min="10257" max="10257" width="6.42578125" style="87" customWidth="1"/>
    <col min="10258" max="10258" width="5.5703125" style="87" customWidth="1"/>
    <col min="10259" max="10496" width="9.140625" style="87"/>
    <col min="10497" max="10497" width="6.28515625" style="87" customWidth="1"/>
    <col min="10498" max="10498" width="30.85546875" style="87" customWidth="1"/>
    <col min="10499" max="10501" width="5.5703125" style="87" customWidth="1"/>
    <col min="10502" max="10502" width="6.42578125" style="87" customWidth="1"/>
    <col min="10503" max="10503" width="6.140625" style="87" customWidth="1"/>
    <col min="10504" max="10504" width="5.5703125" style="87" customWidth="1"/>
    <col min="10505" max="10505" width="5" style="87" customWidth="1"/>
    <col min="10506" max="10506" width="5.5703125" style="87" customWidth="1"/>
    <col min="10507" max="10507" width="6.42578125" style="87" customWidth="1"/>
    <col min="10508" max="10508" width="5.5703125" style="87" customWidth="1"/>
    <col min="10509" max="10509" width="4.85546875" style="87" customWidth="1"/>
    <col min="10510" max="10510" width="7.28515625" style="87" customWidth="1"/>
    <col min="10511" max="10511" width="5.5703125" style="87" customWidth="1"/>
    <col min="10512" max="10512" width="8.5703125" style="87" customWidth="1"/>
    <col min="10513" max="10513" width="6.42578125" style="87" customWidth="1"/>
    <col min="10514" max="10514" width="5.5703125" style="87" customWidth="1"/>
    <col min="10515" max="10752" width="9.140625" style="87"/>
    <col min="10753" max="10753" width="6.28515625" style="87" customWidth="1"/>
    <col min="10754" max="10754" width="30.85546875" style="87" customWidth="1"/>
    <col min="10755" max="10757" width="5.5703125" style="87" customWidth="1"/>
    <col min="10758" max="10758" width="6.42578125" style="87" customWidth="1"/>
    <col min="10759" max="10759" width="6.140625" style="87" customWidth="1"/>
    <col min="10760" max="10760" width="5.5703125" style="87" customWidth="1"/>
    <col min="10761" max="10761" width="5" style="87" customWidth="1"/>
    <col min="10762" max="10762" width="5.5703125" style="87" customWidth="1"/>
    <col min="10763" max="10763" width="6.42578125" style="87" customWidth="1"/>
    <col min="10764" max="10764" width="5.5703125" style="87" customWidth="1"/>
    <col min="10765" max="10765" width="4.85546875" style="87" customWidth="1"/>
    <col min="10766" max="10766" width="7.28515625" style="87" customWidth="1"/>
    <col min="10767" max="10767" width="5.5703125" style="87" customWidth="1"/>
    <col min="10768" max="10768" width="8.5703125" style="87" customWidth="1"/>
    <col min="10769" max="10769" width="6.42578125" style="87" customWidth="1"/>
    <col min="10770" max="10770" width="5.5703125" style="87" customWidth="1"/>
    <col min="10771" max="11008" width="9.140625" style="87"/>
    <col min="11009" max="11009" width="6.28515625" style="87" customWidth="1"/>
    <col min="11010" max="11010" width="30.85546875" style="87" customWidth="1"/>
    <col min="11011" max="11013" width="5.5703125" style="87" customWidth="1"/>
    <col min="11014" max="11014" width="6.42578125" style="87" customWidth="1"/>
    <col min="11015" max="11015" width="6.140625" style="87" customWidth="1"/>
    <col min="11016" max="11016" width="5.5703125" style="87" customWidth="1"/>
    <col min="11017" max="11017" width="5" style="87" customWidth="1"/>
    <col min="11018" max="11018" width="5.5703125" style="87" customWidth="1"/>
    <col min="11019" max="11019" width="6.42578125" style="87" customWidth="1"/>
    <col min="11020" max="11020" width="5.5703125" style="87" customWidth="1"/>
    <col min="11021" max="11021" width="4.85546875" style="87" customWidth="1"/>
    <col min="11022" max="11022" width="7.28515625" style="87" customWidth="1"/>
    <col min="11023" max="11023" width="5.5703125" style="87" customWidth="1"/>
    <col min="11024" max="11024" width="8.5703125" style="87" customWidth="1"/>
    <col min="11025" max="11025" width="6.42578125" style="87" customWidth="1"/>
    <col min="11026" max="11026" width="5.5703125" style="87" customWidth="1"/>
    <col min="11027" max="11264" width="9.140625" style="87"/>
    <col min="11265" max="11265" width="6.28515625" style="87" customWidth="1"/>
    <col min="11266" max="11266" width="30.85546875" style="87" customWidth="1"/>
    <col min="11267" max="11269" width="5.5703125" style="87" customWidth="1"/>
    <col min="11270" max="11270" width="6.42578125" style="87" customWidth="1"/>
    <col min="11271" max="11271" width="6.140625" style="87" customWidth="1"/>
    <col min="11272" max="11272" width="5.5703125" style="87" customWidth="1"/>
    <col min="11273" max="11273" width="5" style="87" customWidth="1"/>
    <col min="11274" max="11274" width="5.5703125" style="87" customWidth="1"/>
    <col min="11275" max="11275" width="6.42578125" style="87" customWidth="1"/>
    <col min="11276" max="11276" width="5.5703125" style="87" customWidth="1"/>
    <col min="11277" max="11277" width="4.85546875" style="87" customWidth="1"/>
    <col min="11278" max="11278" width="7.28515625" style="87" customWidth="1"/>
    <col min="11279" max="11279" width="5.5703125" style="87" customWidth="1"/>
    <col min="11280" max="11280" width="8.5703125" style="87" customWidth="1"/>
    <col min="11281" max="11281" width="6.42578125" style="87" customWidth="1"/>
    <col min="11282" max="11282" width="5.5703125" style="87" customWidth="1"/>
    <col min="11283" max="11520" width="9.140625" style="87"/>
    <col min="11521" max="11521" width="6.28515625" style="87" customWidth="1"/>
    <col min="11522" max="11522" width="30.85546875" style="87" customWidth="1"/>
    <col min="11523" max="11525" width="5.5703125" style="87" customWidth="1"/>
    <col min="11526" max="11526" width="6.42578125" style="87" customWidth="1"/>
    <col min="11527" max="11527" width="6.140625" style="87" customWidth="1"/>
    <col min="11528" max="11528" width="5.5703125" style="87" customWidth="1"/>
    <col min="11529" max="11529" width="5" style="87" customWidth="1"/>
    <col min="11530" max="11530" width="5.5703125" style="87" customWidth="1"/>
    <col min="11531" max="11531" width="6.42578125" style="87" customWidth="1"/>
    <col min="11532" max="11532" width="5.5703125" style="87" customWidth="1"/>
    <col min="11533" max="11533" width="4.85546875" style="87" customWidth="1"/>
    <col min="11534" max="11534" width="7.28515625" style="87" customWidth="1"/>
    <col min="11535" max="11535" width="5.5703125" style="87" customWidth="1"/>
    <col min="11536" max="11536" width="8.5703125" style="87" customWidth="1"/>
    <col min="11537" max="11537" width="6.42578125" style="87" customWidth="1"/>
    <col min="11538" max="11538" width="5.5703125" style="87" customWidth="1"/>
    <col min="11539" max="11776" width="9.140625" style="87"/>
    <col min="11777" max="11777" width="6.28515625" style="87" customWidth="1"/>
    <col min="11778" max="11778" width="30.85546875" style="87" customWidth="1"/>
    <col min="11779" max="11781" width="5.5703125" style="87" customWidth="1"/>
    <col min="11782" max="11782" width="6.42578125" style="87" customWidth="1"/>
    <col min="11783" max="11783" width="6.140625" style="87" customWidth="1"/>
    <col min="11784" max="11784" width="5.5703125" style="87" customWidth="1"/>
    <col min="11785" max="11785" width="5" style="87" customWidth="1"/>
    <col min="11786" max="11786" width="5.5703125" style="87" customWidth="1"/>
    <col min="11787" max="11787" width="6.42578125" style="87" customWidth="1"/>
    <col min="11788" max="11788" width="5.5703125" style="87" customWidth="1"/>
    <col min="11789" max="11789" width="4.85546875" style="87" customWidth="1"/>
    <col min="11790" max="11790" width="7.28515625" style="87" customWidth="1"/>
    <col min="11791" max="11791" width="5.5703125" style="87" customWidth="1"/>
    <col min="11792" max="11792" width="8.5703125" style="87" customWidth="1"/>
    <col min="11793" max="11793" width="6.42578125" style="87" customWidth="1"/>
    <col min="11794" max="11794" width="5.5703125" style="87" customWidth="1"/>
    <col min="11795" max="12032" width="9.140625" style="87"/>
    <col min="12033" max="12033" width="6.28515625" style="87" customWidth="1"/>
    <col min="12034" max="12034" width="30.85546875" style="87" customWidth="1"/>
    <col min="12035" max="12037" width="5.5703125" style="87" customWidth="1"/>
    <col min="12038" max="12038" width="6.42578125" style="87" customWidth="1"/>
    <col min="12039" max="12039" width="6.140625" style="87" customWidth="1"/>
    <col min="12040" max="12040" width="5.5703125" style="87" customWidth="1"/>
    <col min="12041" max="12041" width="5" style="87" customWidth="1"/>
    <col min="12042" max="12042" width="5.5703125" style="87" customWidth="1"/>
    <col min="12043" max="12043" width="6.42578125" style="87" customWidth="1"/>
    <col min="12044" max="12044" width="5.5703125" style="87" customWidth="1"/>
    <col min="12045" max="12045" width="4.85546875" style="87" customWidth="1"/>
    <col min="12046" max="12046" width="7.28515625" style="87" customWidth="1"/>
    <col min="12047" max="12047" width="5.5703125" style="87" customWidth="1"/>
    <col min="12048" max="12048" width="8.5703125" style="87" customWidth="1"/>
    <col min="12049" max="12049" width="6.42578125" style="87" customWidth="1"/>
    <col min="12050" max="12050" width="5.5703125" style="87" customWidth="1"/>
    <col min="12051" max="12288" width="9.140625" style="87"/>
    <col min="12289" max="12289" width="6.28515625" style="87" customWidth="1"/>
    <col min="12290" max="12290" width="30.85546875" style="87" customWidth="1"/>
    <col min="12291" max="12293" width="5.5703125" style="87" customWidth="1"/>
    <col min="12294" max="12294" width="6.42578125" style="87" customWidth="1"/>
    <col min="12295" max="12295" width="6.140625" style="87" customWidth="1"/>
    <col min="12296" max="12296" width="5.5703125" style="87" customWidth="1"/>
    <col min="12297" max="12297" width="5" style="87" customWidth="1"/>
    <col min="12298" max="12298" width="5.5703125" style="87" customWidth="1"/>
    <col min="12299" max="12299" width="6.42578125" style="87" customWidth="1"/>
    <col min="12300" max="12300" width="5.5703125" style="87" customWidth="1"/>
    <col min="12301" max="12301" width="4.85546875" style="87" customWidth="1"/>
    <col min="12302" max="12302" width="7.28515625" style="87" customWidth="1"/>
    <col min="12303" max="12303" width="5.5703125" style="87" customWidth="1"/>
    <col min="12304" max="12304" width="8.5703125" style="87" customWidth="1"/>
    <col min="12305" max="12305" width="6.42578125" style="87" customWidth="1"/>
    <col min="12306" max="12306" width="5.5703125" style="87" customWidth="1"/>
    <col min="12307" max="12544" width="9.140625" style="87"/>
    <col min="12545" max="12545" width="6.28515625" style="87" customWidth="1"/>
    <col min="12546" max="12546" width="30.85546875" style="87" customWidth="1"/>
    <col min="12547" max="12549" width="5.5703125" style="87" customWidth="1"/>
    <col min="12550" max="12550" width="6.42578125" style="87" customWidth="1"/>
    <col min="12551" max="12551" width="6.140625" style="87" customWidth="1"/>
    <col min="12552" max="12552" width="5.5703125" style="87" customWidth="1"/>
    <col min="12553" max="12553" width="5" style="87" customWidth="1"/>
    <col min="12554" max="12554" width="5.5703125" style="87" customWidth="1"/>
    <col min="12555" max="12555" width="6.42578125" style="87" customWidth="1"/>
    <col min="12556" max="12556" width="5.5703125" style="87" customWidth="1"/>
    <col min="12557" max="12557" width="4.85546875" style="87" customWidth="1"/>
    <col min="12558" max="12558" width="7.28515625" style="87" customWidth="1"/>
    <col min="12559" max="12559" width="5.5703125" style="87" customWidth="1"/>
    <col min="12560" max="12560" width="8.5703125" style="87" customWidth="1"/>
    <col min="12561" max="12561" width="6.42578125" style="87" customWidth="1"/>
    <col min="12562" max="12562" width="5.5703125" style="87" customWidth="1"/>
    <col min="12563" max="12800" width="9.140625" style="87"/>
    <col min="12801" max="12801" width="6.28515625" style="87" customWidth="1"/>
    <col min="12802" max="12802" width="30.85546875" style="87" customWidth="1"/>
    <col min="12803" max="12805" width="5.5703125" style="87" customWidth="1"/>
    <col min="12806" max="12806" width="6.42578125" style="87" customWidth="1"/>
    <col min="12807" max="12807" width="6.140625" style="87" customWidth="1"/>
    <col min="12808" max="12808" width="5.5703125" style="87" customWidth="1"/>
    <col min="12809" max="12809" width="5" style="87" customWidth="1"/>
    <col min="12810" max="12810" width="5.5703125" style="87" customWidth="1"/>
    <col min="12811" max="12811" width="6.42578125" style="87" customWidth="1"/>
    <col min="12812" max="12812" width="5.5703125" style="87" customWidth="1"/>
    <col min="12813" max="12813" width="4.85546875" style="87" customWidth="1"/>
    <col min="12814" max="12814" width="7.28515625" style="87" customWidth="1"/>
    <col min="12815" max="12815" width="5.5703125" style="87" customWidth="1"/>
    <col min="12816" max="12816" width="8.5703125" style="87" customWidth="1"/>
    <col min="12817" max="12817" width="6.42578125" style="87" customWidth="1"/>
    <col min="12818" max="12818" width="5.5703125" style="87" customWidth="1"/>
    <col min="12819" max="13056" width="9.140625" style="87"/>
    <col min="13057" max="13057" width="6.28515625" style="87" customWidth="1"/>
    <col min="13058" max="13058" width="30.85546875" style="87" customWidth="1"/>
    <col min="13059" max="13061" width="5.5703125" style="87" customWidth="1"/>
    <col min="13062" max="13062" width="6.42578125" style="87" customWidth="1"/>
    <col min="13063" max="13063" width="6.140625" style="87" customWidth="1"/>
    <col min="13064" max="13064" width="5.5703125" style="87" customWidth="1"/>
    <col min="13065" max="13065" width="5" style="87" customWidth="1"/>
    <col min="13066" max="13066" width="5.5703125" style="87" customWidth="1"/>
    <col min="13067" max="13067" width="6.42578125" style="87" customWidth="1"/>
    <col min="13068" max="13068" width="5.5703125" style="87" customWidth="1"/>
    <col min="13069" max="13069" width="4.85546875" style="87" customWidth="1"/>
    <col min="13070" max="13070" width="7.28515625" style="87" customWidth="1"/>
    <col min="13071" max="13071" width="5.5703125" style="87" customWidth="1"/>
    <col min="13072" max="13072" width="8.5703125" style="87" customWidth="1"/>
    <col min="13073" max="13073" width="6.42578125" style="87" customWidth="1"/>
    <col min="13074" max="13074" width="5.5703125" style="87" customWidth="1"/>
    <col min="13075" max="13312" width="9.140625" style="87"/>
    <col min="13313" max="13313" width="6.28515625" style="87" customWidth="1"/>
    <col min="13314" max="13314" width="30.85546875" style="87" customWidth="1"/>
    <col min="13315" max="13317" width="5.5703125" style="87" customWidth="1"/>
    <col min="13318" max="13318" width="6.42578125" style="87" customWidth="1"/>
    <col min="13319" max="13319" width="6.140625" style="87" customWidth="1"/>
    <col min="13320" max="13320" width="5.5703125" style="87" customWidth="1"/>
    <col min="13321" max="13321" width="5" style="87" customWidth="1"/>
    <col min="13322" max="13322" width="5.5703125" style="87" customWidth="1"/>
    <col min="13323" max="13323" width="6.42578125" style="87" customWidth="1"/>
    <col min="13324" max="13324" width="5.5703125" style="87" customWidth="1"/>
    <col min="13325" max="13325" width="4.85546875" style="87" customWidth="1"/>
    <col min="13326" max="13326" width="7.28515625" style="87" customWidth="1"/>
    <col min="13327" max="13327" width="5.5703125" style="87" customWidth="1"/>
    <col min="13328" max="13328" width="8.5703125" style="87" customWidth="1"/>
    <col min="13329" max="13329" width="6.42578125" style="87" customWidth="1"/>
    <col min="13330" max="13330" width="5.5703125" style="87" customWidth="1"/>
    <col min="13331" max="13568" width="9.140625" style="87"/>
    <col min="13569" max="13569" width="6.28515625" style="87" customWidth="1"/>
    <col min="13570" max="13570" width="30.85546875" style="87" customWidth="1"/>
    <col min="13571" max="13573" width="5.5703125" style="87" customWidth="1"/>
    <col min="13574" max="13574" width="6.42578125" style="87" customWidth="1"/>
    <col min="13575" max="13575" width="6.140625" style="87" customWidth="1"/>
    <col min="13576" max="13576" width="5.5703125" style="87" customWidth="1"/>
    <col min="13577" max="13577" width="5" style="87" customWidth="1"/>
    <col min="13578" max="13578" width="5.5703125" style="87" customWidth="1"/>
    <col min="13579" max="13579" width="6.42578125" style="87" customWidth="1"/>
    <col min="13580" max="13580" width="5.5703125" style="87" customWidth="1"/>
    <col min="13581" max="13581" width="4.85546875" style="87" customWidth="1"/>
    <col min="13582" max="13582" width="7.28515625" style="87" customWidth="1"/>
    <col min="13583" max="13583" width="5.5703125" style="87" customWidth="1"/>
    <col min="13584" max="13584" width="8.5703125" style="87" customWidth="1"/>
    <col min="13585" max="13585" width="6.42578125" style="87" customWidth="1"/>
    <col min="13586" max="13586" width="5.5703125" style="87" customWidth="1"/>
    <col min="13587" max="13824" width="9.140625" style="87"/>
    <col min="13825" max="13825" width="6.28515625" style="87" customWidth="1"/>
    <col min="13826" max="13826" width="30.85546875" style="87" customWidth="1"/>
    <col min="13827" max="13829" width="5.5703125" style="87" customWidth="1"/>
    <col min="13830" max="13830" width="6.42578125" style="87" customWidth="1"/>
    <col min="13831" max="13831" width="6.140625" style="87" customWidth="1"/>
    <col min="13832" max="13832" width="5.5703125" style="87" customWidth="1"/>
    <col min="13833" max="13833" width="5" style="87" customWidth="1"/>
    <col min="13834" max="13834" width="5.5703125" style="87" customWidth="1"/>
    <col min="13835" max="13835" width="6.42578125" style="87" customWidth="1"/>
    <col min="13836" max="13836" width="5.5703125" style="87" customWidth="1"/>
    <col min="13837" max="13837" width="4.85546875" style="87" customWidth="1"/>
    <col min="13838" max="13838" width="7.28515625" style="87" customWidth="1"/>
    <col min="13839" max="13839" width="5.5703125" style="87" customWidth="1"/>
    <col min="13840" max="13840" width="8.5703125" style="87" customWidth="1"/>
    <col min="13841" max="13841" width="6.42578125" style="87" customWidth="1"/>
    <col min="13842" max="13842" width="5.5703125" style="87" customWidth="1"/>
    <col min="13843" max="14080" width="9.140625" style="87"/>
    <col min="14081" max="14081" width="6.28515625" style="87" customWidth="1"/>
    <col min="14082" max="14082" width="30.85546875" style="87" customWidth="1"/>
    <col min="14083" max="14085" width="5.5703125" style="87" customWidth="1"/>
    <col min="14086" max="14086" width="6.42578125" style="87" customWidth="1"/>
    <col min="14087" max="14087" width="6.140625" style="87" customWidth="1"/>
    <col min="14088" max="14088" width="5.5703125" style="87" customWidth="1"/>
    <col min="14089" max="14089" width="5" style="87" customWidth="1"/>
    <col min="14090" max="14090" width="5.5703125" style="87" customWidth="1"/>
    <col min="14091" max="14091" width="6.42578125" style="87" customWidth="1"/>
    <col min="14092" max="14092" width="5.5703125" style="87" customWidth="1"/>
    <col min="14093" max="14093" width="4.85546875" style="87" customWidth="1"/>
    <col min="14094" max="14094" width="7.28515625" style="87" customWidth="1"/>
    <col min="14095" max="14095" width="5.5703125" style="87" customWidth="1"/>
    <col min="14096" max="14096" width="8.5703125" style="87" customWidth="1"/>
    <col min="14097" max="14097" width="6.42578125" style="87" customWidth="1"/>
    <col min="14098" max="14098" width="5.5703125" style="87" customWidth="1"/>
    <col min="14099" max="14336" width="9.140625" style="87"/>
    <col min="14337" max="14337" width="6.28515625" style="87" customWidth="1"/>
    <col min="14338" max="14338" width="30.85546875" style="87" customWidth="1"/>
    <col min="14339" max="14341" width="5.5703125" style="87" customWidth="1"/>
    <col min="14342" max="14342" width="6.42578125" style="87" customWidth="1"/>
    <col min="14343" max="14343" width="6.140625" style="87" customWidth="1"/>
    <col min="14344" max="14344" width="5.5703125" style="87" customWidth="1"/>
    <col min="14345" max="14345" width="5" style="87" customWidth="1"/>
    <col min="14346" max="14346" width="5.5703125" style="87" customWidth="1"/>
    <col min="14347" max="14347" width="6.42578125" style="87" customWidth="1"/>
    <col min="14348" max="14348" width="5.5703125" style="87" customWidth="1"/>
    <col min="14349" max="14349" width="4.85546875" style="87" customWidth="1"/>
    <col min="14350" max="14350" width="7.28515625" style="87" customWidth="1"/>
    <col min="14351" max="14351" width="5.5703125" style="87" customWidth="1"/>
    <col min="14352" max="14352" width="8.5703125" style="87" customWidth="1"/>
    <col min="14353" max="14353" width="6.42578125" style="87" customWidth="1"/>
    <col min="14354" max="14354" width="5.5703125" style="87" customWidth="1"/>
    <col min="14355" max="14592" width="9.140625" style="87"/>
    <col min="14593" max="14593" width="6.28515625" style="87" customWidth="1"/>
    <col min="14594" max="14594" width="30.85546875" style="87" customWidth="1"/>
    <col min="14595" max="14597" width="5.5703125" style="87" customWidth="1"/>
    <col min="14598" max="14598" width="6.42578125" style="87" customWidth="1"/>
    <col min="14599" max="14599" width="6.140625" style="87" customWidth="1"/>
    <col min="14600" max="14600" width="5.5703125" style="87" customWidth="1"/>
    <col min="14601" max="14601" width="5" style="87" customWidth="1"/>
    <col min="14602" max="14602" width="5.5703125" style="87" customWidth="1"/>
    <col min="14603" max="14603" width="6.42578125" style="87" customWidth="1"/>
    <col min="14604" max="14604" width="5.5703125" style="87" customWidth="1"/>
    <col min="14605" max="14605" width="4.85546875" style="87" customWidth="1"/>
    <col min="14606" max="14606" width="7.28515625" style="87" customWidth="1"/>
    <col min="14607" max="14607" width="5.5703125" style="87" customWidth="1"/>
    <col min="14608" max="14608" width="8.5703125" style="87" customWidth="1"/>
    <col min="14609" max="14609" width="6.42578125" style="87" customWidth="1"/>
    <col min="14610" max="14610" width="5.5703125" style="87" customWidth="1"/>
    <col min="14611" max="14848" width="9.140625" style="87"/>
    <col min="14849" max="14849" width="6.28515625" style="87" customWidth="1"/>
    <col min="14850" max="14850" width="30.85546875" style="87" customWidth="1"/>
    <col min="14851" max="14853" width="5.5703125" style="87" customWidth="1"/>
    <col min="14854" max="14854" width="6.42578125" style="87" customWidth="1"/>
    <col min="14855" max="14855" width="6.140625" style="87" customWidth="1"/>
    <col min="14856" max="14856" width="5.5703125" style="87" customWidth="1"/>
    <col min="14857" max="14857" width="5" style="87" customWidth="1"/>
    <col min="14858" max="14858" width="5.5703125" style="87" customWidth="1"/>
    <col min="14859" max="14859" width="6.42578125" style="87" customWidth="1"/>
    <col min="14860" max="14860" width="5.5703125" style="87" customWidth="1"/>
    <col min="14861" max="14861" width="4.85546875" style="87" customWidth="1"/>
    <col min="14862" max="14862" width="7.28515625" style="87" customWidth="1"/>
    <col min="14863" max="14863" width="5.5703125" style="87" customWidth="1"/>
    <col min="14864" max="14864" width="8.5703125" style="87" customWidth="1"/>
    <col min="14865" max="14865" width="6.42578125" style="87" customWidth="1"/>
    <col min="14866" max="14866" width="5.5703125" style="87" customWidth="1"/>
    <col min="14867" max="15104" width="9.140625" style="87"/>
    <col min="15105" max="15105" width="6.28515625" style="87" customWidth="1"/>
    <col min="15106" max="15106" width="30.85546875" style="87" customWidth="1"/>
    <col min="15107" max="15109" width="5.5703125" style="87" customWidth="1"/>
    <col min="15110" max="15110" width="6.42578125" style="87" customWidth="1"/>
    <col min="15111" max="15111" width="6.140625" style="87" customWidth="1"/>
    <col min="15112" max="15112" width="5.5703125" style="87" customWidth="1"/>
    <col min="15113" max="15113" width="5" style="87" customWidth="1"/>
    <col min="15114" max="15114" width="5.5703125" style="87" customWidth="1"/>
    <col min="15115" max="15115" width="6.42578125" style="87" customWidth="1"/>
    <col min="15116" max="15116" width="5.5703125" style="87" customWidth="1"/>
    <col min="15117" max="15117" width="4.85546875" style="87" customWidth="1"/>
    <col min="15118" max="15118" width="7.28515625" style="87" customWidth="1"/>
    <col min="15119" max="15119" width="5.5703125" style="87" customWidth="1"/>
    <col min="15120" max="15120" width="8.5703125" style="87" customWidth="1"/>
    <col min="15121" max="15121" width="6.42578125" style="87" customWidth="1"/>
    <col min="15122" max="15122" width="5.5703125" style="87" customWidth="1"/>
    <col min="15123" max="15360" width="9.140625" style="87"/>
    <col min="15361" max="15361" width="6.28515625" style="87" customWidth="1"/>
    <col min="15362" max="15362" width="30.85546875" style="87" customWidth="1"/>
    <col min="15363" max="15365" width="5.5703125" style="87" customWidth="1"/>
    <col min="15366" max="15366" width="6.42578125" style="87" customWidth="1"/>
    <col min="15367" max="15367" width="6.140625" style="87" customWidth="1"/>
    <col min="15368" max="15368" width="5.5703125" style="87" customWidth="1"/>
    <col min="15369" max="15369" width="5" style="87" customWidth="1"/>
    <col min="15370" max="15370" width="5.5703125" style="87" customWidth="1"/>
    <col min="15371" max="15371" width="6.42578125" style="87" customWidth="1"/>
    <col min="15372" max="15372" width="5.5703125" style="87" customWidth="1"/>
    <col min="15373" max="15373" width="4.85546875" style="87" customWidth="1"/>
    <col min="15374" max="15374" width="7.28515625" style="87" customWidth="1"/>
    <col min="15375" max="15375" width="5.5703125" style="87" customWidth="1"/>
    <col min="15376" max="15376" width="8.5703125" style="87" customWidth="1"/>
    <col min="15377" max="15377" width="6.42578125" style="87" customWidth="1"/>
    <col min="15378" max="15378" width="5.5703125" style="87" customWidth="1"/>
    <col min="15379" max="15616" width="9.140625" style="87"/>
    <col min="15617" max="15617" width="6.28515625" style="87" customWidth="1"/>
    <col min="15618" max="15618" width="30.85546875" style="87" customWidth="1"/>
    <col min="15619" max="15621" width="5.5703125" style="87" customWidth="1"/>
    <col min="15622" max="15622" width="6.42578125" style="87" customWidth="1"/>
    <col min="15623" max="15623" width="6.140625" style="87" customWidth="1"/>
    <col min="15624" max="15624" width="5.5703125" style="87" customWidth="1"/>
    <col min="15625" max="15625" width="5" style="87" customWidth="1"/>
    <col min="15626" max="15626" width="5.5703125" style="87" customWidth="1"/>
    <col min="15627" max="15627" width="6.42578125" style="87" customWidth="1"/>
    <col min="15628" max="15628" width="5.5703125" style="87" customWidth="1"/>
    <col min="15629" max="15629" width="4.85546875" style="87" customWidth="1"/>
    <col min="15630" max="15630" width="7.28515625" style="87" customWidth="1"/>
    <col min="15631" max="15631" width="5.5703125" style="87" customWidth="1"/>
    <col min="15632" max="15632" width="8.5703125" style="87" customWidth="1"/>
    <col min="15633" max="15633" width="6.42578125" style="87" customWidth="1"/>
    <col min="15634" max="15634" width="5.5703125" style="87" customWidth="1"/>
    <col min="15635" max="15872" width="9.140625" style="87"/>
    <col min="15873" max="15873" width="6.28515625" style="87" customWidth="1"/>
    <col min="15874" max="15874" width="30.85546875" style="87" customWidth="1"/>
    <col min="15875" max="15877" width="5.5703125" style="87" customWidth="1"/>
    <col min="15878" max="15878" width="6.42578125" style="87" customWidth="1"/>
    <col min="15879" max="15879" width="6.140625" style="87" customWidth="1"/>
    <col min="15880" max="15880" width="5.5703125" style="87" customWidth="1"/>
    <col min="15881" max="15881" width="5" style="87" customWidth="1"/>
    <col min="15882" max="15882" width="5.5703125" style="87" customWidth="1"/>
    <col min="15883" max="15883" width="6.42578125" style="87" customWidth="1"/>
    <col min="15884" max="15884" width="5.5703125" style="87" customWidth="1"/>
    <col min="15885" max="15885" width="4.85546875" style="87" customWidth="1"/>
    <col min="15886" max="15886" width="7.28515625" style="87" customWidth="1"/>
    <col min="15887" max="15887" width="5.5703125" style="87" customWidth="1"/>
    <col min="15888" max="15888" width="8.5703125" style="87" customWidth="1"/>
    <col min="15889" max="15889" width="6.42578125" style="87" customWidth="1"/>
    <col min="15890" max="15890" width="5.5703125" style="87" customWidth="1"/>
    <col min="15891" max="16128" width="9.140625" style="87"/>
    <col min="16129" max="16129" width="6.28515625" style="87" customWidth="1"/>
    <col min="16130" max="16130" width="30.85546875" style="87" customWidth="1"/>
    <col min="16131" max="16133" width="5.5703125" style="87" customWidth="1"/>
    <col min="16134" max="16134" width="6.42578125" style="87" customWidth="1"/>
    <col min="16135" max="16135" width="6.140625" style="87" customWidth="1"/>
    <col min="16136" max="16136" width="5.5703125" style="87" customWidth="1"/>
    <col min="16137" max="16137" width="5" style="87" customWidth="1"/>
    <col min="16138" max="16138" width="5.5703125" style="87" customWidth="1"/>
    <col min="16139" max="16139" width="6.42578125" style="87" customWidth="1"/>
    <col min="16140" max="16140" width="5.5703125" style="87" customWidth="1"/>
    <col min="16141" max="16141" width="4.85546875" style="87" customWidth="1"/>
    <col min="16142" max="16142" width="7.28515625" style="87" customWidth="1"/>
    <col min="16143" max="16143" width="5.5703125" style="87" customWidth="1"/>
    <col min="16144" max="16144" width="8.5703125" style="87" customWidth="1"/>
    <col min="16145" max="16145" width="6.42578125" style="87" customWidth="1"/>
    <col min="16146" max="16146" width="5.5703125" style="87" customWidth="1"/>
    <col min="16147" max="16384" width="9.140625" style="87"/>
  </cols>
  <sheetData>
    <row r="1" spans="1:19" x14ac:dyDescent="0.2">
      <c r="A1" s="86" t="s">
        <v>175</v>
      </c>
      <c r="E1" s="140" t="s">
        <v>179</v>
      </c>
      <c r="F1" s="140"/>
      <c r="G1" s="140"/>
      <c r="H1" s="140"/>
      <c r="I1"/>
      <c r="J1" s="141" t="s">
        <v>161</v>
      </c>
      <c r="K1" s="141"/>
      <c r="L1" s="141"/>
      <c r="M1"/>
      <c r="N1" s="142" t="s">
        <v>162</v>
      </c>
      <c r="O1" s="142"/>
      <c r="P1" s="77"/>
      <c r="Q1" s="143" t="s">
        <v>163</v>
      </c>
      <c r="R1" s="143"/>
    </row>
    <row r="2" spans="1:19" x14ac:dyDescent="0.2">
      <c r="A2" s="13" t="s">
        <v>164</v>
      </c>
      <c r="B2" s="13" t="s">
        <v>165</v>
      </c>
      <c r="C2" s="83" t="s">
        <v>166</v>
      </c>
      <c r="D2" s="90" t="s">
        <v>176</v>
      </c>
      <c r="E2" s="85" t="s">
        <v>167</v>
      </c>
      <c r="F2" s="85" t="s">
        <v>168</v>
      </c>
      <c r="G2" s="85" t="s">
        <v>169</v>
      </c>
      <c r="H2" s="85" t="s">
        <v>170</v>
      </c>
      <c r="I2"/>
      <c r="J2" s="85" t="s">
        <v>167</v>
      </c>
      <c r="K2" s="85" t="s">
        <v>168</v>
      </c>
      <c r="L2" s="85" t="s">
        <v>170</v>
      </c>
      <c r="M2"/>
      <c r="N2" s="85" t="s">
        <v>171</v>
      </c>
      <c r="O2" s="85" t="s">
        <v>170</v>
      </c>
      <c r="P2"/>
      <c r="Q2" s="85" t="s">
        <v>171</v>
      </c>
      <c r="R2" s="85" t="s">
        <v>170</v>
      </c>
    </row>
    <row r="3" spans="1:19" ht="21.75" customHeight="1" x14ac:dyDescent="0.2">
      <c r="A3" s="99">
        <v>1</v>
      </c>
      <c r="B3" s="91" t="s">
        <v>206</v>
      </c>
      <c r="C3" s="92" t="s">
        <v>215</v>
      </c>
      <c r="D3" s="93" t="s">
        <v>178</v>
      </c>
      <c r="E3" s="104">
        <v>33</v>
      </c>
      <c r="F3" s="104">
        <v>51</v>
      </c>
      <c r="G3" s="104">
        <v>40</v>
      </c>
      <c r="H3" s="104">
        <v>10</v>
      </c>
      <c r="I3" s="95"/>
      <c r="J3" s="101">
        <v>37</v>
      </c>
      <c r="K3" s="80">
        <f>F3</f>
        <v>51</v>
      </c>
      <c r="L3" s="80">
        <f>H3</f>
        <v>10</v>
      </c>
      <c r="M3" s="95"/>
      <c r="N3" s="102">
        <v>40</v>
      </c>
      <c r="O3" s="81">
        <f>H3</f>
        <v>10</v>
      </c>
      <c r="P3" s="95"/>
      <c r="Q3" s="103">
        <v>39</v>
      </c>
      <c r="R3" s="79">
        <f>H3</f>
        <v>10</v>
      </c>
    </row>
    <row r="4" spans="1:19" ht="21.75" customHeight="1" x14ac:dyDescent="0.2">
      <c r="A4" s="85">
        <v>2</v>
      </c>
      <c r="B4" s="13" t="s">
        <v>207</v>
      </c>
      <c r="C4" s="83" t="s">
        <v>216</v>
      </c>
      <c r="D4" s="90" t="s">
        <v>177</v>
      </c>
      <c r="E4" s="104">
        <v>31</v>
      </c>
      <c r="F4" s="104">
        <v>30</v>
      </c>
      <c r="G4" s="104">
        <v>33</v>
      </c>
      <c r="H4" s="104">
        <v>10</v>
      </c>
      <c r="I4" s="96"/>
      <c r="J4" s="101">
        <v>32</v>
      </c>
      <c r="K4" s="80">
        <f t="shared" ref="K4:K14" si="0">F4</f>
        <v>30</v>
      </c>
      <c r="L4" s="80">
        <f t="shared" ref="L4:L14" si="1">H4</f>
        <v>10</v>
      </c>
      <c r="M4" s="96"/>
      <c r="N4" s="102">
        <v>31</v>
      </c>
      <c r="O4" s="81">
        <f t="shared" ref="O4:O14" si="2">H4</f>
        <v>10</v>
      </c>
      <c r="P4" s="96"/>
      <c r="Q4" s="103">
        <v>32</v>
      </c>
      <c r="R4" s="79">
        <f t="shared" ref="R4:R14" si="3">H4</f>
        <v>10</v>
      </c>
    </row>
    <row r="5" spans="1:19" ht="21.75" customHeight="1" x14ac:dyDescent="0.2">
      <c r="A5" s="99">
        <v>3</v>
      </c>
      <c r="B5" s="91" t="s">
        <v>208</v>
      </c>
      <c r="C5" s="92" t="s">
        <v>217</v>
      </c>
      <c r="D5" s="93" t="s">
        <v>177</v>
      </c>
      <c r="E5" s="104">
        <v>43</v>
      </c>
      <c r="F5" s="104">
        <v>42</v>
      </c>
      <c r="G5" s="104">
        <v>34</v>
      </c>
      <c r="H5" s="104">
        <v>8</v>
      </c>
      <c r="I5" s="95"/>
      <c r="J5" s="101">
        <v>38</v>
      </c>
      <c r="K5" s="80">
        <f t="shared" si="0"/>
        <v>42</v>
      </c>
      <c r="L5" s="80">
        <f t="shared" si="1"/>
        <v>8</v>
      </c>
      <c r="M5" s="95"/>
      <c r="N5" s="102">
        <v>43</v>
      </c>
      <c r="O5" s="81">
        <f t="shared" si="2"/>
        <v>8</v>
      </c>
      <c r="P5" s="95"/>
      <c r="Q5" s="103">
        <v>39</v>
      </c>
      <c r="R5" s="79">
        <f t="shared" si="3"/>
        <v>8</v>
      </c>
    </row>
    <row r="6" spans="1:19" ht="21.75" customHeight="1" x14ac:dyDescent="0.2">
      <c r="A6" s="85"/>
      <c r="B6" s="13" t="s">
        <v>218</v>
      </c>
      <c r="C6" s="83" t="s">
        <v>219</v>
      </c>
      <c r="D6" s="90" t="s">
        <v>177</v>
      </c>
      <c r="E6" s="104">
        <v>27</v>
      </c>
      <c r="F6" s="104">
        <v>20</v>
      </c>
      <c r="G6" s="104">
        <v>32</v>
      </c>
      <c r="H6" s="104">
        <v>11</v>
      </c>
      <c r="I6" s="96"/>
      <c r="J6" s="101">
        <v>30</v>
      </c>
      <c r="K6" s="80">
        <f t="shared" si="0"/>
        <v>20</v>
      </c>
      <c r="L6" s="80">
        <f t="shared" si="1"/>
        <v>11</v>
      </c>
      <c r="M6" s="96"/>
      <c r="N6" s="102">
        <v>24</v>
      </c>
      <c r="O6" s="81">
        <f t="shared" si="2"/>
        <v>11</v>
      </c>
      <c r="P6" s="96"/>
      <c r="Q6" s="103">
        <v>29</v>
      </c>
      <c r="R6" s="79">
        <f t="shared" si="3"/>
        <v>11</v>
      </c>
    </row>
    <row r="7" spans="1:19" ht="21.75" customHeight="1" x14ac:dyDescent="0.2">
      <c r="A7" s="99">
        <v>4</v>
      </c>
      <c r="B7" s="91" t="s">
        <v>209</v>
      </c>
      <c r="C7" s="92" t="s">
        <v>172</v>
      </c>
      <c r="D7" s="93" t="s">
        <v>177</v>
      </c>
      <c r="E7" s="104">
        <v>32</v>
      </c>
      <c r="F7" s="104">
        <v>29</v>
      </c>
      <c r="G7" s="104">
        <v>36</v>
      </c>
      <c r="H7" s="104">
        <v>11</v>
      </c>
      <c r="I7" s="95"/>
      <c r="J7" s="101">
        <v>34</v>
      </c>
      <c r="K7" s="80">
        <f t="shared" si="0"/>
        <v>29</v>
      </c>
      <c r="L7" s="80">
        <f t="shared" si="1"/>
        <v>11</v>
      </c>
      <c r="M7" s="95"/>
      <c r="N7" s="102">
        <v>31</v>
      </c>
      <c r="O7" s="81">
        <f t="shared" si="2"/>
        <v>11</v>
      </c>
      <c r="P7" s="95"/>
      <c r="Q7" s="103">
        <v>33</v>
      </c>
      <c r="R7" s="79">
        <f t="shared" si="3"/>
        <v>11</v>
      </c>
    </row>
    <row r="8" spans="1:19" ht="21.75" customHeight="1" x14ac:dyDescent="0.2">
      <c r="A8" s="85">
        <v>5</v>
      </c>
      <c r="B8" s="13" t="s">
        <v>183</v>
      </c>
      <c r="C8" s="83" t="s">
        <v>185</v>
      </c>
      <c r="D8" s="90" t="s">
        <v>178</v>
      </c>
      <c r="E8" s="104">
        <v>24</v>
      </c>
      <c r="F8" s="104">
        <v>15</v>
      </c>
      <c r="G8" s="104">
        <v>31</v>
      </c>
      <c r="H8" s="104">
        <v>12</v>
      </c>
      <c r="I8" s="96"/>
      <c r="J8" s="101">
        <v>29</v>
      </c>
      <c r="K8" s="80">
        <f t="shared" si="0"/>
        <v>15</v>
      </c>
      <c r="L8" s="80">
        <f t="shared" si="1"/>
        <v>12</v>
      </c>
      <c r="M8" s="96"/>
      <c r="N8" s="102">
        <v>20</v>
      </c>
      <c r="O8" s="81">
        <f t="shared" si="2"/>
        <v>12</v>
      </c>
      <c r="P8" s="96"/>
      <c r="Q8" s="103">
        <v>27</v>
      </c>
      <c r="R8" s="79">
        <f t="shared" si="3"/>
        <v>12</v>
      </c>
    </row>
    <row r="9" spans="1:19" ht="21.75" customHeight="1" x14ac:dyDescent="0.2">
      <c r="A9" s="99">
        <v>6</v>
      </c>
      <c r="B9" s="91" t="s">
        <v>211</v>
      </c>
      <c r="C9" s="92" t="s">
        <v>186</v>
      </c>
      <c r="D9" s="93" t="s">
        <v>178</v>
      </c>
      <c r="E9" s="104">
        <v>41</v>
      </c>
      <c r="F9" s="104">
        <v>55</v>
      </c>
      <c r="G9" s="104">
        <v>37</v>
      </c>
      <c r="H9" s="104">
        <v>7</v>
      </c>
      <c r="I9" s="95"/>
      <c r="J9" s="101">
        <v>39</v>
      </c>
      <c r="K9" s="80">
        <f t="shared" si="0"/>
        <v>55</v>
      </c>
      <c r="L9" s="80">
        <f t="shared" si="1"/>
        <v>7</v>
      </c>
      <c r="M9" s="95"/>
      <c r="N9" s="102">
        <v>46</v>
      </c>
      <c r="O9" s="81">
        <f t="shared" si="2"/>
        <v>7</v>
      </c>
      <c r="P9" s="95"/>
      <c r="Q9" s="103">
        <v>41</v>
      </c>
      <c r="R9" s="79">
        <f t="shared" si="3"/>
        <v>7</v>
      </c>
    </row>
    <row r="10" spans="1:19" ht="21.75" customHeight="1" x14ac:dyDescent="0.2">
      <c r="A10" s="85" t="s">
        <v>220</v>
      </c>
      <c r="B10" s="13" t="s">
        <v>212</v>
      </c>
      <c r="C10" s="83" t="s">
        <v>173</v>
      </c>
      <c r="D10" s="90" t="s">
        <v>177</v>
      </c>
      <c r="E10" s="104">
        <v>34</v>
      </c>
      <c r="F10" s="104">
        <v>34</v>
      </c>
      <c r="G10" s="104">
        <v>41</v>
      </c>
      <c r="H10" s="104">
        <v>11</v>
      </c>
      <c r="I10" s="96"/>
      <c r="J10" s="101">
        <v>38</v>
      </c>
      <c r="K10" s="80">
        <f t="shared" si="0"/>
        <v>34</v>
      </c>
      <c r="L10" s="80">
        <f t="shared" si="1"/>
        <v>11</v>
      </c>
      <c r="M10" s="96"/>
      <c r="N10" s="102">
        <v>34</v>
      </c>
      <c r="O10" s="81">
        <f t="shared" si="2"/>
        <v>11</v>
      </c>
      <c r="P10" s="96"/>
      <c r="Q10" s="103">
        <v>37</v>
      </c>
      <c r="R10" s="79">
        <f t="shared" si="3"/>
        <v>11</v>
      </c>
    </row>
    <row r="11" spans="1:19" ht="21.75" customHeight="1" x14ac:dyDescent="0.2">
      <c r="A11" s="99">
        <v>7</v>
      </c>
      <c r="B11" s="91" t="s">
        <v>213</v>
      </c>
      <c r="C11" s="92" t="s">
        <v>187</v>
      </c>
      <c r="D11" s="93" t="s">
        <v>177</v>
      </c>
      <c r="E11" s="104">
        <v>34</v>
      </c>
      <c r="F11" s="104">
        <v>24</v>
      </c>
      <c r="G11" s="104">
        <v>38</v>
      </c>
      <c r="H11" s="104">
        <v>10</v>
      </c>
      <c r="I11" s="95"/>
      <c r="J11" s="101">
        <v>36</v>
      </c>
      <c r="K11" s="80">
        <f t="shared" si="0"/>
        <v>24</v>
      </c>
      <c r="L11" s="80">
        <f t="shared" si="1"/>
        <v>10</v>
      </c>
      <c r="M11" s="95"/>
      <c r="N11" s="102">
        <v>31</v>
      </c>
      <c r="O11" s="81">
        <f t="shared" si="2"/>
        <v>10</v>
      </c>
      <c r="P11" s="95"/>
      <c r="Q11" s="103">
        <v>35</v>
      </c>
      <c r="R11" s="79">
        <f t="shared" si="3"/>
        <v>10</v>
      </c>
    </row>
    <row r="12" spans="1:19" ht="21.75" customHeight="1" x14ac:dyDescent="0.2">
      <c r="A12" s="85">
        <v>8</v>
      </c>
      <c r="B12" s="13" t="s">
        <v>221</v>
      </c>
      <c r="C12" s="83" t="s">
        <v>184</v>
      </c>
      <c r="D12" s="90" t="s">
        <v>178</v>
      </c>
      <c r="E12" s="104">
        <v>34</v>
      </c>
      <c r="F12" s="104">
        <v>36</v>
      </c>
      <c r="G12" s="104">
        <v>37</v>
      </c>
      <c r="H12" s="104">
        <v>9</v>
      </c>
      <c r="I12" s="96"/>
      <c r="J12" s="101">
        <v>36</v>
      </c>
      <c r="K12" s="80">
        <f t="shared" si="0"/>
        <v>36</v>
      </c>
      <c r="L12" s="80">
        <f t="shared" si="1"/>
        <v>9</v>
      </c>
      <c r="M12" s="96"/>
      <c r="N12" s="102">
        <v>35</v>
      </c>
      <c r="O12" s="81">
        <f t="shared" si="2"/>
        <v>9</v>
      </c>
      <c r="P12" s="96"/>
      <c r="Q12" s="103">
        <v>36</v>
      </c>
      <c r="R12" s="79">
        <f t="shared" si="3"/>
        <v>9</v>
      </c>
      <c r="S12" s="100"/>
    </row>
    <row r="13" spans="1:19" ht="21.75" customHeight="1" x14ac:dyDescent="0.2">
      <c r="A13" s="99">
        <v>9</v>
      </c>
      <c r="B13" s="91" t="s">
        <v>222</v>
      </c>
      <c r="C13" s="92" t="s">
        <v>174</v>
      </c>
      <c r="D13" s="93" t="s">
        <v>178</v>
      </c>
      <c r="E13" s="104">
        <v>43</v>
      </c>
      <c r="F13" s="104">
        <v>39</v>
      </c>
      <c r="G13" s="104">
        <v>44</v>
      </c>
      <c r="H13" s="104">
        <v>11</v>
      </c>
      <c r="I13" s="95"/>
      <c r="J13" s="101">
        <v>44</v>
      </c>
      <c r="K13" s="80">
        <f t="shared" si="0"/>
        <v>39</v>
      </c>
      <c r="L13" s="80">
        <f t="shared" si="1"/>
        <v>11</v>
      </c>
      <c r="M13" s="95"/>
      <c r="N13" s="102">
        <v>41</v>
      </c>
      <c r="O13" s="81">
        <f t="shared" si="2"/>
        <v>11</v>
      </c>
      <c r="P13" s="95"/>
      <c r="Q13" s="103">
        <v>43</v>
      </c>
      <c r="R13" s="79">
        <f t="shared" si="3"/>
        <v>11</v>
      </c>
      <c r="S13" s="100"/>
    </row>
    <row r="14" spans="1:19" ht="21.75" customHeight="1" x14ac:dyDescent="0.2">
      <c r="A14" s="85">
        <v>10</v>
      </c>
      <c r="B14" s="13" t="s">
        <v>214</v>
      </c>
      <c r="C14" s="83" t="s">
        <v>173</v>
      </c>
      <c r="D14" s="90" t="s">
        <v>177</v>
      </c>
      <c r="E14" s="104">
        <v>35</v>
      </c>
      <c r="F14" s="104">
        <v>36</v>
      </c>
      <c r="G14" s="104">
        <v>43</v>
      </c>
      <c r="H14" s="104">
        <v>11</v>
      </c>
      <c r="I14" s="96"/>
      <c r="J14" s="101">
        <v>39</v>
      </c>
      <c r="K14" s="80">
        <f t="shared" si="0"/>
        <v>36</v>
      </c>
      <c r="L14" s="80">
        <f t="shared" si="1"/>
        <v>11</v>
      </c>
      <c r="M14" s="96"/>
      <c r="N14" s="102">
        <v>35</v>
      </c>
      <c r="O14" s="81">
        <f t="shared" si="2"/>
        <v>11</v>
      </c>
      <c r="P14" s="96"/>
      <c r="Q14" s="103">
        <v>39</v>
      </c>
      <c r="R14" s="79">
        <f t="shared" si="3"/>
        <v>11</v>
      </c>
    </row>
    <row r="15" spans="1:19" x14ac:dyDescent="0.2">
      <c r="A15"/>
      <c r="B15"/>
      <c r="C15" s="83"/>
      <c r="D15" s="76"/>
      <c r="E15"/>
      <c r="F15"/>
      <c r="G15"/>
      <c r="H15" s="77"/>
      <c r="I15" s="76"/>
      <c r="J15" s="144" t="s">
        <v>180</v>
      </c>
      <c r="K15" s="144"/>
      <c r="L15" s="144"/>
      <c r="M15"/>
      <c r="N15" s="144" t="s">
        <v>182</v>
      </c>
      <c r="O15" s="144"/>
      <c r="P15" s="82"/>
      <c r="Q15" s="144" t="s">
        <v>181</v>
      </c>
      <c r="R15" s="144"/>
    </row>
    <row r="16" spans="1:19" s="89" customFormat="1" x14ac:dyDescent="0.2">
      <c r="A16"/>
      <c r="B16" s="78"/>
      <c r="C16" s="83"/>
      <c r="D16" s="76"/>
      <c r="E16"/>
      <c r="F16" s="77"/>
      <c r="G16"/>
      <c r="H16" s="77"/>
      <c r="I16" s="77"/>
      <c r="J16"/>
      <c r="K16" s="77"/>
      <c r="L16" s="77"/>
      <c r="M16"/>
      <c r="N16" s="77"/>
      <c r="O16" s="77"/>
      <c r="P16"/>
      <c r="Q16" s="77"/>
      <c r="R16" s="77"/>
    </row>
    <row r="18" spans="1:18" x14ac:dyDescent="0.2">
      <c r="A18" s="94" t="s">
        <v>225</v>
      </c>
      <c r="H18" s="87"/>
      <c r="L18" s="87"/>
      <c r="O18" s="87"/>
      <c r="R18" s="87"/>
    </row>
    <row r="19" spans="1:18" x14ac:dyDescent="0.2">
      <c r="A19" s="86"/>
      <c r="D19" s="87"/>
      <c r="H19" s="87"/>
      <c r="L19" s="87"/>
      <c r="O19" s="87"/>
      <c r="R19" s="87"/>
    </row>
    <row r="20" spans="1:18" x14ac:dyDescent="0.2">
      <c r="C20" s="87"/>
      <c r="D20" s="87"/>
      <c r="H20" s="87"/>
      <c r="L20" s="87"/>
      <c r="O20" s="87"/>
      <c r="R20" s="87"/>
    </row>
    <row r="21" spans="1:18" x14ac:dyDescent="0.2">
      <c r="C21" s="87"/>
      <c r="D21" s="87"/>
      <c r="H21" s="87"/>
      <c r="L21" s="87"/>
      <c r="O21" s="87"/>
      <c r="R21" s="87"/>
    </row>
    <row r="22" spans="1:18" x14ac:dyDescent="0.2">
      <c r="C22" s="87"/>
      <c r="D22" s="87"/>
      <c r="H22" s="87"/>
      <c r="L22" s="87"/>
      <c r="O22" s="87"/>
      <c r="R22" s="87"/>
    </row>
    <row r="23" spans="1:18" x14ac:dyDescent="0.2">
      <c r="C23" s="87"/>
      <c r="D23" s="87"/>
      <c r="H23" s="87"/>
      <c r="L23" s="87"/>
      <c r="O23" s="87"/>
      <c r="R23" s="87"/>
    </row>
    <row r="24" spans="1:18" x14ac:dyDescent="0.2">
      <c r="C24" s="87"/>
      <c r="D24" s="87"/>
      <c r="H24" s="87"/>
      <c r="L24" s="87"/>
      <c r="O24" s="87"/>
      <c r="R24" s="87"/>
    </row>
    <row r="25" spans="1:18" x14ac:dyDescent="0.2">
      <c r="C25" s="87"/>
      <c r="D25" s="87"/>
      <c r="H25" s="87"/>
      <c r="L25" s="87"/>
      <c r="O25" s="87"/>
      <c r="R25" s="87"/>
    </row>
    <row r="26" spans="1:18" x14ac:dyDescent="0.2">
      <c r="H26" s="87"/>
      <c r="L26" s="87"/>
      <c r="O26" s="87"/>
      <c r="R26" s="87"/>
    </row>
    <row r="27" spans="1:18" x14ac:dyDescent="0.2">
      <c r="H27" s="87"/>
      <c r="L27" s="87"/>
      <c r="O27" s="87"/>
      <c r="R27" s="87"/>
    </row>
    <row r="28" spans="1:18" x14ac:dyDescent="0.2">
      <c r="H28" s="87"/>
      <c r="L28" s="87"/>
      <c r="O28" s="87"/>
      <c r="R28" s="87"/>
    </row>
    <row r="29" spans="1:18" x14ac:dyDescent="0.2">
      <c r="H29" s="87"/>
      <c r="L29" s="87"/>
      <c r="O29" s="87"/>
      <c r="R29" s="87"/>
    </row>
    <row r="30" spans="1:18" x14ac:dyDescent="0.2">
      <c r="H30" s="87"/>
      <c r="L30" s="87"/>
      <c r="O30" s="87"/>
      <c r="R30" s="87"/>
    </row>
  </sheetData>
  <mergeCells count="7">
    <mergeCell ref="E1:H1"/>
    <mergeCell ref="J1:L1"/>
    <mergeCell ref="N1:O1"/>
    <mergeCell ref="Q1:R1"/>
    <mergeCell ref="J15:L15"/>
    <mergeCell ref="N15:O15"/>
    <mergeCell ref="Q15:R15"/>
  </mergeCells>
  <pageMargins left="0.18" right="0.17" top="0.75" bottom="0.75" header="0.3" footer="0.3"/>
  <pageSetup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149"/>
  <sheetViews>
    <sheetView workbookViewId="0">
      <selection activeCell="L18" sqref="L18"/>
    </sheetView>
  </sheetViews>
  <sheetFormatPr defaultRowHeight="12.75" x14ac:dyDescent="0.2"/>
  <cols>
    <col min="1" max="1" width="50.85546875" style="23" bestFit="1" customWidth="1"/>
    <col min="4" max="4" width="18" customWidth="1"/>
    <col min="8" max="8" width="10.42578125" customWidth="1"/>
  </cols>
  <sheetData>
    <row r="1" spans="1:9" x14ac:dyDescent="0.2">
      <c r="A1" s="70" t="s">
        <v>153</v>
      </c>
      <c r="D1" s="70" t="s">
        <v>157</v>
      </c>
      <c r="G1" s="70" t="s">
        <v>154</v>
      </c>
      <c r="H1" s="70" t="s">
        <v>155</v>
      </c>
      <c r="I1" s="70" t="s">
        <v>156</v>
      </c>
    </row>
    <row r="2" spans="1:9" x14ac:dyDescent="0.2">
      <c r="A2" t="s">
        <v>188</v>
      </c>
      <c r="D2" s="23" t="s">
        <v>135</v>
      </c>
      <c r="G2">
        <v>1</v>
      </c>
      <c r="H2" s="23" t="s">
        <v>138</v>
      </c>
      <c r="I2">
        <v>2016</v>
      </c>
    </row>
    <row r="3" spans="1:9" x14ac:dyDescent="0.2">
      <c r="A3" t="s">
        <v>189</v>
      </c>
      <c r="D3" s="23" t="s">
        <v>151</v>
      </c>
      <c r="G3">
        <f t="shared" ref="G3:G32" si="0">+G2+1</f>
        <v>2</v>
      </c>
      <c r="H3" s="23" t="s">
        <v>139</v>
      </c>
      <c r="I3">
        <f>+I2+1</f>
        <v>2017</v>
      </c>
    </row>
    <row r="4" spans="1:9" x14ac:dyDescent="0.2">
      <c r="A4" t="s">
        <v>76</v>
      </c>
      <c r="G4">
        <f t="shared" si="0"/>
        <v>3</v>
      </c>
      <c r="H4" s="23" t="s">
        <v>140</v>
      </c>
      <c r="I4">
        <f>+I3+1</f>
        <v>2018</v>
      </c>
    </row>
    <row r="5" spans="1:9" x14ac:dyDescent="0.2">
      <c r="A5" t="s">
        <v>77</v>
      </c>
      <c r="G5">
        <f t="shared" si="0"/>
        <v>4</v>
      </c>
      <c r="H5" s="23" t="s">
        <v>141</v>
      </c>
      <c r="I5">
        <f>+I4+1</f>
        <v>2019</v>
      </c>
    </row>
    <row r="6" spans="1:9" x14ac:dyDescent="0.2">
      <c r="A6" s="78" t="s">
        <v>199</v>
      </c>
      <c r="G6">
        <f t="shared" si="0"/>
        <v>5</v>
      </c>
      <c r="H6" s="23" t="s">
        <v>134</v>
      </c>
      <c r="I6">
        <f t="shared" ref="I6:I32" si="1">+I5+1</f>
        <v>2020</v>
      </c>
    </row>
    <row r="7" spans="1:9" x14ac:dyDescent="0.2">
      <c r="A7" t="s">
        <v>78</v>
      </c>
      <c r="G7">
        <f t="shared" si="0"/>
        <v>6</v>
      </c>
      <c r="H7" s="23" t="s">
        <v>142</v>
      </c>
      <c r="I7">
        <f t="shared" si="1"/>
        <v>2021</v>
      </c>
    </row>
    <row r="8" spans="1:9" x14ac:dyDescent="0.2">
      <c r="A8" s="78" t="s">
        <v>204</v>
      </c>
      <c r="G8">
        <f t="shared" si="0"/>
        <v>7</v>
      </c>
      <c r="H8" s="23" t="s">
        <v>143</v>
      </c>
      <c r="I8">
        <f t="shared" si="1"/>
        <v>2022</v>
      </c>
    </row>
    <row r="9" spans="1:9" x14ac:dyDescent="0.2">
      <c r="A9" t="s">
        <v>190</v>
      </c>
      <c r="G9">
        <f t="shared" si="0"/>
        <v>8</v>
      </c>
      <c r="H9" s="23" t="s">
        <v>144</v>
      </c>
      <c r="I9">
        <f t="shared" si="1"/>
        <v>2023</v>
      </c>
    </row>
    <row r="10" spans="1:9" x14ac:dyDescent="0.2">
      <c r="A10" t="s">
        <v>79</v>
      </c>
      <c r="G10">
        <f t="shared" si="0"/>
        <v>9</v>
      </c>
      <c r="H10" s="23" t="s">
        <v>145</v>
      </c>
      <c r="I10">
        <f t="shared" si="1"/>
        <v>2024</v>
      </c>
    </row>
    <row r="11" spans="1:9" x14ac:dyDescent="0.2">
      <c r="A11" t="s">
        <v>80</v>
      </c>
      <c r="G11">
        <f t="shared" si="0"/>
        <v>10</v>
      </c>
      <c r="H11" s="23" t="s">
        <v>146</v>
      </c>
      <c r="I11">
        <f t="shared" si="1"/>
        <v>2025</v>
      </c>
    </row>
    <row r="12" spans="1:9" x14ac:dyDescent="0.2">
      <c r="A12" t="s">
        <v>81</v>
      </c>
      <c r="G12">
        <f t="shared" si="0"/>
        <v>11</v>
      </c>
      <c r="H12" s="23" t="s">
        <v>147</v>
      </c>
      <c r="I12">
        <f t="shared" si="1"/>
        <v>2026</v>
      </c>
    </row>
    <row r="13" spans="1:9" x14ac:dyDescent="0.2">
      <c r="A13" s="78" t="s">
        <v>203</v>
      </c>
      <c r="G13">
        <f t="shared" si="0"/>
        <v>12</v>
      </c>
      <c r="H13" s="23" t="s">
        <v>148</v>
      </c>
      <c r="I13">
        <f t="shared" si="1"/>
        <v>2027</v>
      </c>
    </row>
    <row r="14" spans="1:9" x14ac:dyDescent="0.2">
      <c r="A14" t="s">
        <v>83</v>
      </c>
      <c r="G14">
        <f t="shared" si="0"/>
        <v>13</v>
      </c>
      <c r="I14">
        <f t="shared" si="1"/>
        <v>2028</v>
      </c>
    </row>
    <row r="15" spans="1:9" x14ac:dyDescent="0.2">
      <c r="A15" t="s">
        <v>84</v>
      </c>
      <c r="G15">
        <f t="shared" si="0"/>
        <v>14</v>
      </c>
      <c r="I15">
        <f t="shared" si="1"/>
        <v>2029</v>
      </c>
    </row>
    <row r="16" spans="1:9" x14ac:dyDescent="0.2">
      <c r="A16" t="s">
        <v>85</v>
      </c>
      <c r="G16">
        <f t="shared" si="0"/>
        <v>15</v>
      </c>
      <c r="I16">
        <f t="shared" si="1"/>
        <v>2030</v>
      </c>
    </row>
    <row r="17" spans="1:9" x14ac:dyDescent="0.2">
      <c r="A17" t="s">
        <v>86</v>
      </c>
      <c r="G17">
        <f t="shared" si="0"/>
        <v>16</v>
      </c>
      <c r="I17">
        <f t="shared" si="1"/>
        <v>2031</v>
      </c>
    </row>
    <row r="18" spans="1:9" x14ac:dyDescent="0.2">
      <c r="A18" s="78" t="s">
        <v>200</v>
      </c>
      <c r="G18">
        <f t="shared" si="0"/>
        <v>17</v>
      </c>
      <c r="I18">
        <f t="shared" si="1"/>
        <v>2032</v>
      </c>
    </row>
    <row r="19" spans="1:9" x14ac:dyDescent="0.2">
      <c r="A19" s="78" t="s">
        <v>223</v>
      </c>
      <c r="G19">
        <f t="shared" si="0"/>
        <v>18</v>
      </c>
      <c r="I19">
        <f t="shared" si="1"/>
        <v>2033</v>
      </c>
    </row>
    <row r="20" spans="1:9" x14ac:dyDescent="0.2">
      <c r="A20" t="s">
        <v>87</v>
      </c>
      <c r="G20">
        <f t="shared" si="0"/>
        <v>19</v>
      </c>
      <c r="I20">
        <f t="shared" si="1"/>
        <v>2034</v>
      </c>
    </row>
    <row r="21" spans="1:9" x14ac:dyDescent="0.2">
      <c r="A21" t="s">
        <v>88</v>
      </c>
      <c r="G21">
        <f t="shared" si="0"/>
        <v>20</v>
      </c>
      <c r="I21">
        <f t="shared" si="1"/>
        <v>2035</v>
      </c>
    </row>
    <row r="22" spans="1:9" x14ac:dyDescent="0.2">
      <c r="A22" t="s">
        <v>89</v>
      </c>
      <c r="G22">
        <f t="shared" si="0"/>
        <v>21</v>
      </c>
      <c r="I22">
        <f t="shared" si="1"/>
        <v>2036</v>
      </c>
    </row>
    <row r="23" spans="1:9" x14ac:dyDescent="0.2">
      <c r="A23" t="s">
        <v>90</v>
      </c>
      <c r="G23">
        <f t="shared" si="0"/>
        <v>22</v>
      </c>
      <c r="I23">
        <f t="shared" si="1"/>
        <v>2037</v>
      </c>
    </row>
    <row r="24" spans="1:9" x14ac:dyDescent="0.2">
      <c r="A24" s="78" t="s">
        <v>201</v>
      </c>
      <c r="G24">
        <f t="shared" si="0"/>
        <v>23</v>
      </c>
      <c r="I24">
        <f t="shared" si="1"/>
        <v>2038</v>
      </c>
    </row>
    <row r="25" spans="1:9" x14ac:dyDescent="0.2">
      <c r="A25" t="s">
        <v>136</v>
      </c>
      <c r="G25">
        <f t="shared" si="0"/>
        <v>24</v>
      </c>
      <c r="I25">
        <f t="shared" si="1"/>
        <v>2039</v>
      </c>
    </row>
    <row r="26" spans="1:9" x14ac:dyDescent="0.2">
      <c r="A26" t="s">
        <v>191</v>
      </c>
      <c r="G26">
        <f t="shared" si="0"/>
        <v>25</v>
      </c>
      <c r="I26">
        <f t="shared" si="1"/>
        <v>2040</v>
      </c>
    </row>
    <row r="27" spans="1:9" x14ac:dyDescent="0.2">
      <c r="A27" t="s">
        <v>192</v>
      </c>
      <c r="G27">
        <f t="shared" si="0"/>
        <v>26</v>
      </c>
      <c r="I27">
        <f t="shared" si="1"/>
        <v>2041</v>
      </c>
    </row>
    <row r="28" spans="1:9" x14ac:dyDescent="0.2">
      <c r="A28" t="s">
        <v>91</v>
      </c>
      <c r="G28">
        <f t="shared" si="0"/>
        <v>27</v>
      </c>
      <c r="I28">
        <f t="shared" si="1"/>
        <v>2042</v>
      </c>
    </row>
    <row r="29" spans="1:9" x14ac:dyDescent="0.2">
      <c r="A29" t="s">
        <v>92</v>
      </c>
      <c r="G29">
        <f t="shared" si="0"/>
        <v>28</v>
      </c>
      <c r="I29">
        <f t="shared" si="1"/>
        <v>2043</v>
      </c>
    </row>
    <row r="30" spans="1:9" x14ac:dyDescent="0.2">
      <c r="A30" t="s">
        <v>93</v>
      </c>
      <c r="G30">
        <f t="shared" si="0"/>
        <v>29</v>
      </c>
      <c r="I30">
        <f t="shared" si="1"/>
        <v>2044</v>
      </c>
    </row>
    <row r="31" spans="1:9" x14ac:dyDescent="0.2">
      <c r="A31" t="s">
        <v>95</v>
      </c>
      <c r="G31">
        <f t="shared" si="0"/>
        <v>30</v>
      </c>
      <c r="I31">
        <f t="shared" si="1"/>
        <v>2045</v>
      </c>
    </row>
    <row r="32" spans="1:9" x14ac:dyDescent="0.2">
      <c r="A32" t="s">
        <v>97</v>
      </c>
      <c r="G32">
        <f t="shared" si="0"/>
        <v>31</v>
      </c>
      <c r="I32">
        <f t="shared" si="1"/>
        <v>2046</v>
      </c>
    </row>
    <row r="33" spans="1:1" x14ac:dyDescent="0.2">
      <c r="A33" t="s">
        <v>193</v>
      </c>
    </row>
    <row r="34" spans="1:1" x14ac:dyDescent="0.2">
      <c r="A34" t="s">
        <v>98</v>
      </c>
    </row>
    <row r="35" spans="1:1" x14ac:dyDescent="0.2">
      <c r="A35" t="s">
        <v>99</v>
      </c>
    </row>
    <row r="36" spans="1:1" x14ac:dyDescent="0.2">
      <c r="A36" t="s">
        <v>194</v>
      </c>
    </row>
    <row r="37" spans="1:1" x14ac:dyDescent="0.2">
      <c r="A37" t="s">
        <v>195</v>
      </c>
    </row>
    <row r="38" spans="1:1" x14ac:dyDescent="0.2">
      <c r="A38" t="s">
        <v>101</v>
      </c>
    </row>
    <row r="39" spans="1:1" x14ac:dyDescent="0.2">
      <c r="A39" t="s">
        <v>82</v>
      </c>
    </row>
    <row r="40" spans="1:1" x14ac:dyDescent="0.2">
      <c r="A40" t="s">
        <v>196</v>
      </c>
    </row>
    <row r="41" spans="1:1" x14ac:dyDescent="0.2">
      <c r="A41" t="s">
        <v>94</v>
      </c>
    </row>
    <row r="42" spans="1:1" x14ac:dyDescent="0.2">
      <c r="A42" t="s">
        <v>96</v>
      </c>
    </row>
    <row r="43" spans="1:1" x14ac:dyDescent="0.2">
      <c r="A43" t="s">
        <v>100</v>
      </c>
    </row>
    <row r="44" spans="1:1" x14ac:dyDescent="0.2">
      <c r="A44" t="s">
        <v>107</v>
      </c>
    </row>
    <row r="45" spans="1:1" x14ac:dyDescent="0.2">
      <c r="A45" t="s">
        <v>102</v>
      </c>
    </row>
    <row r="46" spans="1:1" x14ac:dyDescent="0.2">
      <c r="A46" t="s">
        <v>103</v>
      </c>
    </row>
    <row r="47" spans="1:1" x14ac:dyDescent="0.2">
      <c r="A47" s="23" t="s">
        <v>104</v>
      </c>
    </row>
    <row r="48" spans="1:1" x14ac:dyDescent="0.2">
      <c r="A48" s="23" t="s">
        <v>197</v>
      </c>
    </row>
    <row r="49" spans="1:1" x14ac:dyDescent="0.2">
      <c r="A49" s="23" t="s">
        <v>105</v>
      </c>
    </row>
    <row r="50" spans="1:1" x14ac:dyDescent="0.2">
      <c r="A50" s="78" t="s">
        <v>202</v>
      </c>
    </row>
    <row r="51" spans="1:1" x14ac:dyDescent="0.2">
      <c r="A51" s="23" t="s">
        <v>106</v>
      </c>
    </row>
    <row r="52" spans="1:1" x14ac:dyDescent="0.2">
      <c r="A52" s="23" t="s">
        <v>137</v>
      </c>
    </row>
    <row r="53" spans="1:1" x14ac:dyDescent="0.2">
      <c r="A53" s="23" t="s">
        <v>108</v>
      </c>
    </row>
    <row r="54" spans="1:1" x14ac:dyDescent="0.2">
      <c r="A54" t="s">
        <v>198</v>
      </c>
    </row>
    <row r="92" spans="1:1" ht="15" x14ac:dyDescent="0.2">
      <c r="A92" s="1"/>
    </row>
    <row r="93" spans="1:1" ht="15" x14ac:dyDescent="0.2">
      <c r="A93" s="1"/>
    </row>
    <row r="94" spans="1:1" ht="15" x14ac:dyDescent="0.2">
      <c r="A94" s="1"/>
    </row>
    <row r="95" spans="1:1" ht="15" x14ac:dyDescent="0.2">
      <c r="A95" s="1"/>
    </row>
    <row r="96" spans="1:1" ht="15" x14ac:dyDescent="0.2">
      <c r="A96" s="1"/>
    </row>
    <row r="97" spans="1:1" ht="15" x14ac:dyDescent="0.2">
      <c r="A97" s="1"/>
    </row>
    <row r="98" spans="1:1" ht="15" x14ac:dyDescent="0.2">
      <c r="A98" s="1"/>
    </row>
    <row r="99" spans="1:1" ht="15" x14ac:dyDescent="0.2">
      <c r="A99" s="1"/>
    </row>
    <row r="100" spans="1:1" ht="15" x14ac:dyDescent="0.2">
      <c r="A100" s="1"/>
    </row>
    <row r="101" spans="1:1" ht="15" x14ac:dyDescent="0.2">
      <c r="A101" s="1"/>
    </row>
    <row r="102" spans="1:1" ht="15" x14ac:dyDescent="0.2">
      <c r="A102" s="1"/>
    </row>
    <row r="103" spans="1:1" ht="15" x14ac:dyDescent="0.2">
      <c r="A103" s="1"/>
    </row>
    <row r="104" spans="1:1" ht="15" x14ac:dyDescent="0.2">
      <c r="A104" s="1"/>
    </row>
    <row r="105" spans="1:1" ht="15" x14ac:dyDescent="0.2">
      <c r="A105" s="1"/>
    </row>
    <row r="107" spans="1:1" ht="15" x14ac:dyDescent="0.2">
      <c r="A107" s="1"/>
    </row>
    <row r="108" spans="1:1" ht="15" x14ac:dyDescent="0.2">
      <c r="A108" s="1"/>
    </row>
    <row r="109" spans="1:1" ht="15" x14ac:dyDescent="0.2">
      <c r="A109" s="1"/>
    </row>
    <row r="110" spans="1:1" ht="15" x14ac:dyDescent="0.2">
      <c r="A110" s="1"/>
    </row>
    <row r="111" spans="1:1" ht="15" x14ac:dyDescent="0.2">
      <c r="A111" s="1"/>
    </row>
    <row r="112" spans="1:1" ht="15" x14ac:dyDescent="0.2">
      <c r="A112" s="1"/>
    </row>
    <row r="113" spans="1:1" ht="15" x14ac:dyDescent="0.2">
      <c r="A113" s="1"/>
    </row>
    <row r="114" spans="1:1" ht="15" x14ac:dyDescent="0.2">
      <c r="A114" s="1"/>
    </row>
    <row r="115" spans="1:1" ht="15" x14ac:dyDescent="0.2">
      <c r="A115" s="1"/>
    </row>
    <row r="116" spans="1:1" ht="15" x14ac:dyDescent="0.2">
      <c r="A116" s="1"/>
    </row>
    <row r="117" spans="1:1" ht="15" x14ac:dyDescent="0.2">
      <c r="A117" s="1"/>
    </row>
    <row r="118" spans="1:1" ht="15" x14ac:dyDescent="0.2">
      <c r="A118" s="1"/>
    </row>
    <row r="119" spans="1:1" ht="15" x14ac:dyDescent="0.2">
      <c r="A119" s="1"/>
    </row>
    <row r="122" spans="1:1" ht="15" x14ac:dyDescent="0.2">
      <c r="A122" s="1"/>
    </row>
    <row r="123" spans="1:1" ht="15" x14ac:dyDescent="0.2">
      <c r="A123" s="1"/>
    </row>
    <row r="124" spans="1:1" ht="15" x14ac:dyDescent="0.2">
      <c r="A124" s="1"/>
    </row>
    <row r="125" spans="1:1" ht="15" x14ac:dyDescent="0.2">
      <c r="A125" s="1"/>
    </row>
    <row r="126" spans="1:1" ht="15" x14ac:dyDescent="0.2">
      <c r="A126" s="1"/>
    </row>
    <row r="127" spans="1:1" ht="15" x14ac:dyDescent="0.2">
      <c r="A127" s="1"/>
    </row>
    <row r="128" spans="1:1" ht="15" x14ac:dyDescent="0.2">
      <c r="A128" s="1"/>
    </row>
    <row r="129" spans="1:1" ht="15" x14ac:dyDescent="0.2">
      <c r="A129" s="1"/>
    </row>
    <row r="130" spans="1:1" ht="15" x14ac:dyDescent="0.2">
      <c r="A130" s="1"/>
    </row>
    <row r="131" spans="1:1" ht="15" x14ac:dyDescent="0.2">
      <c r="A131" s="1"/>
    </row>
    <row r="132" spans="1:1" ht="15" x14ac:dyDescent="0.2">
      <c r="A132" s="1"/>
    </row>
    <row r="133" spans="1:1" ht="15" x14ac:dyDescent="0.2">
      <c r="A133" s="1"/>
    </row>
    <row r="134" spans="1:1" ht="15" x14ac:dyDescent="0.2">
      <c r="A134" s="1"/>
    </row>
    <row r="135" spans="1:1" ht="15" x14ac:dyDescent="0.2">
      <c r="A135" s="1"/>
    </row>
    <row r="137" spans="1:1" ht="15" x14ac:dyDescent="0.2">
      <c r="A137" s="1"/>
    </row>
    <row r="138" spans="1:1" ht="15" x14ac:dyDescent="0.2">
      <c r="A138" s="1"/>
    </row>
    <row r="139" spans="1:1" ht="15" x14ac:dyDescent="0.2">
      <c r="A139" s="1"/>
    </row>
    <row r="140" spans="1:1" ht="15" x14ac:dyDescent="0.2">
      <c r="A140" s="1"/>
    </row>
    <row r="141" spans="1:1" ht="15" x14ac:dyDescent="0.2">
      <c r="A141" s="1"/>
    </row>
    <row r="142" spans="1:1" ht="15" x14ac:dyDescent="0.2">
      <c r="A142" s="1"/>
    </row>
    <row r="143" spans="1:1" ht="15" x14ac:dyDescent="0.2">
      <c r="A143" s="1"/>
    </row>
    <row r="144" spans="1:1" ht="15" x14ac:dyDescent="0.2">
      <c r="A144" s="1"/>
    </row>
    <row r="145" spans="1:1" ht="15" x14ac:dyDescent="0.2">
      <c r="A145" s="1"/>
    </row>
    <row r="146" spans="1:1" ht="15" x14ac:dyDescent="0.2">
      <c r="A146" s="1"/>
    </row>
    <row r="147" spans="1:1" ht="15" x14ac:dyDescent="0.2">
      <c r="A147" s="1"/>
    </row>
    <row r="148" spans="1:1" ht="15" x14ac:dyDescent="0.2">
      <c r="A148" s="1"/>
    </row>
    <row r="149" spans="1:1" ht="15" x14ac:dyDescent="0.2">
      <c r="A149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229</v>
      </c>
      <c r="B4" s="2"/>
      <c r="C4" s="2"/>
      <c r="D4" s="4" t="s">
        <v>238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3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227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239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228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231</v>
      </c>
      <c r="C11" s="49" t="s">
        <v>233</v>
      </c>
      <c r="D11" s="105" t="s">
        <v>230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116"/>
      <c r="J13" s="2"/>
      <c r="K13" s="2"/>
      <c r="L13" s="2"/>
      <c r="M13" s="2"/>
      <c r="N13" s="2"/>
    </row>
    <row r="14" spans="1:14" ht="17.649999999999999" customHeight="1" x14ac:dyDescent="0.25">
      <c r="A14" s="106" t="s">
        <v>234</v>
      </c>
      <c r="B14" s="108"/>
      <c r="C14" s="108"/>
      <c r="D14" s="107" t="s">
        <v>253</v>
      </c>
      <c r="E14" s="110" t="s">
        <v>251</v>
      </c>
      <c r="F14" s="111">
        <v>36000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4704</v>
      </c>
      <c r="D17" s="68">
        <v>202</v>
      </c>
      <c r="E17" s="68">
        <v>3969</v>
      </c>
      <c r="F17" s="68">
        <v>386</v>
      </c>
      <c r="G17" s="68">
        <v>29</v>
      </c>
      <c r="H17" s="32">
        <f t="shared" ref="H17:H44" si="0">SUM(C17:G17)</f>
        <v>9290</v>
      </c>
      <c r="I17" s="68">
        <v>18</v>
      </c>
      <c r="J17" s="68">
        <v>3998</v>
      </c>
      <c r="K17" s="68">
        <v>1024</v>
      </c>
      <c r="L17" s="32">
        <f t="shared" ref="L17:L44" si="1">SUM(I17:K17)</f>
        <v>5040</v>
      </c>
      <c r="M17" s="33">
        <f t="shared" ref="M17:M44" si="2">SUM(H17,L17)</f>
        <v>14330</v>
      </c>
      <c r="N17" s="23"/>
    </row>
    <row r="18" spans="1:14" ht="17.649999999999999" customHeight="1" x14ac:dyDescent="0.2">
      <c r="A18" s="34"/>
      <c r="B18" s="35" t="s">
        <v>14</v>
      </c>
      <c r="C18" s="69">
        <v>3846</v>
      </c>
      <c r="D18" s="69">
        <v>165</v>
      </c>
      <c r="E18" s="69">
        <v>5660</v>
      </c>
      <c r="F18" s="69">
        <v>315</v>
      </c>
      <c r="G18" s="69">
        <v>29</v>
      </c>
      <c r="H18" s="37">
        <f t="shared" si="0"/>
        <v>10015</v>
      </c>
      <c r="I18" s="69">
        <v>18</v>
      </c>
      <c r="J18" s="69">
        <v>2945</v>
      </c>
      <c r="K18" s="69">
        <v>1030</v>
      </c>
      <c r="L18" s="37">
        <f t="shared" si="1"/>
        <v>3993</v>
      </c>
      <c r="M18" s="38">
        <f t="shared" si="2"/>
        <v>14008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-0.18239795918367352</v>
      </c>
      <c r="D19" s="48">
        <f t="shared" ref="D19:K19" si="3">IF(D17&lt;&gt;0,D18/D17-1,"")</f>
        <v>-0.18316831683168322</v>
      </c>
      <c r="E19" s="48">
        <f t="shared" si="3"/>
        <v>0.42605190224237832</v>
      </c>
      <c r="F19" s="48">
        <f t="shared" si="3"/>
        <v>-0.18393782383419688</v>
      </c>
      <c r="G19" s="48">
        <f t="shared" si="3"/>
        <v>0</v>
      </c>
      <c r="H19" s="71">
        <f>IF(H17&lt;&gt;0,H18/H17-1,0)</f>
        <v>7.8040904198062533E-2</v>
      </c>
      <c r="I19" s="48">
        <f t="shared" si="3"/>
        <v>0</v>
      </c>
      <c r="J19" s="48">
        <f t="shared" si="3"/>
        <v>-0.26338169084542273</v>
      </c>
      <c r="K19" s="48">
        <f t="shared" si="3"/>
        <v>5.859375E-3</v>
      </c>
      <c r="L19" s="71">
        <f>IF(L17&lt;&gt;0,L18/L17-1,0)</f>
        <v>-0.20773809523809528</v>
      </c>
      <c r="M19" s="72">
        <f>IF(M17&lt;&gt;0,M18/M17-1,0)</f>
        <v>-2.2470341939986094E-2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4959</v>
      </c>
      <c r="D20" s="68">
        <v>213</v>
      </c>
      <c r="E20" s="68">
        <v>4185</v>
      </c>
      <c r="F20" s="68">
        <v>405</v>
      </c>
      <c r="G20" s="68">
        <v>29</v>
      </c>
      <c r="H20" s="32">
        <f t="shared" si="0"/>
        <v>9791</v>
      </c>
      <c r="I20" s="68">
        <v>18</v>
      </c>
      <c r="J20" s="68">
        <v>4240</v>
      </c>
      <c r="K20" s="68">
        <v>1108</v>
      </c>
      <c r="L20" s="32">
        <f t="shared" si="1"/>
        <v>5366</v>
      </c>
      <c r="M20" s="33">
        <f t="shared" si="2"/>
        <v>15157</v>
      </c>
      <c r="N20" s="23"/>
    </row>
    <row r="21" spans="1:14" ht="17.649999999999999" customHeight="1" x14ac:dyDescent="0.2">
      <c r="A21" s="34"/>
      <c r="B21" s="35" t="s">
        <v>14</v>
      </c>
      <c r="C21" s="69">
        <v>5068</v>
      </c>
      <c r="D21" s="69">
        <v>218</v>
      </c>
      <c r="E21" s="69">
        <v>7459</v>
      </c>
      <c r="F21" s="69">
        <v>414</v>
      </c>
      <c r="G21" s="69">
        <v>29</v>
      </c>
      <c r="H21" s="37">
        <f t="shared" si="0"/>
        <v>13188</v>
      </c>
      <c r="I21" s="69">
        <v>18</v>
      </c>
      <c r="J21" s="69">
        <v>3904</v>
      </c>
      <c r="K21" s="69">
        <v>1392</v>
      </c>
      <c r="L21" s="37">
        <f t="shared" si="1"/>
        <v>5314</v>
      </c>
      <c r="M21" s="38">
        <f t="shared" si="2"/>
        <v>18502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2.1980237951199744E-2</v>
      </c>
      <c r="D22" s="48">
        <f t="shared" ref="D22:G22" si="4">IF(D20&lt;&gt;0,D21/D20-1,"")</f>
        <v>2.3474178403755763E-2</v>
      </c>
      <c r="E22" s="48">
        <f t="shared" si="4"/>
        <v>0.78231780167264042</v>
      </c>
      <c r="F22" s="48">
        <f t="shared" si="4"/>
        <v>2.2222222222222143E-2</v>
      </c>
      <c r="G22" s="48">
        <f t="shared" si="4"/>
        <v>0</v>
      </c>
      <c r="H22" s="71">
        <f>IF(H20&lt;&gt;0,H21/H20-1,0)</f>
        <v>0.34695128178939849</v>
      </c>
      <c r="I22" s="48">
        <f t="shared" ref="I22:K22" si="5">IF(I20&lt;&gt;0,I21/I20-1,"")</f>
        <v>0</v>
      </c>
      <c r="J22" s="48">
        <f t="shared" si="5"/>
        <v>-7.9245283018867907E-2</v>
      </c>
      <c r="K22" s="48">
        <f t="shared" si="5"/>
        <v>0.25631768953068601</v>
      </c>
      <c r="L22" s="71">
        <f>IF(L20&lt;&gt;0,L21/L20-1,0)</f>
        <v>-9.6906448005963375E-3</v>
      </c>
      <c r="M22" s="72">
        <f>IF(M20&lt;&gt;0,M21/M20-1,0)</f>
        <v>0.22069011018011486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5397</v>
      </c>
      <c r="D23" s="68">
        <v>232</v>
      </c>
      <c r="E23" s="68">
        <v>4375</v>
      </c>
      <c r="F23" s="68">
        <v>412</v>
      </c>
      <c r="G23" s="68">
        <v>29</v>
      </c>
      <c r="H23" s="32">
        <f t="shared" si="0"/>
        <v>10445</v>
      </c>
      <c r="I23" s="68">
        <v>18</v>
      </c>
      <c r="J23" s="68">
        <v>4801</v>
      </c>
      <c r="K23" s="68">
        <v>1571</v>
      </c>
      <c r="L23" s="32">
        <f t="shared" si="1"/>
        <v>6390</v>
      </c>
      <c r="M23" s="33">
        <f t="shared" si="2"/>
        <v>16835</v>
      </c>
      <c r="N23" s="23"/>
    </row>
    <row r="24" spans="1:14" ht="17.649999999999999" customHeight="1" x14ac:dyDescent="0.2">
      <c r="A24" s="34"/>
      <c r="B24" s="35" t="s">
        <v>14</v>
      </c>
      <c r="C24" s="69">
        <v>5516</v>
      </c>
      <c r="D24" s="69">
        <v>237</v>
      </c>
      <c r="E24" s="69">
        <v>7796</v>
      </c>
      <c r="F24" s="69">
        <v>420</v>
      </c>
      <c r="G24" s="69">
        <v>29</v>
      </c>
      <c r="H24" s="37">
        <f t="shared" si="0"/>
        <v>13998</v>
      </c>
      <c r="I24" s="69">
        <v>18</v>
      </c>
      <c r="J24" s="69">
        <v>4420</v>
      </c>
      <c r="K24" s="69">
        <v>1974</v>
      </c>
      <c r="L24" s="37">
        <f t="shared" si="1"/>
        <v>6412</v>
      </c>
      <c r="M24" s="38">
        <f t="shared" si="2"/>
        <v>20410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2.2049286640726251E-2</v>
      </c>
      <c r="D25" s="48">
        <f t="shared" ref="D25:G25" si="6">IF(D23&lt;&gt;0,D24/D23-1,"")</f>
        <v>2.155172413793105E-2</v>
      </c>
      <c r="E25" s="48">
        <f>IF(E23&lt;&gt;0,E24/E23-1,"")</f>
        <v>0.78194285714285705</v>
      </c>
      <c r="F25" s="48">
        <f t="shared" si="6"/>
        <v>1.9417475728155331E-2</v>
      </c>
      <c r="G25" s="48">
        <f t="shared" si="6"/>
        <v>0</v>
      </c>
      <c r="H25" s="71">
        <f>IF(H23&lt;&gt;0,H24/H23-1,0)</f>
        <v>0.34016275730014356</v>
      </c>
      <c r="I25" s="48">
        <f t="shared" ref="I25:K25" si="7">IF(I23&lt;&gt;0,I24/I23-1,"")</f>
        <v>0</v>
      </c>
      <c r="J25" s="48">
        <f t="shared" si="7"/>
        <v>-7.935846698604454E-2</v>
      </c>
      <c r="K25" s="48">
        <f t="shared" si="7"/>
        <v>0.25652450668364102</v>
      </c>
      <c r="L25" s="71">
        <f>IF(L23&lt;&gt;0,L24/L23-1,0)</f>
        <v>3.4428794992176215E-3</v>
      </c>
      <c r="M25" s="72">
        <f>IF(M23&lt;&gt;0,M24/M23-1,0)</f>
        <v>0.21235521235521237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5397</v>
      </c>
      <c r="D26" s="68">
        <v>232</v>
      </c>
      <c r="E26" s="68">
        <v>4375</v>
      </c>
      <c r="F26" s="68">
        <v>412</v>
      </c>
      <c r="G26" s="68">
        <v>29</v>
      </c>
      <c r="H26" s="32">
        <f t="shared" si="0"/>
        <v>10445</v>
      </c>
      <c r="I26" s="68">
        <v>18</v>
      </c>
      <c r="J26" s="68">
        <v>4801</v>
      </c>
      <c r="K26" s="68">
        <v>1571</v>
      </c>
      <c r="L26" s="32">
        <f t="shared" si="1"/>
        <v>6390</v>
      </c>
      <c r="M26" s="33">
        <f t="shared" si="2"/>
        <v>16835</v>
      </c>
      <c r="N26" s="23"/>
    </row>
    <row r="27" spans="1:14" ht="17.649999999999999" customHeight="1" x14ac:dyDescent="0.2">
      <c r="A27" s="34"/>
      <c r="B27" s="35" t="s">
        <v>14</v>
      </c>
      <c r="C27" s="69">
        <v>5516</v>
      </c>
      <c r="D27" s="69">
        <v>237</v>
      </c>
      <c r="E27" s="69">
        <v>7796</v>
      </c>
      <c r="F27" s="69">
        <v>420</v>
      </c>
      <c r="G27" s="69">
        <v>29</v>
      </c>
      <c r="H27" s="37">
        <f t="shared" si="0"/>
        <v>13998</v>
      </c>
      <c r="I27" s="69">
        <v>18</v>
      </c>
      <c r="J27" s="69">
        <v>4420</v>
      </c>
      <c r="K27" s="69">
        <v>1974</v>
      </c>
      <c r="L27" s="37">
        <f t="shared" si="1"/>
        <v>6412</v>
      </c>
      <c r="M27" s="38">
        <f t="shared" si="2"/>
        <v>20410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2.2049286640726251E-2</v>
      </c>
      <c r="D28" s="48">
        <f t="shared" ref="D28:G28" si="8">IF(D26&lt;&gt;0,D27/D26-1,"")</f>
        <v>2.155172413793105E-2</v>
      </c>
      <c r="E28" s="48">
        <f t="shared" si="8"/>
        <v>0.78194285714285705</v>
      </c>
      <c r="F28" s="48">
        <f t="shared" si="8"/>
        <v>1.9417475728155331E-2</v>
      </c>
      <c r="G28" s="48">
        <f t="shared" si="8"/>
        <v>0</v>
      </c>
      <c r="H28" s="71">
        <f>IF(H26&lt;&gt;0,H27/H26-1,0)</f>
        <v>0.34016275730014356</v>
      </c>
      <c r="I28" s="48">
        <f t="shared" ref="I28:K28" si="9">IF(I26&lt;&gt;0,I27/I26-1,"")</f>
        <v>0</v>
      </c>
      <c r="J28" s="48">
        <f t="shared" si="9"/>
        <v>-7.935846698604454E-2</v>
      </c>
      <c r="K28" s="48">
        <f t="shared" si="9"/>
        <v>0.25652450668364102</v>
      </c>
      <c r="L28" s="71">
        <f>IF(L26&lt;&gt;0,L27/L26-1,0)</f>
        <v>3.4428794992176215E-3</v>
      </c>
      <c r="M28" s="72">
        <f>IF(M26&lt;&gt;0,M27/M26-1,0)</f>
        <v>0.21235521235521237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2768</v>
      </c>
      <c r="D29" s="68">
        <v>119</v>
      </c>
      <c r="E29" s="68">
        <v>2305</v>
      </c>
      <c r="F29" s="68">
        <v>264</v>
      </c>
      <c r="G29" s="68">
        <v>29</v>
      </c>
      <c r="H29" s="32">
        <f t="shared" si="0"/>
        <v>5485</v>
      </c>
      <c r="I29" s="68">
        <v>18</v>
      </c>
      <c r="J29" s="68">
        <v>2984</v>
      </c>
      <c r="K29" s="68">
        <v>1115</v>
      </c>
      <c r="L29" s="32">
        <f t="shared" si="1"/>
        <v>4117</v>
      </c>
      <c r="M29" s="33">
        <f t="shared" si="2"/>
        <v>9602</v>
      </c>
      <c r="N29" s="23"/>
    </row>
    <row r="30" spans="1:14" ht="17.649999999999999" customHeight="1" x14ac:dyDescent="0.2">
      <c r="A30" s="34"/>
      <c r="B30" s="35" t="s">
        <v>14</v>
      </c>
      <c r="C30" s="69">
        <v>2886</v>
      </c>
      <c r="D30" s="69">
        <v>124</v>
      </c>
      <c r="E30" s="69">
        <v>4189</v>
      </c>
      <c r="F30" s="69">
        <v>275</v>
      </c>
      <c r="G30" s="69">
        <v>29</v>
      </c>
      <c r="H30" s="37">
        <f t="shared" si="0"/>
        <v>7503</v>
      </c>
      <c r="I30" s="69">
        <v>18</v>
      </c>
      <c r="J30" s="69">
        <v>2802</v>
      </c>
      <c r="K30" s="69">
        <v>1430</v>
      </c>
      <c r="L30" s="37">
        <f t="shared" si="1"/>
        <v>4250</v>
      </c>
      <c r="M30" s="38">
        <f t="shared" si="2"/>
        <v>11753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4.263005780346818E-2</v>
      </c>
      <c r="D31" s="48">
        <f t="shared" ref="D31:G31" si="10">IF(D29&lt;&gt;0,D30/D29-1,"")</f>
        <v>4.2016806722689148E-2</v>
      </c>
      <c r="E31" s="48">
        <f t="shared" si="10"/>
        <v>0.81735357917570495</v>
      </c>
      <c r="F31" s="48">
        <f t="shared" si="10"/>
        <v>4.1666666666666741E-2</v>
      </c>
      <c r="G31" s="48">
        <f t="shared" si="10"/>
        <v>0</v>
      </c>
      <c r="H31" s="71">
        <f>IF(H29&lt;&gt;0,H30/H29-1,0)</f>
        <v>0.36791248860528714</v>
      </c>
      <c r="I31" s="48">
        <f t="shared" ref="I31:K31" si="11">IF(I29&lt;&gt;0,I30/I29-1,"")</f>
        <v>0</v>
      </c>
      <c r="J31" s="48">
        <f t="shared" si="11"/>
        <v>-6.0991957104557626E-2</v>
      </c>
      <c r="K31" s="48">
        <f t="shared" si="11"/>
        <v>0.28251121076233177</v>
      </c>
      <c r="L31" s="71">
        <f>IF(L29&lt;&gt;0,L30/L29-1,0)</f>
        <v>3.2305076512023412E-2</v>
      </c>
      <c r="M31" s="72">
        <f>IF(M29&lt;&gt;0,M30/M29-1,0)</f>
        <v>0.22401583003540937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2768</v>
      </c>
      <c r="D32" s="68">
        <v>119</v>
      </c>
      <c r="E32" s="68">
        <v>2305</v>
      </c>
      <c r="F32" s="68">
        <v>264</v>
      </c>
      <c r="G32" s="68">
        <v>29</v>
      </c>
      <c r="H32" s="32">
        <f t="shared" si="0"/>
        <v>5485</v>
      </c>
      <c r="I32" s="68">
        <v>18</v>
      </c>
      <c r="J32" s="68">
        <v>2984</v>
      </c>
      <c r="K32" s="68">
        <v>1115</v>
      </c>
      <c r="L32" s="32">
        <f t="shared" si="1"/>
        <v>4117</v>
      </c>
      <c r="M32" s="33">
        <f t="shared" si="2"/>
        <v>9602</v>
      </c>
      <c r="N32" s="23"/>
    </row>
    <row r="33" spans="1:14" ht="17.649999999999999" customHeight="1" x14ac:dyDescent="0.2">
      <c r="A33" s="34"/>
      <c r="B33" s="35" t="s">
        <v>14</v>
      </c>
      <c r="C33" s="69">
        <v>2886</v>
      </c>
      <c r="D33" s="69">
        <v>124</v>
      </c>
      <c r="E33" s="69">
        <v>4189</v>
      </c>
      <c r="F33" s="69">
        <v>275</v>
      </c>
      <c r="G33" s="69">
        <v>29</v>
      </c>
      <c r="H33" s="37">
        <f t="shared" si="0"/>
        <v>7503</v>
      </c>
      <c r="I33" s="69">
        <v>18</v>
      </c>
      <c r="J33" s="69">
        <v>2802</v>
      </c>
      <c r="K33" s="69">
        <v>1430</v>
      </c>
      <c r="L33" s="37">
        <f t="shared" si="1"/>
        <v>4250</v>
      </c>
      <c r="M33" s="38">
        <f t="shared" si="2"/>
        <v>11753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4.263005780346818E-2</v>
      </c>
      <c r="D34" s="48">
        <f t="shared" ref="D34:G34" si="12">IF(D32&lt;&gt;0,D33/D32-1,"")</f>
        <v>4.2016806722689148E-2</v>
      </c>
      <c r="E34" s="48">
        <f t="shared" si="12"/>
        <v>0.81735357917570495</v>
      </c>
      <c r="F34" s="48">
        <f t="shared" si="12"/>
        <v>4.1666666666666741E-2</v>
      </c>
      <c r="G34" s="48">
        <f t="shared" si="12"/>
        <v>0</v>
      </c>
      <c r="H34" s="71">
        <f>IF(H32&lt;&gt;0,H33/H32-1,0)</f>
        <v>0.36791248860528714</v>
      </c>
      <c r="I34" s="48">
        <f t="shared" ref="I34:K34" si="13">IF(I32&lt;&gt;0,I33/I32-1,"")</f>
        <v>0</v>
      </c>
      <c r="J34" s="48">
        <f t="shared" si="13"/>
        <v>-6.0991957104557626E-2</v>
      </c>
      <c r="K34" s="48">
        <f t="shared" si="13"/>
        <v>0.28251121076233177</v>
      </c>
      <c r="L34" s="71">
        <f>IF(L32&lt;&gt;0,L33/L32-1,0)</f>
        <v>3.2305076512023412E-2</v>
      </c>
      <c r="M34" s="72">
        <f>IF(M32&lt;&gt;0,M33/M32-1,0)</f>
        <v>0.22401583003540937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2768</v>
      </c>
      <c r="D35" s="68">
        <v>119</v>
      </c>
      <c r="E35" s="68">
        <v>2305</v>
      </c>
      <c r="F35" s="68">
        <v>264</v>
      </c>
      <c r="G35" s="68">
        <v>29</v>
      </c>
      <c r="H35" s="32">
        <f t="shared" si="0"/>
        <v>5485</v>
      </c>
      <c r="I35" s="68">
        <v>18</v>
      </c>
      <c r="J35" s="68">
        <v>2984</v>
      </c>
      <c r="K35" s="68">
        <v>1115</v>
      </c>
      <c r="L35" s="32">
        <f t="shared" si="1"/>
        <v>4117</v>
      </c>
      <c r="M35" s="33">
        <f t="shared" si="2"/>
        <v>9602</v>
      </c>
      <c r="N35" s="23"/>
    </row>
    <row r="36" spans="1:14" ht="17.649999999999999" customHeight="1" x14ac:dyDescent="0.2">
      <c r="A36" s="34"/>
      <c r="B36" s="35" t="s">
        <v>14</v>
      </c>
      <c r="C36" s="69">
        <v>2886</v>
      </c>
      <c r="D36" s="69">
        <v>124</v>
      </c>
      <c r="E36" s="69">
        <v>4189</v>
      </c>
      <c r="F36" s="69">
        <v>275</v>
      </c>
      <c r="G36" s="69">
        <v>29</v>
      </c>
      <c r="H36" s="37">
        <f t="shared" si="0"/>
        <v>7503</v>
      </c>
      <c r="I36" s="69">
        <v>18</v>
      </c>
      <c r="J36" s="69">
        <v>2802</v>
      </c>
      <c r="K36" s="69">
        <v>1430</v>
      </c>
      <c r="L36" s="37">
        <f t="shared" si="1"/>
        <v>4250</v>
      </c>
      <c r="M36" s="38">
        <f t="shared" si="2"/>
        <v>11753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4.263005780346818E-2</v>
      </c>
      <c r="D37" s="48">
        <f t="shared" ref="D37:G37" si="14">IF(D35&lt;&gt;0,D36/D35-1,"")</f>
        <v>4.2016806722689148E-2</v>
      </c>
      <c r="E37" s="48">
        <f t="shared" si="14"/>
        <v>0.81735357917570495</v>
      </c>
      <c r="F37" s="48">
        <f t="shared" si="14"/>
        <v>4.1666666666666741E-2</v>
      </c>
      <c r="G37" s="48">
        <f t="shared" si="14"/>
        <v>0</v>
      </c>
      <c r="H37" s="71">
        <f>IF(H35&lt;&gt;0,H36/H35-1,0)</f>
        <v>0.36791248860528714</v>
      </c>
      <c r="I37" s="48">
        <f t="shared" ref="I37:K37" si="15">IF(I35&lt;&gt;0,I36/I35-1,"")</f>
        <v>0</v>
      </c>
      <c r="J37" s="48">
        <f t="shared" si="15"/>
        <v>-6.0991957104557626E-2</v>
      </c>
      <c r="K37" s="48">
        <f t="shared" si="15"/>
        <v>0.28251121076233177</v>
      </c>
      <c r="L37" s="71">
        <f>IF(L35&lt;&gt;0,L36/L35-1,0)</f>
        <v>3.2305076512023412E-2</v>
      </c>
      <c r="M37" s="72">
        <f>IF(M35&lt;&gt;0,M36/M35-1,0)</f>
        <v>0.22401583003540937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3126</v>
      </c>
      <c r="D38" s="68">
        <v>134</v>
      </c>
      <c r="E38" s="68">
        <v>2740</v>
      </c>
      <c r="F38" s="68">
        <v>332</v>
      </c>
      <c r="G38" s="68">
        <v>29</v>
      </c>
      <c r="H38" s="32">
        <f t="shared" si="0"/>
        <v>6361</v>
      </c>
      <c r="I38" s="68">
        <v>18</v>
      </c>
      <c r="J38" s="68">
        <v>3586</v>
      </c>
      <c r="K38" s="68">
        <v>1280</v>
      </c>
      <c r="L38" s="32">
        <f t="shared" si="1"/>
        <v>4884</v>
      </c>
      <c r="M38" s="33">
        <f t="shared" si="2"/>
        <v>11245</v>
      </c>
      <c r="N38" s="23"/>
    </row>
    <row r="39" spans="1:14" ht="17.649999999999999" customHeight="1" x14ac:dyDescent="0.2">
      <c r="A39" s="34"/>
      <c r="B39" s="35" t="s">
        <v>14</v>
      </c>
      <c r="C39" s="69">
        <v>3259</v>
      </c>
      <c r="D39" s="69">
        <v>140</v>
      </c>
      <c r="E39" s="69">
        <v>4981</v>
      </c>
      <c r="F39" s="69">
        <v>346</v>
      </c>
      <c r="G39" s="69">
        <v>29</v>
      </c>
      <c r="H39" s="37">
        <f t="shared" si="0"/>
        <v>8755</v>
      </c>
      <c r="I39" s="69">
        <v>18</v>
      </c>
      <c r="J39" s="69">
        <v>3367</v>
      </c>
      <c r="K39" s="69">
        <v>1641</v>
      </c>
      <c r="L39" s="37">
        <f t="shared" si="1"/>
        <v>5026</v>
      </c>
      <c r="M39" s="38">
        <f t="shared" si="2"/>
        <v>13781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4.25463851567498E-2</v>
      </c>
      <c r="D40" s="48">
        <f t="shared" ref="D40:G40" si="16">IF(D38&lt;&gt;0,D39/D38-1,"")</f>
        <v>4.4776119402984982E-2</v>
      </c>
      <c r="E40" s="48">
        <f t="shared" si="16"/>
        <v>0.81788321167883216</v>
      </c>
      <c r="F40" s="48">
        <f t="shared" si="16"/>
        <v>4.2168674698795261E-2</v>
      </c>
      <c r="G40" s="48">
        <f t="shared" si="16"/>
        <v>0</v>
      </c>
      <c r="H40" s="71">
        <f>IF(H38&lt;&gt;0,H39/H38-1,0)</f>
        <v>0.3763559188806791</v>
      </c>
      <c r="I40" s="48">
        <f t="shared" ref="I40:K40" si="17">IF(I38&lt;&gt;0,I39/I38-1,"")</f>
        <v>0</v>
      </c>
      <c r="J40" s="48">
        <f t="shared" si="17"/>
        <v>-6.1070831009481297E-2</v>
      </c>
      <c r="K40" s="48">
        <f t="shared" si="17"/>
        <v>0.28203124999999996</v>
      </c>
      <c r="L40" s="71">
        <f>IF(L38&lt;&gt;0,L39/L38-1,0)</f>
        <v>2.9074529074529121E-2</v>
      </c>
      <c r="M40" s="72">
        <f>IF(M38&lt;&gt;0,M39/M38-1,0)</f>
        <v>0.2255224544241885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3135</v>
      </c>
      <c r="D41" s="68">
        <v>135</v>
      </c>
      <c r="E41" s="68">
        <v>2666</v>
      </c>
      <c r="F41" s="68">
        <v>333</v>
      </c>
      <c r="G41" s="68">
        <v>29</v>
      </c>
      <c r="H41" s="32">
        <f t="shared" si="0"/>
        <v>6298</v>
      </c>
      <c r="I41" s="68">
        <v>18</v>
      </c>
      <c r="J41" s="68">
        <v>3523</v>
      </c>
      <c r="K41" s="68">
        <v>1387</v>
      </c>
      <c r="L41" s="32">
        <f t="shared" si="1"/>
        <v>4928</v>
      </c>
      <c r="M41" s="33">
        <f t="shared" si="2"/>
        <v>11226</v>
      </c>
      <c r="N41" s="23"/>
    </row>
    <row r="42" spans="1:14" ht="17.649999999999999" customHeight="1" x14ac:dyDescent="0.2">
      <c r="A42" s="34"/>
      <c r="B42" s="35" t="s">
        <v>14</v>
      </c>
      <c r="C42" s="69">
        <v>3268</v>
      </c>
      <c r="D42" s="69">
        <v>140</v>
      </c>
      <c r="E42" s="69">
        <v>4847</v>
      </c>
      <c r="F42" s="69">
        <v>347</v>
      </c>
      <c r="G42" s="69">
        <v>29</v>
      </c>
      <c r="H42" s="37">
        <f t="shared" si="0"/>
        <v>8631</v>
      </c>
      <c r="I42" s="69">
        <v>18</v>
      </c>
      <c r="J42" s="69">
        <v>3308</v>
      </c>
      <c r="K42" s="69">
        <v>1777</v>
      </c>
      <c r="L42" s="37">
        <f t="shared" si="1"/>
        <v>5103</v>
      </c>
      <c r="M42" s="38">
        <f t="shared" si="2"/>
        <v>13734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4.2424242424242475E-2</v>
      </c>
      <c r="D43" s="48">
        <f t="shared" ref="D43:G43" si="18">IF(D41&lt;&gt;0,D42/D41-1,"")</f>
        <v>3.7037037037036979E-2</v>
      </c>
      <c r="E43" s="48">
        <f t="shared" si="18"/>
        <v>0.81807951987996996</v>
      </c>
      <c r="F43" s="48">
        <f t="shared" si="18"/>
        <v>4.2042042042041983E-2</v>
      </c>
      <c r="G43" s="48">
        <f t="shared" si="18"/>
        <v>0</v>
      </c>
      <c r="H43" s="71">
        <f>IF(H41&lt;&gt;0,H42/H41-1,0)</f>
        <v>0.37043505874880922</v>
      </c>
      <c r="I43" s="48">
        <f t="shared" ref="I43:K43" si="19">IF(I41&lt;&gt;0,I42/I41-1,"")</f>
        <v>0</v>
      </c>
      <c r="J43" s="48">
        <f t="shared" si="19"/>
        <v>-6.1027533352256635E-2</v>
      </c>
      <c r="K43" s="48">
        <f t="shared" si="19"/>
        <v>0.28118240807498207</v>
      </c>
      <c r="L43" s="71">
        <f>IF(L41&lt;&gt;0,L42/L41-1,0)</f>
        <v>3.5511363636363535E-2</v>
      </c>
      <c r="M43" s="72">
        <f>IF(M41&lt;&gt;0,M42/M41-1,0)</f>
        <v>0.22340994120791025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ref="L45:L49" si="21">SUM(I45:K45)</f>
        <v>0</v>
      </c>
      <c r="M45" s="38">
        <f t="shared" ref="M45:M49" si="22">SUM(H45,L45)</f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21"/>
        <v>0</v>
      </c>
      <c r="M46" s="10">
        <f t="shared" si="2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21"/>
        <v>0</v>
      </c>
      <c r="M47" s="33">
        <f t="shared" si="2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21"/>
        <v>0</v>
      </c>
      <c r="M48" s="38">
        <f t="shared" si="2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21"/>
        <v>0</v>
      </c>
      <c r="M49" s="12">
        <f t="shared" si="2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336</v>
      </c>
      <c r="C54" s="123"/>
      <c r="D54" s="123"/>
      <c r="E54" s="123"/>
      <c r="F54" s="123"/>
      <c r="G54" s="23"/>
      <c r="H54" s="2" t="s">
        <v>19</v>
      </c>
      <c r="I54" s="123" t="s">
        <v>336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B54:F58"/>
    <mergeCell ref="I54:M58"/>
    <mergeCell ref="K1:L1"/>
    <mergeCell ref="M1:N1"/>
    <mergeCell ref="A16:B16"/>
    <mergeCell ref="K2:N2"/>
    <mergeCell ref="K3:L3"/>
    <mergeCell ref="M3:N3"/>
    <mergeCell ref="K4:L4"/>
    <mergeCell ref="M4:N4"/>
    <mergeCell ref="C2:I2"/>
  </mergeCells>
  <phoneticPr fontId="2" type="noConversion"/>
  <dataValidations disablePrompts="1" count="1">
    <dataValidation type="list" allowBlank="1" showInputMessage="1" showErrorMessage="1" sqref="C2:I2" xr:uid="{00000000-0002-0000-0500-000000000000}">
      <formula1>Company</formula1>
    </dataValidation>
  </dataValidations>
  <pageMargins left="0.7" right="0.7" top="0.75" bottom="0.75" header="0.3" footer="0.3"/>
  <pageSetup scale="50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F62F4-B888-4991-AE27-358B2CC429BA}">
  <sheetPr codeName="Sheet5"/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237</v>
      </c>
      <c r="B4" s="2"/>
      <c r="C4" s="2"/>
      <c r="D4" s="4" t="s">
        <v>240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3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227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239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242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231</v>
      </c>
      <c r="C11" s="49" t="s">
        <v>233</v>
      </c>
      <c r="D11" s="105" t="s">
        <v>230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234</v>
      </c>
      <c r="B14" s="108"/>
      <c r="C14" s="108"/>
      <c r="D14" s="107" t="s">
        <v>253</v>
      </c>
      <c r="E14" s="110" t="s">
        <v>251</v>
      </c>
      <c r="F14" s="111">
        <v>36000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595</v>
      </c>
      <c r="D17" s="68">
        <v>26</v>
      </c>
      <c r="E17" s="68">
        <v>549</v>
      </c>
      <c r="F17" s="68">
        <v>204</v>
      </c>
      <c r="G17" s="68">
        <v>23</v>
      </c>
      <c r="H17" s="32">
        <f t="shared" ref="H17:H44" si="0">SUM(C17:G17)</f>
        <v>1397</v>
      </c>
      <c r="I17" s="68">
        <v>18</v>
      </c>
      <c r="J17" s="68">
        <v>555</v>
      </c>
      <c r="K17" s="68">
        <v>901</v>
      </c>
      <c r="L17" s="32">
        <f t="shared" ref="L17:L49" si="1">SUM(I17:K17)</f>
        <v>1474</v>
      </c>
      <c r="M17" s="33">
        <f t="shared" ref="M17:M49" si="2">SUM(H17,L17)</f>
        <v>2871</v>
      </c>
      <c r="N17" s="23"/>
    </row>
    <row r="18" spans="1:14" ht="17.649999999999999" customHeight="1" x14ac:dyDescent="0.2">
      <c r="A18" s="34"/>
      <c r="B18" s="35" t="s">
        <v>14</v>
      </c>
      <c r="C18" s="69">
        <v>486</v>
      </c>
      <c r="D18" s="69">
        <v>21</v>
      </c>
      <c r="E18" s="69">
        <v>782</v>
      </c>
      <c r="F18" s="69">
        <v>166</v>
      </c>
      <c r="G18" s="69">
        <v>23</v>
      </c>
      <c r="H18" s="37">
        <f t="shared" si="0"/>
        <v>1478</v>
      </c>
      <c r="I18" s="69">
        <v>18</v>
      </c>
      <c r="J18" s="69">
        <v>409</v>
      </c>
      <c r="K18" s="69">
        <v>906</v>
      </c>
      <c r="L18" s="37">
        <f t="shared" si="1"/>
        <v>1333</v>
      </c>
      <c r="M18" s="38">
        <f t="shared" si="2"/>
        <v>2811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-0.18319327731092439</v>
      </c>
      <c r="D19" s="48">
        <f t="shared" ref="D19:K19" si="3">IF(D17&lt;&gt;0,D18/D17-1,"")</f>
        <v>-0.19230769230769229</v>
      </c>
      <c r="E19" s="48">
        <f t="shared" si="3"/>
        <v>0.4244080145719491</v>
      </c>
      <c r="F19" s="48">
        <f t="shared" si="3"/>
        <v>-0.18627450980392157</v>
      </c>
      <c r="G19" s="48">
        <f t="shared" si="3"/>
        <v>0</v>
      </c>
      <c r="H19" s="71">
        <f>IF(H17&lt;&gt;0,H18/H17-1,0)</f>
        <v>5.7981388690050206E-2</v>
      </c>
      <c r="I19" s="48">
        <f t="shared" si="3"/>
        <v>0</v>
      </c>
      <c r="J19" s="48">
        <f t="shared" si="3"/>
        <v>-0.26306306306306304</v>
      </c>
      <c r="K19" s="48">
        <f t="shared" si="3"/>
        <v>5.5493895671476778E-3</v>
      </c>
      <c r="L19" s="71">
        <f>IF(L17&lt;&gt;0,L18/L17-1,0)</f>
        <v>-9.5658073270013522E-2</v>
      </c>
      <c r="M19" s="72">
        <f>IF(M17&lt;&gt;0,M18/M17-1,0)</f>
        <v>-2.0898641588296796E-2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627</v>
      </c>
      <c r="D20" s="68">
        <v>27</v>
      </c>
      <c r="E20" s="68">
        <v>579</v>
      </c>
      <c r="F20" s="68">
        <v>214</v>
      </c>
      <c r="G20" s="68">
        <v>23</v>
      </c>
      <c r="H20" s="32">
        <f t="shared" si="0"/>
        <v>1470</v>
      </c>
      <c r="I20" s="68">
        <v>18</v>
      </c>
      <c r="J20" s="68">
        <v>588</v>
      </c>
      <c r="K20" s="68">
        <v>974</v>
      </c>
      <c r="L20" s="32">
        <f t="shared" si="1"/>
        <v>1580</v>
      </c>
      <c r="M20" s="33">
        <f t="shared" si="2"/>
        <v>3050</v>
      </c>
      <c r="N20" s="23"/>
    </row>
    <row r="21" spans="1:14" ht="17.649999999999999" customHeight="1" x14ac:dyDescent="0.2">
      <c r="A21" s="34"/>
      <c r="B21" s="35" t="s">
        <v>14</v>
      </c>
      <c r="C21" s="69">
        <v>641</v>
      </c>
      <c r="D21" s="69">
        <v>28</v>
      </c>
      <c r="E21" s="69">
        <v>1031</v>
      </c>
      <c r="F21" s="69">
        <v>218</v>
      </c>
      <c r="G21" s="69">
        <v>23</v>
      </c>
      <c r="H21" s="37">
        <f t="shared" si="0"/>
        <v>1941</v>
      </c>
      <c r="I21" s="69">
        <v>18</v>
      </c>
      <c r="J21" s="69">
        <v>542</v>
      </c>
      <c r="K21" s="69">
        <v>1224</v>
      </c>
      <c r="L21" s="37">
        <f t="shared" si="1"/>
        <v>1784</v>
      </c>
      <c r="M21" s="38">
        <f t="shared" si="2"/>
        <v>3725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2.2328548644338087E-2</v>
      </c>
      <c r="D22" s="48">
        <f t="shared" ref="D22:G22" si="4">IF(D20&lt;&gt;0,D21/D20-1,"")</f>
        <v>3.7037037037036979E-2</v>
      </c>
      <c r="E22" s="48">
        <f t="shared" si="4"/>
        <v>0.78065630397236618</v>
      </c>
      <c r="F22" s="48">
        <f t="shared" si="4"/>
        <v>1.8691588785046731E-2</v>
      </c>
      <c r="G22" s="48">
        <f t="shared" si="4"/>
        <v>0</v>
      </c>
      <c r="H22" s="71">
        <f>IF(H20&lt;&gt;0,H21/H20-1,0)</f>
        <v>0.32040816326530619</v>
      </c>
      <c r="I22" s="48">
        <f t="shared" ref="I22:K22" si="5">IF(I20&lt;&gt;0,I21/I20-1,"")</f>
        <v>0</v>
      </c>
      <c r="J22" s="48">
        <f t="shared" si="5"/>
        <v>-7.8231292517006779E-2</v>
      </c>
      <c r="K22" s="48">
        <f t="shared" si="5"/>
        <v>0.25667351129363447</v>
      </c>
      <c r="L22" s="71">
        <f>IF(L20&lt;&gt;0,L21/L20-1,0)</f>
        <v>0.12911392405063293</v>
      </c>
      <c r="M22" s="72">
        <f>IF(M20&lt;&gt;0,M21/M20-1,0)</f>
        <v>0.22131147540983598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683</v>
      </c>
      <c r="D23" s="68">
        <v>29</v>
      </c>
      <c r="E23" s="68">
        <v>605</v>
      </c>
      <c r="F23" s="68">
        <v>217</v>
      </c>
      <c r="G23" s="68">
        <v>23</v>
      </c>
      <c r="H23" s="32">
        <f t="shared" si="0"/>
        <v>1557</v>
      </c>
      <c r="I23" s="68">
        <v>18</v>
      </c>
      <c r="J23" s="68">
        <v>666</v>
      </c>
      <c r="K23" s="68">
        <v>1382</v>
      </c>
      <c r="L23" s="32">
        <f t="shared" si="1"/>
        <v>2066</v>
      </c>
      <c r="M23" s="33">
        <f t="shared" si="2"/>
        <v>3623</v>
      </c>
      <c r="N23" s="23"/>
    </row>
    <row r="24" spans="1:14" ht="17.649999999999999" customHeight="1" x14ac:dyDescent="0.2">
      <c r="A24" s="34"/>
      <c r="B24" s="35" t="s">
        <v>14</v>
      </c>
      <c r="C24" s="69">
        <v>698</v>
      </c>
      <c r="D24" s="69">
        <v>30</v>
      </c>
      <c r="E24" s="69">
        <v>1078</v>
      </c>
      <c r="F24" s="69">
        <v>222</v>
      </c>
      <c r="G24" s="69">
        <v>23</v>
      </c>
      <c r="H24" s="37">
        <f t="shared" si="0"/>
        <v>2051</v>
      </c>
      <c r="I24" s="69">
        <v>18</v>
      </c>
      <c r="J24" s="69">
        <v>613</v>
      </c>
      <c r="K24" s="69">
        <v>1736</v>
      </c>
      <c r="L24" s="37">
        <f t="shared" si="1"/>
        <v>2367</v>
      </c>
      <c r="M24" s="38">
        <f t="shared" si="2"/>
        <v>4418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2.196193265007329E-2</v>
      </c>
      <c r="D25" s="48">
        <f t="shared" ref="D25:G25" si="6">IF(D23&lt;&gt;0,D24/D23-1,"")</f>
        <v>3.4482758620689724E-2</v>
      </c>
      <c r="E25" s="48">
        <f t="shared" si="6"/>
        <v>0.78181818181818175</v>
      </c>
      <c r="F25" s="48">
        <f t="shared" si="6"/>
        <v>2.3041474654377891E-2</v>
      </c>
      <c r="G25" s="48">
        <f t="shared" si="6"/>
        <v>0</v>
      </c>
      <c r="H25" s="71">
        <f>IF(H23&lt;&gt;0,H24/H23-1,0)</f>
        <v>0.3172768143866409</v>
      </c>
      <c r="I25" s="48">
        <f t="shared" ref="I25:K25" si="7">IF(I23&lt;&gt;0,I24/I23-1,"")</f>
        <v>0</v>
      </c>
      <c r="J25" s="48">
        <f t="shared" si="7"/>
        <v>-7.9579579579579618E-2</v>
      </c>
      <c r="K25" s="48">
        <f t="shared" si="7"/>
        <v>0.25615050651230109</v>
      </c>
      <c r="L25" s="71">
        <f>IF(L23&lt;&gt;0,L24/L23-1,0)</f>
        <v>0.14569215876089059</v>
      </c>
      <c r="M25" s="72">
        <f>IF(M23&lt;&gt;0,M24/M23-1,0)</f>
        <v>0.21943141043334258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683</v>
      </c>
      <c r="D26" s="68">
        <v>29</v>
      </c>
      <c r="E26" s="68">
        <v>605</v>
      </c>
      <c r="F26" s="68">
        <v>217</v>
      </c>
      <c r="G26" s="68">
        <v>23</v>
      </c>
      <c r="H26" s="32">
        <f t="shared" si="0"/>
        <v>1557</v>
      </c>
      <c r="I26" s="68">
        <v>18</v>
      </c>
      <c r="J26" s="68">
        <v>666</v>
      </c>
      <c r="K26" s="68">
        <v>1382</v>
      </c>
      <c r="L26" s="32">
        <f t="shared" si="1"/>
        <v>2066</v>
      </c>
      <c r="M26" s="33">
        <f t="shared" si="2"/>
        <v>3623</v>
      </c>
      <c r="N26" s="23"/>
    </row>
    <row r="27" spans="1:14" ht="17.649999999999999" customHeight="1" x14ac:dyDescent="0.2">
      <c r="A27" s="34"/>
      <c r="B27" s="35" t="s">
        <v>14</v>
      </c>
      <c r="C27" s="69">
        <v>698</v>
      </c>
      <c r="D27" s="69">
        <v>30</v>
      </c>
      <c r="E27" s="69">
        <v>1078</v>
      </c>
      <c r="F27" s="69">
        <v>222</v>
      </c>
      <c r="G27" s="69">
        <v>23</v>
      </c>
      <c r="H27" s="37">
        <f t="shared" si="0"/>
        <v>2051</v>
      </c>
      <c r="I27" s="69">
        <v>18</v>
      </c>
      <c r="J27" s="69">
        <v>613</v>
      </c>
      <c r="K27" s="69">
        <v>1736</v>
      </c>
      <c r="L27" s="37">
        <f t="shared" si="1"/>
        <v>2367</v>
      </c>
      <c r="M27" s="38">
        <f t="shared" si="2"/>
        <v>4418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2.196193265007329E-2</v>
      </c>
      <c r="D28" s="48">
        <f t="shared" ref="D28:G28" si="8">IF(D26&lt;&gt;0,D27/D26-1,"")</f>
        <v>3.4482758620689724E-2</v>
      </c>
      <c r="E28" s="48">
        <f t="shared" si="8"/>
        <v>0.78181818181818175</v>
      </c>
      <c r="F28" s="48">
        <f t="shared" si="8"/>
        <v>2.3041474654377891E-2</v>
      </c>
      <c r="G28" s="48">
        <f t="shared" si="8"/>
        <v>0</v>
      </c>
      <c r="H28" s="71">
        <f>IF(H26&lt;&gt;0,H27/H26-1,0)</f>
        <v>0.3172768143866409</v>
      </c>
      <c r="I28" s="48">
        <f t="shared" ref="I28:K28" si="9">IF(I26&lt;&gt;0,I27/I26-1,"")</f>
        <v>0</v>
      </c>
      <c r="J28" s="48">
        <f t="shared" si="9"/>
        <v>-7.9579579579579618E-2</v>
      </c>
      <c r="K28" s="48">
        <f t="shared" si="9"/>
        <v>0.25615050651230109</v>
      </c>
      <c r="L28" s="71">
        <f>IF(L26&lt;&gt;0,L27/L26-1,0)</f>
        <v>0.14569215876089059</v>
      </c>
      <c r="M28" s="72">
        <f>IF(M26&lt;&gt;0,M27/M26-1,0)</f>
        <v>0.21943141043334258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350</v>
      </c>
      <c r="D29" s="68">
        <v>15</v>
      </c>
      <c r="E29" s="68">
        <v>319</v>
      </c>
      <c r="F29" s="68">
        <v>140</v>
      </c>
      <c r="G29" s="68">
        <v>23</v>
      </c>
      <c r="H29" s="32">
        <f t="shared" si="0"/>
        <v>847</v>
      </c>
      <c r="I29" s="68">
        <v>18</v>
      </c>
      <c r="J29" s="68">
        <v>414</v>
      </c>
      <c r="K29" s="68">
        <v>981</v>
      </c>
      <c r="L29" s="32">
        <f t="shared" si="1"/>
        <v>1413</v>
      </c>
      <c r="M29" s="33">
        <f t="shared" si="2"/>
        <v>2260</v>
      </c>
      <c r="N29" s="23"/>
    </row>
    <row r="30" spans="1:14" ht="17.649999999999999" customHeight="1" x14ac:dyDescent="0.2">
      <c r="A30" s="34"/>
      <c r="B30" s="35" t="s">
        <v>14</v>
      </c>
      <c r="C30" s="69">
        <v>365</v>
      </c>
      <c r="D30" s="69">
        <v>16</v>
      </c>
      <c r="E30" s="69">
        <v>579</v>
      </c>
      <c r="F30" s="69">
        <v>145</v>
      </c>
      <c r="G30" s="69">
        <v>23</v>
      </c>
      <c r="H30" s="37">
        <f t="shared" si="0"/>
        <v>1128</v>
      </c>
      <c r="I30" s="69">
        <v>18</v>
      </c>
      <c r="J30" s="69">
        <v>389</v>
      </c>
      <c r="K30" s="69">
        <v>1258</v>
      </c>
      <c r="L30" s="37">
        <f t="shared" si="1"/>
        <v>1665</v>
      </c>
      <c r="M30" s="38">
        <f t="shared" si="2"/>
        <v>2793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4.2857142857142927E-2</v>
      </c>
      <c r="D31" s="48">
        <f t="shared" ref="D31:G31" si="10">IF(D29&lt;&gt;0,D30/D29-1,"")</f>
        <v>6.6666666666666652E-2</v>
      </c>
      <c r="E31" s="48">
        <f t="shared" si="10"/>
        <v>0.8150470219435737</v>
      </c>
      <c r="F31" s="48">
        <f t="shared" si="10"/>
        <v>3.5714285714285809E-2</v>
      </c>
      <c r="G31" s="48">
        <f t="shared" si="10"/>
        <v>0</v>
      </c>
      <c r="H31" s="71">
        <f>IF(H29&lt;&gt;0,H30/H29-1,0)</f>
        <v>0.33175914994096822</v>
      </c>
      <c r="I31" s="48">
        <f t="shared" ref="I31:K31" si="11">IF(I29&lt;&gt;0,I30/I29-1,"")</f>
        <v>0</v>
      </c>
      <c r="J31" s="48">
        <f t="shared" si="11"/>
        <v>-6.0386473429951737E-2</v>
      </c>
      <c r="K31" s="48">
        <f t="shared" si="11"/>
        <v>0.28236493374108051</v>
      </c>
      <c r="L31" s="71">
        <f>IF(L29&lt;&gt;0,L30/L29-1,0)</f>
        <v>0.17834394904458595</v>
      </c>
      <c r="M31" s="72">
        <f>IF(M29&lt;&gt;0,M30/M29-1,0)</f>
        <v>0.23584070796460166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350</v>
      </c>
      <c r="D32" s="68">
        <v>15</v>
      </c>
      <c r="E32" s="68">
        <v>319</v>
      </c>
      <c r="F32" s="68">
        <v>140</v>
      </c>
      <c r="G32" s="68">
        <v>23</v>
      </c>
      <c r="H32" s="32">
        <f t="shared" si="0"/>
        <v>847</v>
      </c>
      <c r="I32" s="68">
        <v>18</v>
      </c>
      <c r="J32" s="68">
        <v>414</v>
      </c>
      <c r="K32" s="68">
        <v>981</v>
      </c>
      <c r="L32" s="32">
        <f t="shared" si="1"/>
        <v>1413</v>
      </c>
      <c r="M32" s="33">
        <f t="shared" si="2"/>
        <v>2260</v>
      </c>
      <c r="N32" s="23"/>
    </row>
    <row r="33" spans="1:14" ht="17.649999999999999" customHeight="1" x14ac:dyDescent="0.2">
      <c r="A33" s="34"/>
      <c r="B33" s="35" t="s">
        <v>14</v>
      </c>
      <c r="C33" s="69">
        <v>365</v>
      </c>
      <c r="D33" s="69">
        <v>16</v>
      </c>
      <c r="E33" s="69">
        <v>579</v>
      </c>
      <c r="F33" s="69">
        <v>145</v>
      </c>
      <c r="G33" s="69">
        <v>23</v>
      </c>
      <c r="H33" s="37">
        <f t="shared" si="0"/>
        <v>1128</v>
      </c>
      <c r="I33" s="69">
        <v>18</v>
      </c>
      <c r="J33" s="69">
        <v>389</v>
      </c>
      <c r="K33" s="69">
        <v>1258</v>
      </c>
      <c r="L33" s="37">
        <f t="shared" si="1"/>
        <v>1665</v>
      </c>
      <c r="M33" s="38">
        <f t="shared" si="2"/>
        <v>2793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4.2857142857142927E-2</v>
      </c>
      <c r="D34" s="48">
        <f t="shared" ref="D34:G34" si="12">IF(D32&lt;&gt;0,D33/D32-1,"")</f>
        <v>6.6666666666666652E-2</v>
      </c>
      <c r="E34" s="48">
        <f t="shared" si="12"/>
        <v>0.8150470219435737</v>
      </c>
      <c r="F34" s="48">
        <f t="shared" si="12"/>
        <v>3.5714285714285809E-2</v>
      </c>
      <c r="G34" s="48">
        <f t="shared" si="12"/>
        <v>0</v>
      </c>
      <c r="H34" s="71">
        <f>IF(H32&lt;&gt;0,H33/H32-1,0)</f>
        <v>0.33175914994096822</v>
      </c>
      <c r="I34" s="48">
        <f t="shared" ref="I34:K34" si="13">IF(I32&lt;&gt;0,I33/I32-1,"")</f>
        <v>0</v>
      </c>
      <c r="J34" s="48">
        <f t="shared" si="13"/>
        <v>-6.0386473429951737E-2</v>
      </c>
      <c r="K34" s="48">
        <f t="shared" si="13"/>
        <v>0.28236493374108051</v>
      </c>
      <c r="L34" s="71">
        <f>IF(L32&lt;&gt;0,L33/L32-1,0)</f>
        <v>0.17834394904458595</v>
      </c>
      <c r="M34" s="72">
        <f>IF(M32&lt;&gt;0,M33/M32-1,0)</f>
        <v>0.23584070796460166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350</v>
      </c>
      <c r="D35" s="68">
        <v>15</v>
      </c>
      <c r="E35" s="68">
        <v>319</v>
      </c>
      <c r="F35" s="68">
        <v>140</v>
      </c>
      <c r="G35" s="68">
        <v>23</v>
      </c>
      <c r="H35" s="32">
        <f t="shared" si="0"/>
        <v>847</v>
      </c>
      <c r="I35" s="68">
        <v>18</v>
      </c>
      <c r="J35" s="68">
        <v>414</v>
      </c>
      <c r="K35" s="68">
        <v>981</v>
      </c>
      <c r="L35" s="32">
        <f t="shared" si="1"/>
        <v>1413</v>
      </c>
      <c r="M35" s="33">
        <f t="shared" si="2"/>
        <v>2260</v>
      </c>
      <c r="N35" s="23"/>
    </row>
    <row r="36" spans="1:14" ht="17.649999999999999" customHeight="1" x14ac:dyDescent="0.2">
      <c r="A36" s="34"/>
      <c r="B36" s="35" t="s">
        <v>14</v>
      </c>
      <c r="C36" s="69">
        <v>365</v>
      </c>
      <c r="D36" s="69">
        <v>16</v>
      </c>
      <c r="E36" s="69">
        <v>579</v>
      </c>
      <c r="F36" s="69">
        <v>145</v>
      </c>
      <c r="G36" s="69">
        <v>23</v>
      </c>
      <c r="H36" s="37">
        <f t="shared" si="0"/>
        <v>1128</v>
      </c>
      <c r="I36" s="69">
        <v>18</v>
      </c>
      <c r="J36" s="69">
        <v>389</v>
      </c>
      <c r="K36" s="69">
        <v>1258</v>
      </c>
      <c r="L36" s="37">
        <f t="shared" si="1"/>
        <v>1665</v>
      </c>
      <c r="M36" s="38">
        <f t="shared" si="2"/>
        <v>2793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4.2857142857142927E-2</v>
      </c>
      <c r="D37" s="48">
        <f t="shared" ref="D37:G37" si="14">IF(D35&lt;&gt;0,D36/D35-1,"")</f>
        <v>6.6666666666666652E-2</v>
      </c>
      <c r="E37" s="48">
        <f t="shared" si="14"/>
        <v>0.8150470219435737</v>
      </c>
      <c r="F37" s="48">
        <f t="shared" si="14"/>
        <v>3.5714285714285809E-2</v>
      </c>
      <c r="G37" s="48">
        <f t="shared" si="14"/>
        <v>0</v>
      </c>
      <c r="H37" s="71">
        <f>IF(H35&lt;&gt;0,H36/H35-1,0)</f>
        <v>0.33175914994096822</v>
      </c>
      <c r="I37" s="48">
        <f t="shared" ref="I37:K37" si="15">IF(I35&lt;&gt;0,I36/I35-1,"")</f>
        <v>0</v>
      </c>
      <c r="J37" s="48">
        <f t="shared" si="15"/>
        <v>-6.0386473429951737E-2</v>
      </c>
      <c r="K37" s="48">
        <f t="shared" si="15"/>
        <v>0.28236493374108051</v>
      </c>
      <c r="L37" s="71">
        <f>IF(L35&lt;&gt;0,L36/L35-1,0)</f>
        <v>0.17834394904458595</v>
      </c>
      <c r="M37" s="72">
        <f>IF(M35&lt;&gt;0,M36/M35-1,0)</f>
        <v>0.23584070796460166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395</v>
      </c>
      <c r="D38" s="68">
        <v>17</v>
      </c>
      <c r="E38" s="68">
        <v>379</v>
      </c>
      <c r="F38" s="68">
        <v>175</v>
      </c>
      <c r="G38" s="68">
        <v>23</v>
      </c>
      <c r="H38" s="32">
        <f t="shared" si="0"/>
        <v>989</v>
      </c>
      <c r="I38" s="68">
        <v>18</v>
      </c>
      <c r="J38" s="68">
        <v>498</v>
      </c>
      <c r="K38" s="68">
        <v>1126</v>
      </c>
      <c r="L38" s="32">
        <f t="shared" si="1"/>
        <v>1642</v>
      </c>
      <c r="M38" s="33">
        <f t="shared" si="2"/>
        <v>2631</v>
      </c>
      <c r="N38" s="23"/>
    </row>
    <row r="39" spans="1:14" ht="17.649999999999999" customHeight="1" x14ac:dyDescent="0.2">
      <c r="A39" s="34"/>
      <c r="B39" s="35" t="s">
        <v>14</v>
      </c>
      <c r="C39" s="69">
        <v>412</v>
      </c>
      <c r="D39" s="69">
        <v>18</v>
      </c>
      <c r="E39" s="69">
        <v>689</v>
      </c>
      <c r="F39" s="69">
        <v>182</v>
      </c>
      <c r="G39" s="69">
        <v>23</v>
      </c>
      <c r="H39" s="37">
        <f t="shared" si="0"/>
        <v>1324</v>
      </c>
      <c r="I39" s="69">
        <v>18</v>
      </c>
      <c r="J39" s="69">
        <v>467</v>
      </c>
      <c r="K39" s="69">
        <v>1444</v>
      </c>
      <c r="L39" s="37">
        <f t="shared" si="1"/>
        <v>1929</v>
      </c>
      <c r="M39" s="38">
        <f t="shared" si="2"/>
        <v>3253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4.3037974683544311E-2</v>
      </c>
      <c r="D40" s="48">
        <f t="shared" ref="D40:G40" si="16">IF(D38&lt;&gt;0,D39/D38-1,"")</f>
        <v>5.8823529411764719E-2</v>
      </c>
      <c r="E40" s="48">
        <f t="shared" si="16"/>
        <v>0.81794195250659629</v>
      </c>
      <c r="F40" s="48">
        <f t="shared" si="16"/>
        <v>4.0000000000000036E-2</v>
      </c>
      <c r="G40" s="48">
        <f t="shared" si="16"/>
        <v>0</v>
      </c>
      <c r="H40" s="71">
        <f>IF(H38&lt;&gt;0,H39/H38-1,0)</f>
        <v>0.33872598584428726</v>
      </c>
      <c r="I40" s="48">
        <f t="shared" ref="I40:K40" si="17">IF(I38&lt;&gt;0,I39/I38-1,"")</f>
        <v>0</v>
      </c>
      <c r="J40" s="48">
        <f t="shared" si="17"/>
        <v>-6.224899598393574E-2</v>
      </c>
      <c r="K40" s="48">
        <f t="shared" si="17"/>
        <v>0.28241563055062158</v>
      </c>
      <c r="L40" s="71">
        <f>IF(L38&lt;&gt;0,L39/L38-1,0)</f>
        <v>0.17478684531059674</v>
      </c>
      <c r="M40" s="72">
        <f>IF(M38&lt;&gt;0,M39/M38-1,0)</f>
        <v>0.2364120106423413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397</v>
      </c>
      <c r="D41" s="68">
        <v>17</v>
      </c>
      <c r="E41" s="68">
        <v>369</v>
      </c>
      <c r="F41" s="68">
        <v>176</v>
      </c>
      <c r="G41" s="68">
        <v>23</v>
      </c>
      <c r="H41" s="32">
        <f t="shared" si="0"/>
        <v>982</v>
      </c>
      <c r="I41" s="68">
        <v>18</v>
      </c>
      <c r="J41" s="68">
        <v>489</v>
      </c>
      <c r="K41" s="68">
        <v>1220</v>
      </c>
      <c r="L41" s="32">
        <f t="shared" si="1"/>
        <v>1727</v>
      </c>
      <c r="M41" s="33">
        <f t="shared" si="2"/>
        <v>2709</v>
      </c>
      <c r="N41" s="23"/>
    </row>
    <row r="42" spans="1:14" ht="17.649999999999999" customHeight="1" x14ac:dyDescent="0.2">
      <c r="A42" s="34"/>
      <c r="B42" s="35" t="s">
        <v>14</v>
      </c>
      <c r="C42" s="69">
        <v>413</v>
      </c>
      <c r="D42" s="69">
        <v>18</v>
      </c>
      <c r="E42" s="69">
        <v>670</v>
      </c>
      <c r="F42" s="69">
        <v>183</v>
      </c>
      <c r="G42" s="69">
        <v>23</v>
      </c>
      <c r="H42" s="37">
        <f t="shared" si="0"/>
        <v>1307</v>
      </c>
      <c r="I42" s="69">
        <v>18</v>
      </c>
      <c r="J42" s="69">
        <v>459</v>
      </c>
      <c r="K42" s="69">
        <v>1563</v>
      </c>
      <c r="L42" s="37">
        <f t="shared" si="1"/>
        <v>2040</v>
      </c>
      <c r="M42" s="38">
        <f t="shared" si="2"/>
        <v>3347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4.0302267002518821E-2</v>
      </c>
      <c r="D43" s="48">
        <f t="shared" ref="D43:G43" si="18">IF(D41&lt;&gt;0,D42/D41-1,"")</f>
        <v>5.8823529411764719E-2</v>
      </c>
      <c r="E43" s="48">
        <f t="shared" si="18"/>
        <v>0.81571815718157192</v>
      </c>
      <c r="F43" s="48">
        <f t="shared" si="18"/>
        <v>3.9772727272727293E-2</v>
      </c>
      <c r="G43" s="48">
        <f t="shared" si="18"/>
        <v>0</v>
      </c>
      <c r="H43" s="71">
        <f>IF(H41&lt;&gt;0,H42/H41-1,0)</f>
        <v>0.33095723014256628</v>
      </c>
      <c r="I43" s="48">
        <f t="shared" ref="I43:K43" si="19">IF(I41&lt;&gt;0,I42/I41-1,"")</f>
        <v>0</v>
      </c>
      <c r="J43" s="48">
        <f t="shared" si="19"/>
        <v>-6.1349693251533721E-2</v>
      </c>
      <c r="K43" s="48">
        <f t="shared" si="19"/>
        <v>0.28114754098360661</v>
      </c>
      <c r="L43" s="71">
        <f>IF(L41&lt;&gt;0,L42/L41-1,0)</f>
        <v>0.18123914302258259</v>
      </c>
      <c r="M43" s="72">
        <f>IF(M41&lt;&gt;0,M42/M41-1,0)</f>
        <v>0.23551125876707268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327</v>
      </c>
      <c r="C54" s="123"/>
      <c r="D54" s="123"/>
      <c r="E54" s="123"/>
      <c r="F54" s="123"/>
      <c r="G54" s="23"/>
      <c r="H54" s="2" t="s">
        <v>19</v>
      </c>
      <c r="I54" s="123" t="s">
        <v>327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02C08F37-759D-4EC3-9FAC-B3F2E1FE0A80}">
      <formula1>Company</formula1>
    </dataValidation>
  </dataValidations>
  <pageMargins left="0.7" right="0.7" top="0.75" bottom="0.75" header="0.3" footer="0.3"/>
  <pageSetup scale="50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68E5-DFE8-4EE2-98BF-06DA29657089}">
  <sheetPr codeName="Sheet6"/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237</v>
      </c>
      <c r="B4" s="2"/>
      <c r="C4" s="2"/>
      <c r="D4" s="4" t="s">
        <v>241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3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227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239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243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231</v>
      </c>
      <c r="C11" s="49" t="s">
        <v>233</v>
      </c>
      <c r="D11" s="105" t="s">
        <v>230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234</v>
      </c>
      <c r="B14" s="108"/>
      <c r="C14" s="108"/>
      <c r="D14" s="107" t="s">
        <v>253</v>
      </c>
      <c r="E14" s="110" t="s">
        <v>251</v>
      </c>
      <c r="F14" s="111">
        <v>36000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621</v>
      </c>
      <c r="D17" s="68">
        <v>27</v>
      </c>
      <c r="E17" s="68">
        <v>573</v>
      </c>
      <c r="F17" s="68">
        <v>204</v>
      </c>
      <c r="G17" s="68">
        <v>23</v>
      </c>
      <c r="H17" s="32">
        <f t="shared" ref="H17:H44" si="0">SUM(C17:G17)</f>
        <v>1448</v>
      </c>
      <c r="I17" s="68">
        <v>18</v>
      </c>
      <c r="J17" s="68">
        <v>571</v>
      </c>
      <c r="K17" s="68">
        <v>901</v>
      </c>
      <c r="L17" s="32">
        <f t="shared" ref="L17:L49" si="1">SUM(I17:K17)</f>
        <v>1490</v>
      </c>
      <c r="M17" s="33">
        <f t="shared" ref="M17:M49" si="2">SUM(H17,L17)</f>
        <v>2938</v>
      </c>
      <c r="N17" s="23"/>
    </row>
    <row r="18" spans="1:14" ht="17.649999999999999" customHeight="1" x14ac:dyDescent="0.2">
      <c r="A18" s="34"/>
      <c r="B18" s="35" t="s">
        <v>14</v>
      </c>
      <c r="C18" s="69">
        <v>508</v>
      </c>
      <c r="D18" s="69">
        <v>22</v>
      </c>
      <c r="E18" s="69">
        <v>816</v>
      </c>
      <c r="F18" s="69">
        <v>166</v>
      </c>
      <c r="G18" s="69">
        <v>23</v>
      </c>
      <c r="H18" s="37">
        <f t="shared" si="0"/>
        <v>1535</v>
      </c>
      <c r="I18" s="69">
        <v>18</v>
      </c>
      <c r="J18" s="69">
        <v>421</v>
      </c>
      <c r="K18" s="69">
        <v>906</v>
      </c>
      <c r="L18" s="37">
        <f t="shared" si="1"/>
        <v>1345</v>
      </c>
      <c r="M18" s="38">
        <f t="shared" si="2"/>
        <v>2880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-0.18196457326892113</v>
      </c>
      <c r="D19" s="48">
        <f t="shared" ref="D19:K19" si="3">IF(D17&lt;&gt;0,D18/D17-1,"")</f>
        <v>-0.18518518518518523</v>
      </c>
      <c r="E19" s="48">
        <f t="shared" si="3"/>
        <v>0.4240837696335078</v>
      </c>
      <c r="F19" s="48">
        <f t="shared" si="3"/>
        <v>-0.18627450980392157</v>
      </c>
      <c r="G19" s="48">
        <f t="shared" si="3"/>
        <v>0</v>
      </c>
      <c r="H19" s="71">
        <f>IF(H17&lt;&gt;0,H18/H17-1,0)</f>
        <v>6.0082872928176823E-2</v>
      </c>
      <c r="I19" s="48">
        <f t="shared" si="3"/>
        <v>0</v>
      </c>
      <c r="J19" s="48">
        <f t="shared" si="3"/>
        <v>-0.26269702276707529</v>
      </c>
      <c r="K19" s="48">
        <f t="shared" si="3"/>
        <v>5.5493895671476778E-3</v>
      </c>
      <c r="L19" s="71">
        <f>IF(L17&lt;&gt;0,L18/L17-1,0)</f>
        <v>-9.7315436241610764E-2</v>
      </c>
      <c r="M19" s="72">
        <f>IF(M17&lt;&gt;0,M18/M17-1,0)</f>
        <v>-1.9741320626276426E-2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655</v>
      </c>
      <c r="D20" s="68">
        <v>28</v>
      </c>
      <c r="E20" s="68">
        <v>604</v>
      </c>
      <c r="F20" s="68">
        <v>214</v>
      </c>
      <c r="G20" s="68">
        <v>23</v>
      </c>
      <c r="H20" s="32">
        <f t="shared" si="0"/>
        <v>1524</v>
      </c>
      <c r="I20" s="68">
        <v>18</v>
      </c>
      <c r="J20" s="68">
        <v>606</v>
      </c>
      <c r="K20" s="68">
        <v>974</v>
      </c>
      <c r="L20" s="32">
        <f t="shared" si="1"/>
        <v>1598</v>
      </c>
      <c r="M20" s="33">
        <f t="shared" si="2"/>
        <v>3122</v>
      </c>
      <c r="N20" s="23"/>
    </row>
    <row r="21" spans="1:14" ht="17.649999999999999" customHeight="1" x14ac:dyDescent="0.2">
      <c r="A21" s="34"/>
      <c r="B21" s="35" t="s">
        <v>14</v>
      </c>
      <c r="C21" s="69">
        <v>669</v>
      </c>
      <c r="D21" s="69">
        <v>29</v>
      </c>
      <c r="E21" s="69">
        <v>1076</v>
      </c>
      <c r="F21" s="69">
        <v>218</v>
      </c>
      <c r="G21" s="69">
        <v>23</v>
      </c>
      <c r="H21" s="37">
        <f t="shared" si="0"/>
        <v>2015</v>
      </c>
      <c r="I21" s="69">
        <v>18</v>
      </c>
      <c r="J21" s="69">
        <v>558</v>
      </c>
      <c r="K21" s="69">
        <v>1224</v>
      </c>
      <c r="L21" s="37">
        <f t="shared" si="1"/>
        <v>1800</v>
      </c>
      <c r="M21" s="38">
        <f t="shared" si="2"/>
        <v>3815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2.1374045801526798E-2</v>
      </c>
      <c r="D22" s="48">
        <f t="shared" ref="D22:G22" si="4">IF(D20&lt;&gt;0,D21/D20-1,"")</f>
        <v>3.5714285714285809E-2</v>
      </c>
      <c r="E22" s="48">
        <f t="shared" si="4"/>
        <v>0.7814569536423841</v>
      </c>
      <c r="F22" s="48">
        <f t="shared" si="4"/>
        <v>1.8691588785046731E-2</v>
      </c>
      <c r="G22" s="48">
        <f t="shared" si="4"/>
        <v>0</v>
      </c>
      <c r="H22" s="71">
        <f>IF(H20&lt;&gt;0,H21/H20-1,0)</f>
        <v>0.32217847769028873</v>
      </c>
      <c r="I22" s="48">
        <f t="shared" ref="I22:K22" si="5">IF(I20&lt;&gt;0,I21/I20-1,"")</f>
        <v>0</v>
      </c>
      <c r="J22" s="48">
        <f t="shared" si="5"/>
        <v>-7.9207920792079167E-2</v>
      </c>
      <c r="K22" s="48">
        <f t="shared" si="5"/>
        <v>0.25667351129363447</v>
      </c>
      <c r="L22" s="71">
        <f>IF(L20&lt;&gt;0,L21/L20-1,0)</f>
        <v>0.12640801001251556</v>
      </c>
      <c r="M22" s="72">
        <f>IF(M20&lt;&gt;0,M21/M20-1,0)</f>
        <v>0.22197309417040367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712</v>
      </c>
      <c r="D23" s="68">
        <v>31</v>
      </c>
      <c r="E23" s="68">
        <v>631</v>
      </c>
      <c r="F23" s="68">
        <v>217</v>
      </c>
      <c r="G23" s="68">
        <v>23</v>
      </c>
      <c r="H23" s="32">
        <f t="shared" si="0"/>
        <v>1614</v>
      </c>
      <c r="I23" s="68">
        <v>18</v>
      </c>
      <c r="J23" s="68">
        <v>686</v>
      </c>
      <c r="K23" s="68">
        <v>1382</v>
      </c>
      <c r="L23" s="32">
        <f t="shared" si="1"/>
        <v>2086</v>
      </c>
      <c r="M23" s="33">
        <f t="shared" si="2"/>
        <v>3700</v>
      </c>
      <c r="N23" s="23"/>
    </row>
    <row r="24" spans="1:14" ht="17.649999999999999" customHeight="1" x14ac:dyDescent="0.2">
      <c r="A24" s="34"/>
      <c r="B24" s="35" t="s">
        <v>14</v>
      </c>
      <c r="C24" s="69">
        <v>728</v>
      </c>
      <c r="D24" s="69">
        <v>31</v>
      </c>
      <c r="E24" s="69">
        <v>1125</v>
      </c>
      <c r="F24" s="69">
        <v>222</v>
      </c>
      <c r="G24" s="69">
        <v>23</v>
      </c>
      <c r="H24" s="37">
        <f t="shared" si="0"/>
        <v>2129</v>
      </c>
      <c r="I24" s="69">
        <v>18</v>
      </c>
      <c r="J24" s="69">
        <v>632</v>
      </c>
      <c r="K24" s="69">
        <v>1736</v>
      </c>
      <c r="L24" s="37">
        <f t="shared" si="1"/>
        <v>2386</v>
      </c>
      <c r="M24" s="38">
        <f t="shared" si="2"/>
        <v>4515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2.2471910112359605E-2</v>
      </c>
      <c r="D25" s="48">
        <f t="shared" ref="D25:G25" si="6">IF(D23&lt;&gt;0,D24/D23-1,"")</f>
        <v>0</v>
      </c>
      <c r="E25" s="48">
        <f t="shared" si="6"/>
        <v>0.78288431061806651</v>
      </c>
      <c r="F25" s="48">
        <f t="shared" si="6"/>
        <v>2.3041474654377891E-2</v>
      </c>
      <c r="G25" s="48">
        <f t="shared" si="6"/>
        <v>0</v>
      </c>
      <c r="H25" s="71">
        <f>IF(H23&lt;&gt;0,H24/H23-1,0)</f>
        <v>0.3190830235439901</v>
      </c>
      <c r="I25" s="48">
        <f t="shared" ref="I25:K25" si="7">IF(I23&lt;&gt;0,I24/I23-1,"")</f>
        <v>0</v>
      </c>
      <c r="J25" s="48">
        <f t="shared" si="7"/>
        <v>-7.871720116618075E-2</v>
      </c>
      <c r="K25" s="48">
        <f t="shared" si="7"/>
        <v>0.25615050651230109</v>
      </c>
      <c r="L25" s="71">
        <f>IF(L23&lt;&gt;0,L24/L23-1,0)</f>
        <v>0.14381591562799612</v>
      </c>
      <c r="M25" s="72">
        <f>IF(M23&lt;&gt;0,M24/M23-1,0)</f>
        <v>0.22027027027027035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712</v>
      </c>
      <c r="D26" s="68">
        <v>31</v>
      </c>
      <c r="E26" s="68">
        <v>631</v>
      </c>
      <c r="F26" s="68">
        <v>217</v>
      </c>
      <c r="G26" s="68">
        <v>23</v>
      </c>
      <c r="H26" s="32">
        <f t="shared" si="0"/>
        <v>1614</v>
      </c>
      <c r="I26" s="68">
        <v>18</v>
      </c>
      <c r="J26" s="68">
        <v>686</v>
      </c>
      <c r="K26" s="68">
        <v>1382</v>
      </c>
      <c r="L26" s="32">
        <f t="shared" si="1"/>
        <v>2086</v>
      </c>
      <c r="M26" s="33">
        <f t="shared" si="2"/>
        <v>3700</v>
      </c>
      <c r="N26" s="23"/>
    </row>
    <row r="27" spans="1:14" ht="17.649999999999999" customHeight="1" x14ac:dyDescent="0.2">
      <c r="A27" s="34"/>
      <c r="B27" s="35" t="s">
        <v>14</v>
      </c>
      <c r="C27" s="69">
        <v>728</v>
      </c>
      <c r="D27" s="69">
        <v>31</v>
      </c>
      <c r="E27" s="69">
        <v>1125</v>
      </c>
      <c r="F27" s="69">
        <v>222</v>
      </c>
      <c r="G27" s="69">
        <v>23</v>
      </c>
      <c r="H27" s="37">
        <f t="shared" si="0"/>
        <v>2129</v>
      </c>
      <c r="I27" s="69">
        <v>18</v>
      </c>
      <c r="J27" s="69">
        <v>632</v>
      </c>
      <c r="K27" s="69">
        <v>1736</v>
      </c>
      <c r="L27" s="37">
        <f t="shared" si="1"/>
        <v>2386</v>
      </c>
      <c r="M27" s="38">
        <f t="shared" si="2"/>
        <v>4515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2.2471910112359605E-2</v>
      </c>
      <c r="D28" s="48">
        <f t="shared" ref="D28:G28" si="8">IF(D26&lt;&gt;0,D27/D26-1,"")</f>
        <v>0</v>
      </c>
      <c r="E28" s="48">
        <f t="shared" si="8"/>
        <v>0.78288431061806651</v>
      </c>
      <c r="F28" s="48">
        <f t="shared" si="8"/>
        <v>2.3041474654377891E-2</v>
      </c>
      <c r="G28" s="48">
        <f t="shared" si="8"/>
        <v>0</v>
      </c>
      <c r="H28" s="71">
        <f>IF(H26&lt;&gt;0,H27/H26-1,0)</f>
        <v>0.3190830235439901</v>
      </c>
      <c r="I28" s="48">
        <f t="shared" ref="I28:K28" si="9">IF(I26&lt;&gt;0,I27/I26-1,"")</f>
        <v>0</v>
      </c>
      <c r="J28" s="48">
        <f t="shared" si="9"/>
        <v>-7.871720116618075E-2</v>
      </c>
      <c r="K28" s="48">
        <f t="shared" si="9"/>
        <v>0.25615050651230109</v>
      </c>
      <c r="L28" s="71">
        <f>IF(L26&lt;&gt;0,L27/L26-1,0)</f>
        <v>0.14381591562799612</v>
      </c>
      <c r="M28" s="72">
        <f>IF(M26&lt;&gt;0,M27/M26-1,0)</f>
        <v>0.22027027027027035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365</v>
      </c>
      <c r="D29" s="68">
        <v>16</v>
      </c>
      <c r="E29" s="68">
        <v>332</v>
      </c>
      <c r="F29" s="68">
        <v>140</v>
      </c>
      <c r="G29" s="68">
        <v>23</v>
      </c>
      <c r="H29" s="32">
        <f t="shared" si="0"/>
        <v>876</v>
      </c>
      <c r="I29" s="68">
        <v>18</v>
      </c>
      <c r="J29" s="68">
        <v>427</v>
      </c>
      <c r="K29" s="68">
        <v>981</v>
      </c>
      <c r="L29" s="32">
        <f t="shared" si="1"/>
        <v>1426</v>
      </c>
      <c r="M29" s="33">
        <f t="shared" si="2"/>
        <v>2302</v>
      </c>
      <c r="N29" s="23"/>
    </row>
    <row r="30" spans="1:14" ht="17.649999999999999" customHeight="1" x14ac:dyDescent="0.2">
      <c r="A30" s="34"/>
      <c r="B30" s="35" t="s">
        <v>14</v>
      </c>
      <c r="C30" s="69">
        <v>381</v>
      </c>
      <c r="D30" s="69">
        <v>16</v>
      </c>
      <c r="E30" s="69">
        <v>604</v>
      </c>
      <c r="F30" s="69">
        <v>145</v>
      </c>
      <c r="G30" s="69">
        <v>23</v>
      </c>
      <c r="H30" s="37">
        <f t="shared" si="0"/>
        <v>1169</v>
      </c>
      <c r="I30" s="69">
        <v>18</v>
      </c>
      <c r="J30" s="69">
        <v>401</v>
      </c>
      <c r="K30" s="69">
        <v>1258</v>
      </c>
      <c r="L30" s="37">
        <f t="shared" si="1"/>
        <v>1677</v>
      </c>
      <c r="M30" s="38">
        <f t="shared" si="2"/>
        <v>2846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4.3835616438356206E-2</v>
      </c>
      <c r="D31" s="48">
        <f t="shared" ref="D31:G31" si="10">IF(D29&lt;&gt;0,D30/D29-1,"")</f>
        <v>0</v>
      </c>
      <c r="E31" s="48">
        <f t="shared" si="10"/>
        <v>0.81927710843373491</v>
      </c>
      <c r="F31" s="48">
        <f t="shared" si="10"/>
        <v>3.5714285714285809E-2</v>
      </c>
      <c r="G31" s="48">
        <f t="shared" si="10"/>
        <v>0</v>
      </c>
      <c r="H31" s="71">
        <f>IF(H29&lt;&gt;0,H30/H29-1,0)</f>
        <v>0.33447488584474883</v>
      </c>
      <c r="I31" s="48">
        <f t="shared" ref="I31:K31" si="11">IF(I29&lt;&gt;0,I30/I29-1,"")</f>
        <v>0</v>
      </c>
      <c r="J31" s="48">
        <f t="shared" si="11"/>
        <v>-6.0889929742388715E-2</v>
      </c>
      <c r="K31" s="48">
        <f t="shared" si="11"/>
        <v>0.28236493374108051</v>
      </c>
      <c r="L31" s="71">
        <f>IF(L29&lt;&gt;0,L30/L29-1,0)</f>
        <v>0.17601683029453019</v>
      </c>
      <c r="M31" s="72">
        <f>IF(M29&lt;&gt;0,M30/M29-1,0)</f>
        <v>0.2363162467419635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365</v>
      </c>
      <c r="D32" s="68">
        <v>16</v>
      </c>
      <c r="E32" s="68">
        <v>332</v>
      </c>
      <c r="F32" s="68">
        <v>140</v>
      </c>
      <c r="G32" s="68">
        <v>23</v>
      </c>
      <c r="H32" s="32">
        <f t="shared" si="0"/>
        <v>876</v>
      </c>
      <c r="I32" s="68">
        <v>18</v>
      </c>
      <c r="J32" s="68">
        <v>427</v>
      </c>
      <c r="K32" s="68">
        <v>981</v>
      </c>
      <c r="L32" s="32">
        <f t="shared" si="1"/>
        <v>1426</v>
      </c>
      <c r="M32" s="33">
        <f t="shared" si="2"/>
        <v>2302</v>
      </c>
      <c r="N32" s="23"/>
    </row>
    <row r="33" spans="1:14" ht="17.649999999999999" customHeight="1" x14ac:dyDescent="0.2">
      <c r="A33" s="34"/>
      <c r="B33" s="35" t="s">
        <v>14</v>
      </c>
      <c r="C33" s="69">
        <v>381</v>
      </c>
      <c r="D33" s="69">
        <v>16</v>
      </c>
      <c r="E33" s="69">
        <v>604</v>
      </c>
      <c r="F33" s="69">
        <v>145</v>
      </c>
      <c r="G33" s="69">
        <v>23</v>
      </c>
      <c r="H33" s="37">
        <f t="shared" si="0"/>
        <v>1169</v>
      </c>
      <c r="I33" s="69">
        <v>18</v>
      </c>
      <c r="J33" s="69">
        <v>401</v>
      </c>
      <c r="K33" s="69">
        <v>1258</v>
      </c>
      <c r="L33" s="37">
        <f t="shared" si="1"/>
        <v>1677</v>
      </c>
      <c r="M33" s="38">
        <f t="shared" si="2"/>
        <v>2846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4.3835616438356206E-2</v>
      </c>
      <c r="D34" s="48">
        <f t="shared" ref="D34:G34" si="12">IF(D32&lt;&gt;0,D33/D32-1,"")</f>
        <v>0</v>
      </c>
      <c r="E34" s="48">
        <f t="shared" si="12"/>
        <v>0.81927710843373491</v>
      </c>
      <c r="F34" s="48">
        <f t="shared" si="12"/>
        <v>3.5714285714285809E-2</v>
      </c>
      <c r="G34" s="48">
        <f t="shared" si="12"/>
        <v>0</v>
      </c>
      <c r="H34" s="71">
        <f>IF(H32&lt;&gt;0,H33/H32-1,0)</f>
        <v>0.33447488584474883</v>
      </c>
      <c r="I34" s="48">
        <f t="shared" ref="I34:K34" si="13">IF(I32&lt;&gt;0,I33/I32-1,"")</f>
        <v>0</v>
      </c>
      <c r="J34" s="48">
        <f t="shared" si="13"/>
        <v>-6.0889929742388715E-2</v>
      </c>
      <c r="K34" s="48">
        <f t="shared" si="13"/>
        <v>0.28236493374108051</v>
      </c>
      <c r="L34" s="71">
        <f>IF(L32&lt;&gt;0,L33/L32-1,0)</f>
        <v>0.17601683029453019</v>
      </c>
      <c r="M34" s="72">
        <f>IF(M32&lt;&gt;0,M33/M32-1,0)</f>
        <v>0.2363162467419635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365</v>
      </c>
      <c r="D35" s="68">
        <v>16</v>
      </c>
      <c r="E35" s="68">
        <v>332</v>
      </c>
      <c r="F35" s="68">
        <v>140</v>
      </c>
      <c r="G35" s="68">
        <v>23</v>
      </c>
      <c r="H35" s="32">
        <f t="shared" si="0"/>
        <v>876</v>
      </c>
      <c r="I35" s="68">
        <v>18</v>
      </c>
      <c r="J35" s="68">
        <v>427</v>
      </c>
      <c r="K35" s="68">
        <v>981</v>
      </c>
      <c r="L35" s="32">
        <f t="shared" si="1"/>
        <v>1426</v>
      </c>
      <c r="M35" s="33">
        <f t="shared" si="2"/>
        <v>2302</v>
      </c>
      <c r="N35" s="23"/>
    </row>
    <row r="36" spans="1:14" ht="17.649999999999999" customHeight="1" x14ac:dyDescent="0.2">
      <c r="A36" s="34"/>
      <c r="B36" s="35" t="s">
        <v>14</v>
      </c>
      <c r="C36" s="69">
        <v>381</v>
      </c>
      <c r="D36" s="69">
        <v>16</v>
      </c>
      <c r="E36" s="69">
        <v>604</v>
      </c>
      <c r="F36" s="69">
        <v>145</v>
      </c>
      <c r="G36" s="69">
        <v>23</v>
      </c>
      <c r="H36" s="37">
        <f t="shared" si="0"/>
        <v>1169</v>
      </c>
      <c r="I36" s="69">
        <v>18</v>
      </c>
      <c r="J36" s="69">
        <v>401</v>
      </c>
      <c r="K36" s="69">
        <v>1258</v>
      </c>
      <c r="L36" s="37">
        <f t="shared" si="1"/>
        <v>1677</v>
      </c>
      <c r="M36" s="38">
        <f t="shared" si="2"/>
        <v>2846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4.3835616438356206E-2</v>
      </c>
      <c r="D37" s="48">
        <f t="shared" ref="D37:G37" si="14">IF(D35&lt;&gt;0,D36/D35-1,"")</f>
        <v>0</v>
      </c>
      <c r="E37" s="48">
        <f t="shared" si="14"/>
        <v>0.81927710843373491</v>
      </c>
      <c r="F37" s="48">
        <f t="shared" si="14"/>
        <v>3.5714285714285809E-2</v>
      </c>
      <c r="G37" s="48">
        <f t="shared" si="14"/>
        <v>0</v>
      </c>
      <c r="H37" s="71">
        <f>IF(H35&lt;&gt;0,H36/H35-1,0)</f>
        <v>0.33447488584474883</v>
      </c>
      <c r="I37" s="48">
        <f t="shared" ref="I37:K37" si="15">IF(I35&lt;&gt;0,I36/I35-1,"")</f>
        <v>0</v>
      </c>
      <c r="J37" s="48">
        <f t="shared" si="15"/>
        <v>-6.0889929742388715E-2</v>
      </c>
      <c r="K37" s="48">
        <f t="shared" si="15"/>
        <v>0.28236493374108051</v>
      </c>
      <c r="L37" s="71">
        <f>IF(L35&lt;&gt;0,L36/L35-1,0)</f>
        <v>0.17601683029453019</v>
      </c>
      <c r="M37" s="72">
        <f>IF(M35&lt;&gt;0,M36/M35-1,0)</f>
        <v>0.2363162467419635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413</v>
      </c>
      <c r="D38" s="68">
        <v>18</v>
      </c>
      <c r="E38" s="68">
        <v>395</v>
      </c>
      <c r="F38" s="68">
        <v>175</v>
      </c>
      <c r="G38" s="68">
        <v>23</v>
      </c>
      <c r="H38" s="32">
        <f t="shared" si="0"/>
        <v>1024</v>
      </c>
      <c r="I38" s="68">
        <v>18</v>
      </c>
      <c r="J38" s="68">
        <v>513</v>
      </c>
      <c r="K38" s="68">
        <v>1126</v>
      </c>
      <c r="L38" s="32">
        <f t="shared" si="1"/>
        <v>1657</v>
      </c>
      <c r="M38" s="33">
        <f t="shared" si="2"/>
        <v>2681</v>
      </c>
      <c r="N38" s="23"/>
    </row>
    <row r="39" spans="1:14" ht="17.649999999999999" customHeight="1" x14ac:dyDescent="0.2">
      <c r="A39" s="34"/>
      <c r="B39" s="35" t="s">
        <v>14</v>
      </c>
      <c r="C39" s="69">
        <v>430</v>
      </c>
      <c r="D39" s="69">
        <v>18</v>
      </c>
      <c r="E39" s="69">
        <v>719</v>
      </c>
      <c r="F39" s="69">
        <v>182</v>
      </c>
      <c r="G39" s="69">
        <v>23</v>
      </c>
      <c r="H39" s="37">
        <f t="shared" si="0"/>
        <v>1372</v>
      </c>
      <c r="I39" s="69">
        <v>18</v>
      </c>
      <c r="J39" s="69">
        <v>481</v>
      </c>
      <c r="K39" s="69">
        <v>1444</v>
      </c>
      <c r="L39" s="37">
        <f t="shared" si="1"/>
        <v>1943</v>
      </c>
      <c r="M39" s="38">
        <f t="shared" si="2"/>
        <v>3315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4.1162227602905554E-2</v>
      </c>
      <c r="D40" s="48">
        <f t="shared" ref="D40:G40" si="16">IF(D38&lt;&gt;0,D39/D38-1,"")</f>
        <v>0</v>
      </c>
      <c r="E40" s="48">
        <f t="shared" si="16"/>
        <v>0.82025316455696196</v>
      </c>
      <c r="F40" s="48">
        <f t="shared" si="16"/>
        <v>4.0000000000000036E-2</v>
      </c>
      <c r="G40" s="48">
        <f t="shared" si="16"/>
        <v>0</v>
      </c>
      <c r="H40" s="71">
        <f>IF(H38&lt;&gt;0,H39/H38-1,0)</f>
        <v>0.33984375</v>
      </c>
      <c r="I40" s="48">
        <f t="shared" ref="I40:K40" si="17">IF(I38&lt;&gt;0,I39/I38-1,"")</f>
        <v>0</v>
      </c>
      <c r="J40" s="48">
        <f t="shared" si="17"/>
        <v>-6.2378167641325533E-2</v>
      </c>
      <c r="K40" s="48">
        <f t="shared" si="17"/>
        <v>0.28241563055062158</v>
      </c>
      <c r="L40" s="71">
        <f>IF(L38&lt;&gt;0,L39/L38-1,0)</f>
        <v>0.17260108630054316</v>
      </c>
      <c r="M40" s="72">
        <f>IF(M38&lt;&gt;0,M39/M38-1,0)</f>
        <v>0.23647892577396501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414</v>
      </c>
      <c r="D41" s="68">
        <v>18</v>
      </c>
      <c r="E41" s="68">
        <v>385</v>
      </c>
      <c r="F41" s="68">
        <v>176</v>
      </c>
      <c r="G41" s="68">
        <v>23</v>
      </c>
      <c r="H41" s="32">
        <f t="shared" si="0"/>
        <v>1016</v>
      </c>
      <c r="I41" s="68">
        <v>18</v>
      </c>
      <c r="J41" s="68">
        <v>504</v>
      </c>
      <c r="K41" s="68">
        <v>1220</v>
      </c>
      <c r="L41" s="32">
        <f t="shared" si="1"/>
        <v>1742</v>
      </c>
      <c r="M41" s="33">
        <f t="shared" si="2"/>
        <v>2758</v>
      </c>
      <c r="N41" s="23"/>
    </row>
    <row r="42" spans="1:14" ht="17.649999999999999" customHeight="1" x14ac:dyDescent="0.2">
      <c r="A42" s="34"/>
      <c r="B42" s="35" t="s">
        <v>14</v>
      </c>
      <c r="C42" s="69">
        <v>431</v>
      </c>
      <c r="D42" s="69">
        <v>19</v>
      </c>
      <c r="E42" s="69">
        <v>699</v>
      </c>
      <c r="F42" s="69">
        <v>183</v>
      </c>
      <c r="G42" s="69">
        <v>23</v>
      </c>
      <c r="H42" s="37">
        <f t="shared" si="0"/>
        <v>1355</v>
      </c>
      <c r="I42" s="69">
        <v>18</v>
      </c>
      <c r="J42" s="69">
        <v>473</v>
      </c>
      <c r="K42" s="69">
        <v>1563</v>
      </c>
      <c r="L42" s="37">
        <f t="shared" si="1"/>
        <v>2054</v>
      </c>
      <c r="M42" s="38">
        <f t="shared" si="2"/>
        <v>3409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4.106280193236711E-2</v>
      </c>
      <c r="D43" s="48">
        <f t="shared" ref="D43:G43" si="18">IF(D41&lt;&gt;0,D42/D41-1,"")</f>
        <v>5.555555555555558E-2</v>
      </c>
      <c r="E43" s="48">
        <f t="shared" si="18"/>
        <v>0.81558441558441563</v>
      </c>
      <c r="F43" s="48">
        <f t="shared" si="18"/>
        <v>3.9772727272727293E-2</v>
      </c>
      <c r="G43" s="48">
        <f t="shared" si="18"/>
        <v>0</v>
      </c>
      <c r="H43" s="71">
        <f>IF(H41&lt;&gt;0,H42/H41-1,0)</f>
        <v>0.33366141732283472</v>
      </c>
      <c r="I43" s="48">
        <f t="shared" ref="I43:K43" si="19">IF(I41&lt;&gt;0,I42/I41-1,"")</f>
        <v>0</v>
      </c>
      <c r="J43" s="48">
        <f t="shared" si="19"/>
        <v>-6.1507936507936511E-2</v>
      </c>
      <c r="K43" s="48">
        <f t="shared" si="19"/>
        <v>0.28114754098360661</v>
      </c>
      <c r="L43" s="71">
        <f>IF(L41&lt;&gt;0,L42/L41-1,0)</f>
        <v>0.17910447761194037</v>
      </c>
      <c r="M43" s="72">
        <f>IF(M41&lt;&gt;0,M42/M41-1,0)</f>
        <v>0.23604060913705593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328</v>
      </c>
      <c r="C54" s="123"/>
      <c r="D54" s="123"/>
      <c r="E54" s="123"/>
      <c r="F54" s="123"/>
      <c r="G54" s="23"/>
      <c r="H54" s="2" t="s">
        <v>19</v>
      </c>
      <c r="I54" s="123" t="s">
        <v>328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0ABBD302-7324-4EDE-8024-F93118CE3581}">
      <formula1>Company</formula1>
    </dataValidation>
  </dataValidations>
  <pageMargins left="0.7" right="0.7" top="0.75" bottom="0.75" header="0.3" footer="0.3"/>
  <pageSetup scale="50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0590E-200C-4DBB-A5B3-74634B3A43DE}">
  <sheetPr codeName="Sheet7"/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229</v>
      </c>
      <c r="B4" s="2"/>
      <c r="C4" s="2"/>
      <c r="D4" s="4" t="s">
        <v>244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3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227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245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228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231</v>
      </c>
      <c r="C11" s="49" t="s">
        <v>233</v>
      </c>
      <c r="D11" s="105" t="s">
        <v>230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234</v>
      </c>
      <c r="B14" s="108"/>
      <c r="C14" s="108"/>
      <c r="D14" s="107" t="s">
        <v>253</v>
      </c>
      <c r="E14" s="110" t="s">
        <v>251</v>
      </c>
      <c r="F14" s="111">
        <v>36000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4704</v>
      </c>
      <c r="D17" s="68">
        <v>202</v>
      </c>
      <c r="E17" s="68">
        <v>3969</v>
      </c>
      <c r="F17" s="68">
        <v>386</v>
      </c>
      <c r="G17" s="68">
        <v>29</v>
      </c>
      <c r="H17" s="32">
        <f t="shared" ref="H17:H44" si="0">SUM(C17:G17)</f>
        <v>9290</v>
      </c>
      <c r="I17" s="68">
        <v>18</v>
      </c>
      <c r="J17" s="68">
        <v>3998</v>
      </c>
      <c r="K17" s="68">
        <v>1024</v>
      </c>
      <c r="L17" s="32">
        <f t="shared" ref="L17:L49" si="1">SUM(I17:K17)</f>
        <v>5040</v>
      </c>
      <c r="M17" s="33">
        <f t="shared" ref="M17:M49" si="2">SUM(H17,L17)</f>
        <v>14330</v>
      </c>
      <c r="N17" s="23"/>
    </row>
    <row r="18" spans="1:14" ht="17.649999999999999" customHeight="1" x14ac:dyDescent="0.2">
      <c r="A18" s="34"/>
      <c r="B18" s="35" t="s">
        <v>14</v>
      </c>
      <c r="C18" s="69">
        <v>3846</v>
      </c>
      <c r="D18" s="69">
        <v>165</v>
      </c>
      <c r="E18" s="69">
        <v>5660</v>
      </c>
      <c r="F18" s="69">
        <v>315</v>
      </c>
      <c r="G18" s="69">
        <v>29</v>
      </c>
      <c r="H18" s="37">
        <f t="shared" si="0"/>
        <v>10015</v>
      </c>
      <c r="I18" s="69">
        <v>18</v>
      </c>
      <c r="J18" s="69">
        <v>2945</v>
      </c>
      <c r="K18" s="69">
        <v>1030</v>
      </c>
      <c r="L18" s="37">
        <f t="shared" si="1"/>
        <v>3993</v>
      </c>
      <c r="M18" s="38">
        <f t="shared" si="2"/>
        <v>14008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-0.18239795918367352</v>
      </c>
      <c r="D19" s="48">
        <f t="shared" ref="D19:K19" si="3">IF(D17&lt;&gt;0,D18/D17-1,"")</f>
        <v>-0.18316831683168322</v>
      </c>
      <c r="E19" s="48">
        <f t="shared" si="3"/>
        <v>0.42605190224237832</v>
      </c>
      <c r="F19" s="48">
        <f t="shared" si="3"/>
        <v>-0.18393782383419688</v>
      </c>
      <c r="G19" s="48">
        <f t="shared" si="3"/>
        <v>0</v>
      </c>
      <c r="H19" s="71">
        <f>IF(H17&lt;&gt;0,H18/H17-1,0)</f>
        <v>7.8040904198062533E-2</v>
      </c>
      <c r="I19" s="48">
        <f t="shared" si="3"/>
        <v>0</v>
      </c>
      <c r="J19" s="48">
        <f t="shared" si="3"/>
        <v>-0.26338169084542273</v>
      </c>
      <c r="K19" s="48">
        <f t="shared" si="3"/>
        <v>5.859375E-3</v>
      </c>
      <c r="L19" s="71">
        <f>IF(L17&lt;&gt;0,L18/L17-1,0)</f>
        <v>-0.20773809523809528</v>
      </c>
      <c r="M19" s="72">
        <f>IF(M17&lt;&gt;0,M18/M17-1,0)</f>
        <v>-2.2470341939986094E-2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4959</v>
      </c>
      <c r="D20" s="68">
        <v>213</v>
      </c>
      <c r="E20" s="68">
        <v>4185</v>
      </c>
      <c r="F20" s="68">
        <v>405</v>
      </c>
      <c r="G20" s="68">
        <v>29</v>
      </c>
      <c r="H20" s="32">
        <f t="shared" si="0"/>
        <v>9791</v>
      </c>
      <c r="I20" s="68">
        <v>18</v>
      </c>
      <c r="J20" s="68">
        <v>4240</v>
      </c>
      <c r="K20" s="68">
        <v>1108</v>
      </c>
      <c r="L20" s="32">
        <f t="shared" si="1"/>
        <v>5366</v>
      </c>
      <c r="M20" s="33">
        <f t="shared" si="2"/>
        <v>15157</v>
      </c>
      <c r="N20" s="23"/>
    </row>
    <row r="21" spans="1:14" ht="17.649999999999999" customHeight="1" x14ac:dyDescent="0.2">
      <c r="A21" s="34"/>
      <c r="B21" s="35" t="s">
        <v>14</v>
      </c>
      <c r="C21" s="69">
        <v>5068</v>
      </c>
      <c r="D21" s="69">
        <v>218</v>
      </c>
      <c r="E21" s="69">
        <v>7459</v>
      </c>
      <c r="F21" s="69">
        <v>414</v>
      </c>
      <c r="G21" s="69">
        <v>29</v>
      </c>
      <c r="H21" s="37">
        <f t="shared" si="0"/>
        <v>13188</v>
      </c>
      <c r="I21" s="69">
        <v>18</v>
      </c>
      <c r="J21" s="69">
        <v>3904</v>
      </c>
      <c r="K21" s="69">
        <v>1392</v>
      </c>
      <c r="L21" s="37">
        <f t="shared" si="1"/>
        <v>5314</v>
      </c>
      <c r="M21" s="38">
        <f t="shared" si="2"/>
        <v>18502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2.1980237951199744E-2</v>
      </c>
      <c r="D22" s="48">
        <f t="shared" ref="D22:G22" si="4">IF(D20&lt;&gt;0,D21/D20-1,"")</f>
        <v>2.3474178403755763E-2</v>
      </c>
      <c r="E22" s="48">
        <f t="shared" si="4"/>
        <v>0.78231780167264042</v>
      </c>
      <c r="F22" s="48">
        <f t="shared" si="4"/>
        <v>2.2222222222222143E-2</v>
      </c>
      <c r="G22" s="48">
        <f t="shared" si="4"/>
        <v>0</v>
      </c>
      <c r="H22" s="71">
        <f>IF(H20&lt;&gt;0,H21/H20-1,0)</f>
        <v>0.34695128178939849</v>
      </c>
      <c r="I22" s="48">
        <f t="shared" ref="I22:K22" si="5">IF(I20&lt;&gt;0,I21/I20-1,"")</f>
        <v>0</v>
      </c>
      <c r="J22" s="48">
        <f t="shared" si="5"/>
        <v>-7.9245283018867907E-2</v>
      </c>
      <c r="K22" s="48">
        <f t="shared" si="5"/>
        <v>0.25631768953068601</v>
      </c>
      <c r="L22" s="71">
        <f>IF(L20&lt;&gt;0,L21/L20-1,0)</f>
        <v>-9.6906448005963375E-3</v>
      </c>
      <c r="M22" s="72">
        <f>IF(M20&lt;&gt;0,M21/M20-1,0)</f>
        <v>0.22069011018011486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5397</v>
      </c>
      <c r="D23" s="68">
        <v>232</v>
      </c>
      <c r="E23" s="68">
        <v>4375</v>
      </c>
      <c r="F23" s="68">
        <v>412</v>
      </c>
      <c r="G23" s="68">
        <v>29</v>
      </c>
      <c r="H23" s="32">
        <f t="shared" si="0"/>
        <v>10445</v>
      </c>
      <c r="I23" s="68">
        <v>18</v>
      </c>
      <c r="J23" s="68">
        <v>4801</v>
      </c>
      <c r="K23" s="68">
        <v>1571</v>
      </c>
      <c r="L23" s="32">
        <f t="shared" si="1"/>
        <v>6390</v>
      </c>
      <c r="M23" s="33">
        <f t="shared" si="2"/>
        <v>16835</v>
      </c>
      <c r="N23" s="23"/>
    </row>
    <row r="24" spans="1:14" ht="17.649999999999999" customHeight="1" x14ac:dyDescent="0.2">
      <c r="A24" s="34"/>
      <c r="B24" s="35" t="s">
        <v>14</v>
      </c>
      <c r="C24" s="69">
        <v>5516</v>
      </c>
      <c r="D24" s="69">
        <v>237</v>
      </c>
      <c r="E24" s="69">
        <v>7796</v>
      </c>
      <c r="F24" s="69">
        <v>420</v>
      </c>
      <c r="G24" s="69">
        <v>29</v>
      </c>
      <c r="H24" s="37">
        <f t="shared" si="0"/>
        <v>13998</v>
      </c>
      <c r="I24" s="69">
        <v>18</v>
      </c>
      <c r="J24" s="69">
        <v>4420</v>
      </c>
      <c r="K24" s="69">
        <v>1974</v>
      </c>
      <c r="L24" s="37">
        <f t="shared" si="1"/>
        <v>6412</v>
      </c>
      <c r="M24" s="38">
        <f t="shared" si="2"/>
        <v>20410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2.2049286640726251E-2</v>
      </c>
      <c r="D25" s="48">
        <f t="shared" ref="D25:G25" si="6">IF(D23&lt;&gt;0,D24/D23-1,"")</f>
        <v>2.155172413793105E-2</v>
      </c>
      <c r="E25" s="48">
        <f t="shared" si="6"/>
        <v>0.78194285714285705</v>
      </c>
      <c r="F25" s="48">
        <f t="shared" si="6"/>
        <v>1.9417475728155331E-2</v>
      </c>
      <c r="G25" s="48">
        <f t="shared" si="6"/>
        <v>0</v>
      </c>
      <c r="H25" s="71">
        <f>IF(H23&lt;&gt;0,H24/H23-1,0)</f>
        <v>0.34016275730014356</v>
      </c>
      <c r="I25" s="48">
        <f t="shared" ref="I25:K25" si="7">IF(I23&lt;&gt;0,I24/I23-1,"")</f>
        <v>0</v>
      </c>
      <c r="J25" s="48">
        <f t="shared" si="7"/>
        <v>-7.935846698604454E-2</v>
      </c>
      <c r="K25" s="48">
        <f t="shared" si="7"/>
        <v>0.25652450668364102</v>
      </c>
      <c r="L25" s="71">
        <f>IF(L23&lt;&gt;0,L24/L23-1,0)</f>
        <v>3.4428794992176215E-3</v>
      </c>
      <c r="M25" s="72">
        <f>IF(M23&lt;&gt;0,M24/M23-1,0)</f>
        <v>0.21235521235521237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5397</v>
      </c>
      <c r="D26" s="68">
        <v>232</v>
      </c>
      <c r="E26" s="68">
        <v>4375</v>
      </c>
      <c r="F26" s="68">
        <v>412</v>
      </c>
      <c r="G26" s="68">
        <v>29</v>
      </c>
      <c r="H26" s="32">
        <f t="shared" si="0"/>
        <v>10445</v>
      </c>
      <c r="I26" s="68">
        <v>18</v>
      </c>
      <c r="J26" s="68">
        <v>4801</v>
      </c>
      <c r="K26" s="68">
        <v>1571</v>
      </c>
      <c r="L26" s="32">
        <f t="shared" si="1"/>
        <v>6390</v>
      </c>
      <c r="M26" s="33">
        <f t="shared" si="2"/>
        <v>16835</v>
      </c>
      <c r="N26" s="23"/>
    </row>
    <row r="27" spans="1:14" ht="17.649999999999999" customHeight="1" x14ac:dyDescent="0.2">
      <c r="A27" s="34"/>
      <c r="B27" s="35" t="s">
        <v>14</v>
      </c>
      <c r="C27" s="69">
        <v>5516</v>
      </c>
      <c r="D27" s="69">
        <v>237</v>
      </c>
      <c r="E27" s="69">
        <v>7796</v>
      </c>
      <c r="F27" s="69">
        <v>420</v>
      </c>
      <c r="G27" s="69">
        <v>29</v>
      </c>
      <c r="H27" s="37">
        <f t="shared" si="0"/>
        <v>13998</v>
      </c>
      <c r="I27" s="69">
        <v>18</v>
      </c>
      <c r="J27" s="69">
        <v>4420</v>
      </c>
      <c r="K27" s="69">
        <v>1974</v>
      </c>
      <c r="L27" s="37">
        <f t="shared" si="1"/>
        <v>6412</v>
      </c>
      <c r="M27" s="38">
        <f t="shared" si="2"/>
        <v>20410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2.2049286640726251E-2</v>
      </c>
      <c r="D28" s="48">
        <f t="shared" ref="D28:G28" si="8">IF(D26&lt;&gt;0,D27/D26-1,"")</f>
        <v>2.155172413793105E-2</v>
      </c>
      <c r="E28" s="48">
        <f t="shared" si="8"/>
        <v>0.78194285714285705</v>
      </c>
      <c r="F28" s="48">
        <f t="shared" si="8"/>
        <v>1.9417475728155331E-2</v>
      </c>
      <c r="G28" s="48">
        <f t="shared" si="8"/>
        <v>0</v>
      </c>
      <c r="H28" s="71">
        <f>IF(H26&lt;&gt;0,H27/H26-1,0)</f>
        <v>0.34016275730014356</v>
      </c>
      <c r="I28" s="48">
        <f t="shared" ref="I28:K28" si="9">IF(I26&lt;&gt;0,I27/I26-1,"")</f>
        <v>0</v>
      </c>
      <c r="J28" s="48">
        <f t="shared" si="9"/>
        <v>-7.935846698604454E-2</v>
      </c>
      <c r="K28" s="48">
        <f t="shared" si="9"/>
        <v>0.25652450668364102</v>
      </c>
      <c r="L28" s="71">
        <f>IF(L26&lt;&gt;0,L27/L26-1,0)</f>
        <v>3.4428794992176215E-3</v>
      </c>
      <c r="M28" s="72">
        <f>IF(M26&lt;&gt;0,M27/M26-1,0)</f>
        <v>0.21235521235521237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2768</v>
      </c>
      <c r="D29" s="68">
        <v>119</v>
      </c>
      <c r="E29" s="68">
        <v>2305</v>
      </c>
      <c r="F29" s="68">
        <v>264</v>
      </c>
      <c r="G29" s="68">
        <v>29</v>
      </c>
      <c r="H29" s="32">
        <f t="shared" si="0"/>
        <v>5485</v>
      </c>
      <c r="I29" s="68">
        <v>18</v>
      </c>
      <c r="J29" s="68">
        <v>2984</v>
      </c>
      <c r="K29" s="68">
        <v>1115</v>
      </c>
      <c r="L29" s="32">
        <f t="shared" si="1"/>
        <v>4117</v>
      </c>
      <c r="M29" s="33">
        <f t="shared" si="2"/>
        <v>9602</v>
      </c>
      <c r="N29" s="23"/>
    </row>
    <row r="30" spans="1:14" ht="17.649999999999999" customHeight="1" x14ac:dyDescent="0.2">
      <c r="A30" s="34"/>
      <c r="B30" s="35" t="s">
        <v>14</v>
      </c>
      <c r="C30" s="69">
        <v>2886</v>
      </c>
      <c r="D30" s="69">
        <v>124</v>
      </c>
      <c r="E30" s="69">
        <v>4189</v>
      </c>
      <c r="F30" s="69">
        <v>275</v>
      </c>
      <c r="G30" s="69">
        <v>29</v>
      </c>
      <c r="H30" s="37">
        <f t="shared" si="0"/>
        <v>7503</v>
      </c>
      <c r="I30" s="69">
        <v>18</v>
      </c>
      <c r="J30" s="69">
        <v>2802</v>
      </c>
      <c r="K30" s="69">
        <v>1430</v>
      </c>
      <c r="L30" s="37">
        <f t="shared" si="1"/>
        <v>4250</v>
      </c>
      <c r="M30" s="38">
        <f t="shared" si="2"/>
        <v>11753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4.263005780346818E-2</v>
      </c>
      <c r="D31" s="48">
        <f t="shared" ref="D31:G31" si="10">IF(D29&lt;&gt;0,D30/D29-1,"")</f>
        <v>4.2016806722689148E-2</v>
      </c>
      <c r="E31" s="48">
        <f t="shared" si="10"/>
        <v>0.81735357917570495</v>
      </c>
      <c r="F31" s="48">
        <f t="shared" si="10"/>
        <v>4.1666666666666741E-2</v>
      </c>
      <c r="G31" s="48">
        <f t="shared" si="10"/>
        <v>0</v>
      </c>
      <c r="H31" s="71">
        <f>IF(H29&lt;&gt;0,H30/H29-1,0)</f>
        <v>0.36791248860528714</v>
      </c>
      <c r="I31" s="48">
        <f t="shared" ref="I31:K31" si="11">IF(I29&lt;&gt;0,I30/I29-1,"")</f>
        <v>0</v>
      </c>
      <c r="J31" s="48">
        <f t="shared" si="11"/>
        <v>-6.0991957104557626E-2</v>
      </c>
      <c r="K31" s="48">
        <f t="shared" si="11"/>
        <v>0.28251121076233177</v>
      </c>
      <c r="L31" s="71">
        <f>IF(L29&lt;&gt;0,L30/L29-1,0)</f>
        <v>3.2305076512023412E-2</v>
      </c>
      <c r="M31" s="72">
        <f>IF(M29&lt;&gt;0,M30/M29-1,0)</f>
        <v>0.22401583003540937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2768</v>
      </c>
      <c r="D32" s="68">
        <v>119</v>
      </c>
      <c r="E32" s="68">
        <v>2305</v>
      </c>
      <c r="F32" s="68">
        <v>264</v>
      </c>
      <c r="G32" s="68">
        <v>29</v>
      </c>
      <c r="H32" s="32">
        <f t="shared" si="0"/>
        <v>5485</v>
      </c>
      <c r="I32" s="68">
        <v>18</v>
      </c>
      <c r="J32" s="68">
        <v>2984</v>
      </c>
      <c r="K32" s="68">
        <v>1115</v>
      </c>
      <c r="L32" s="32">
        <f t="shared" si="1"/>
        <v>4117</v>
      </c>
      <c r="M32" s="33">
        <f t="shared" si="2"/>
        <v>9602</v>
      </c>
      <c r="N32" s="23"/>
    </row>
    <row r="33" spans="1:14" ht="17.649999999999999" customHeight="1" x14ac:dyDescent="0.2">
      <c r="A33" s="34"/>
      <c r="B33" s="35" t="s">
        <v>14</v>
      </c>
      <c r="C33" s="69">
        <v>2886</v>
      </c>
      <c r="D33" s="69">
        <v>124</v>
      </c>
      <c r="E33" s="69">
        <v>4189</v>
      </c>
      <c r="F33" s="69">
        <v>275</v>
      </c>
      <c r="G33" s="69">
        <v>29</v>
      </c>
      <c r="H33" s="37">
        <f t="shared" si="0"/>
        <v>7503</v>
      </c>
      <c r="I33" s="69">
        <v>18</v>
      </c>
      <c r="J33" s="69">
        <v>2802</v>
      </c>
      <c r="K33" s="69">
        <v>1430</v>
      </c>
      <c r="L33" s="37">
        <f t="shared" si="1"/>
        <v>4250</v>
      </c>
      <c r="M33" s="38">
        <f t="shared" si="2"/>
        <v>11753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4.263005780346818E-2</v>
      </c>
      <c r="D34" s="48">
        <f t="shared" ref="D34:G34" si="12">IF(D32&lt;&gt;0,D33/D32-1,"")</f>
        <v>4.2016806722689148E-2</v>
      </c>
      <c r="E34" s="48">
        <f t="shared" si="12"/>
        <v>0.81735357917570495</v>
      </c>
      <c r="F34" s="48">
        <f t="shared" si="12"/>
        <v>4.1666666666666741E-2</v>
      </c>
      <c r="G34" s="48">
        <f t="shared" si="12"/>
        <v>0</v>
      </c>
      <c r="H34" s="71">
        <f>IF(H32&lt;&gt;0,H33/H32-1,0)</f>
        <v>0.36791248860528714</v>
      </c>
      <c r="I34" s="48">
        <f t="shared" ref="I34:K34" si="13">IF(I32&lt;&gt;0,I33/I32-1,"")</f>
        <v>0</v>
      </c>
      <c r="J34" s="48">
        <f t="shared" si="13"/>
        <v>-6.0991957104557626E-2</v>
      </c>
      <c r="K34" s="48">
        <f t="shared" si="13"/>
        <v>0.28251121076233177</v>
      </c>
      <c r="L34" s="71">
        <f>IF(L32&lt;&gt;0,L33/L32-1,0)</f>
        <v>3.2305076512023412E-2</v>
      </c>
      <c r="M34" s="72">
        <f>IF(M32&lt;&gt;0,M33/M32-1,0)</f>
        <v>0.22401583003540937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2768</v>
      </c>
      <c r="D35" s="68">
        <v>119</v>
      </c>
      <c r="E35" s="68">
        <v>2305</v>
      </c>
      <c r="F35" s="68">
        <v>264</v>
      </c>
      <c r="G35" s="68">
        <v>29</v>
      </c>
      <c r="H35" s="32">
        <f t="shared" si="0"/>
        <v>5485</v>
      </c>
      <c r="I35" s="68">
        <v>18</v>
      </c>
      <c r="J35" s="68">
        <v>2984</v>
      </c>
      <c r="K35" s="68">
        <v>1115</v>
      </c>
      <c r="L35" s="32">
        <f t="shared" si="1"/>
        <v>4117</v>
      </c>
      <c r="M35" s="33">
        <f t="shared" si="2"/>
        <v>9602</v>
      </c>
      <c r="N35" s="23"/>
    </row>
    <row r="36" spans="1:14" ht="17.649999999999999" customHeight="1" x14ac:dyDescent="0.2">
      <c r="A36" s="34"/>
      <c r="B36" s="35" t="s">
        <v>14</v>
      </c>
      <c r="C36" s="69">
        <v>2886</v>
      </c>
      <c r="D36" s="69">
        <v>124</v>
      </c>
      <c r="E36" s="69">
        <v>4189</v>
      </c>
      <c r="F36" s="69">
        <v>275</v>
      </c>
      <c r="G36" s="69">
        <v>29</v>
      </c>
      <c r="H36" s="37">
        <f t="shared" si="0"/>
        <v>7503</v>
      </c>
      <c r="I36" s="69">
        <v>18</v>
      </c>
      <c r="J36" s="69">
        <v>2802</v>
      </c>
      <c r="K36" s="69">
        <v>1430</v>
      </c>
      <c r="L36" s="37">
        <f t="shared" si="1"/>
        <v>4250</v>
      </c>
      <c r="M36" s="38">
        <f t="shared" si="2"/>
        <v>11753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4.263005780346818E-2</v>
      </c>
      <c r="D37" s="48">
        <f t="shared" ref="D37:G37" si="14">IF(D35&lt;&gt;0,D36/D35-1,"")</f>
        <v>4.2016806722689148E-2</v>
      </c>
      <c r="E37" s="48">
        <f t="shared" si="14"/>
        <v>0.81735357917570495</v>
      </c>
      <c r="F37" s="48">
        <f t="shared" si="14"/>
        <v>4.1666666666666741E-2</v>
      </c>
      <c r="G37" s="48">
        <f t="shared" si="14"/>
        <v>0</v>
      </c>
      <c r="H37" s="71">
        <f>IF(H35&lt;&gt;0,H36/H35-1,0)</f>
        <v>0.36791248860528714</v>
      </c>
      <c r="I37" s="48">
        <f t="shared" ref="I37:K37" si="15">IF(I35&lt;&gt;0,I36/I35-1,"")</f>
        <v>0</v>
      </c>
      <c r="J37" s="48">
        <f t="shared" si="15"/>
        <v>-6.0991957104557626E-2</v>
      </c>
      <c r="K37" s="48">
        <f t="shared" si="15"/>
        <v>0.28251121076233177</v>
      </c>
      <c r="L37" s="71">
        <f>IF(L35&lt;&gt;0,L36/L35-1,0)</f>
        <v>3.2305076512023412E-2</v>
      </c>
      <c r="M37" s="72">
        <f>IF(M35&lt;&gt;0,M36/M35-1,0)</f>
        <v>0.22401583003540937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3126</v>
      </c>
      <c r="D38" s="68">
        <v>134</v>
      </c>
      <c r="E38" s="68">
        <v>2740</v>
      </c>
      <c r="F38" s="68">
        <v>332</v>
      </c>
      <c r="G38" s="68">
        <v>29</v>
      </c>
      <c r="H38" s="32">
        <f t="shared" si="0"/>
        <v>6361</v>
      </c>
      <c r="I38" s="68">
        <v>18</v>
      </c>
      <c r="J38" s="68">
        <v>3586</v>
      </c>
      <c r="K38" s="68">
        <v>1280</v>
      </c>
      <c r="L38" s="32">
        <f t="shared" si="1"/>
        <v>4884</v>
      </c>
      <c r="M38" s="33">
        <f t="shared" si="2"/>
        <v>11245</v>
      </c>
      <c r="N38" s="23"/>
    </row>
    <row r="39" spans="1:14" ht="17.649999999999999" customHeight="1" x14ac:dyDescent="0.2">
      <c r="A39" s="34"/>
      <c r="B39" s="35" t="s">
        <v>14</v>
      </c>
      <c r="C39" s="69">
        <v>3259</v>
      </c>
      <c r="D39" s="69">
        <v>140</v>
      </c>
      <c r="E39" s="69">
        <v>4981</v>
      </c>
      <c r="F39" s="69">
        <v>346</v>
      </c>
      <c r="G39" s="69">
        <v>29</v>
      </c>
      <c r="H39" s="37">
        <f t="shared" si="0"/>
        <v>8755</v>
      </c>
      <c r="I39" s="69">
        <v>18</v>
      </c>
      <c r="J39" s="69">
        <v>3367</v>
      </c>
      <c r="K39" s="69">
        <v>1641</v>
      </c>
      <c r="L39" s="37">
        <f t="shared" si="1"/>
        <v>5026</v>
      </c>
      <c r="M39" s="38">
        <f t="shared" si="2"/>
        <v>13781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4.25463851567498E-2</v>
      </c>
      <c r="D40" s="48">
        <f t="shared" ref="D40:G40" si="16">IF(D38&lt;&gt;0,D39/D38-1,"")</f>
        <v>4.4776119402984982E-2</v>
      </c>
      <c r="E40" s="48">
        <f t="shared" si="16"/>
        <v>0.81788321167883216</v>
      </c>
      <c r="F40" s="48">
        <f t="shared" si="16"/>
        <v>4.2168674698795261E-2</v>
      </c>
      <c r="G40" s="48">
        <f t="shared" si="16"/>
        <v>0</v>
      </c>
      <c r="H40" s="71">
        <f>IF(H38&lt;&gt;0,H39/H38-1,0)</f>
        <v>0.3763559188806791</v>
      </c>
      <c r="I40" s="48">
        <f t="shared" ref="I40:K40" si="17">IF(I38&lt;&gt;0,I39/I38-1,"")</f>
        <v>0</v>
      </c>
      <c r="J40" s="48">
        <f t="shared" si="17"/>
        <v>-6.1070831009481297E-2</v>
      </c>
      <c r="K40" s="48">
        <f t="shared" si="17"/>
        <v>0.28203124999999996</v>
      </c>
      <c r="L40" s="71">
        <f>IF(L38&lt;&gt;0,L39/L38-1,0)</f>
        <v>2.9074529074529121E-2</v>
      </c>
      <c r="M40" s="72">
        <f>IF(M38&lt;&gt;0,M39/M38-1,0)</f>
        <v>0.2255224544241885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3135</v>
      </c>
      <c r="D41" s="68">
        <v>135</v>
      </c>
      <c r="E41" s="68">
        <v>2666</v>
      </c>
      <c r="F41" s="68">
        <v>333</v>
      </c>
      <c r="G41" s="68">
        <v>29</v>
      </c>
      <c r="H41" s="32">
        <f t="shared" si="0"/>
        <v>6298</v>
      </c>
      <c r="I41" s="68">
        <v>18</v>
      </c>
      <c r="J41" s="68">
        <v>3523</v>
      </c>
      <c r="K41" s="68">
        <v>1387</v>
      </c>
      <c r="L41" s="32">
        <f t="shared" si="1"/>
        <v>4928</v>
      </c>
      <c r="M41" s="33">
        <f t="shared" si="2"/>
        <v>11226</v>
      </c>
      <c r="N41" s="23"/>
    </row>
    <row r="42" spans="1:14" ht="17.649999999999999" customHeight="1" x14ac:dyDescent="0.2">
      <c r="A42" s="34"/>
      <c r="B42" s="35" t="s">
        <v>14</v>
      </c>
      <c r="C42" s="69">
        <v>3268</v>
      </c>
      <c r="D42" s="69">
        <v>140</v>
      </c>
      <c r="E42" s="69">
        <v>4847</v>
      </c>
      <c r="F42" s="69">
        <v>347</v>
      </c>
      <c r="G42" s="69">
        <v>29</v>
      </c>
      <c r="H42" s="37">
        <f t="shared" si="0"/>
        <v>8631</v>
      </c>
      <c r="I42" s="69">
        <v>18</v>
      </c>
      <c r="J42" s="69">
        <v>3308</v>
      </c>
      <c r="K42" s="69">
        <v>1777</v>
      </c>
      <c r="L42" s="37">
        <f t="shared" si="1"/>
        <v>5103</v>
      </c>
      <c r="M42" s="38">
        <f t="shared" si="2"/>
        <v>13734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4.2424242424242475E-2</v>
      </c>
      <c r="D43" s="48">
        <f t="shared" ref="D43:G43" si="18">IF(D41&lt;&gt;0,D42/D41-1,"")</f>
        <v>3.7037037037036979E-2</v>
      </c>
      <c r="E43" s="48">
        <f t="shared" si="18"/>
        <v>0.81807951987996996</v>
      </c>
      <c r="F43" s="48">
        <f t="shared" si="18"/>
        <v>4.2042042042041983E-2</v>
      </c>
      <c r="G43" s="48">
        <f t="shared" si="18"/>
        <v>0</v>
      </c>
      <c r="H43" s="71">
        <f>IF(H41&lt;&gt;0,H42/H41-1,0)</f>
        <v>0.37043505874880922</v>
      </c>
      <c r="I43" s="48">
        <f t="shared" ref="I43:K43" si="19">IF(I41&lt;&gt;0,I42/I41-1,"")</f>
        <v>0</v>
      </c>
      <c r="J43" s="48">
        <f t="shared" si="19"/>
        <v>-6.1027533352256635E-2</v>
      </c>
      <c r="K43" s="48">
        <f t="shared" si="19"/>
        <v>0.28118240807498207</v>
      </c>
      <c r="L43" s="71">
        <f>IF(L41&lt;&gt;0,L42/L41-1,0)</f>
        <v>3.5511363636363535E-2</v>
      </c>
      <c r="M43" s="72">
        <f>IF(M41&lt;&gt;0,M42/M41-1,0)</f>
        <v>0.22340994120791025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337</v>
      </c>
      <c r="C54" s="123"/>
      <c r="D54" s="123"/>
      <c r="E54" s="123"/>
      <c r="F54" s="123"/>
      <c r="G54" s="23"/>
      <c r="H54" s="2" t="s">
        <v>19</v>
      </c>
      <c r="I54" s="123" t="s">
        <v>337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7A9EEEE9-7C99-426E-B516-E049519FE499}">
      <formula1>Company</formula1>
    </dataValidation>
  </dataValidations>
  <pageMargins left="0.7" right="0.7" top="0.75" bottom="0.75" header="0.3" footer="0.3"/>
  <pageSetup scale="50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61E1-8661-41EA-937F-18B6C31DA8BE}">
  <sheetPr codeName="Sheet8"/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237</v>
      </c>
      <c r="B4" s="2"/>
      <c r="C4" s="2"/>
      <c r="D4" s="4" t="s">
        <v>246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3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227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245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242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231</v>
      </c>
      <c r="C11" s="49" t="s">
        <v>233</v>
      </c>
      <c r="D11" s="105" t="s">
        <v>230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234</v>
      </c>
      <c r="B14" s="108"/>
      <c r="C14" s="108"/>
      <c r="D14" s="107" t="s">
        <v>253</v>
      </c>
      <c r="E14" s="110" t="s">
        <v>251</v>
      </c>
      <c r="F14" s="111">
        <v>36000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595</v>
      </c>
      <c r="D17" s="68">
        <v>26</v>
      </c>
      <c r="E17" s="68">
        <v>549</v>
      </c>
      <c r="F17" s="68">
        <v>204</v>
      </c>
      <c r="G17" s="68">
        <v>23</v>
      </c>
      <c r="H17" s="32">
        <f t="shared" ref="H17:H44" si="0">SUM(C17:G17)</f>
        <v>1397</v>
      </c>
      <c r="I17" s="68">
        <v>18</v>
      </c>
      <c r="J17" s="68">
        <v>555</v>
      </c>
      <c r="K17" s="68">
        <v>901</v>
      </c>
      <c r="L17" s="32">
        <f t="shared" ref="L17:L49" si="1">SUM(I17:K17)</f>
        <v>1474</v>
      </c>
      <c r="M17" s="33">
        <f t="shared" ref="M17:M49" si="2">SUM(H17,L17)</f>
        <v>2871</v>
      </c>
      <c r="N17" s="23"/>
    </row>
    <row r="18" spans="1:14" ht="17.649999999999999" customHeight="1" x14ac:dyDescent="0.2">
      <c r="A18" s="34"/>
      <c r="B18" s="35" t="s">
        <v>14</v>
      </c>
      <c r="C18" s="69">
        <v>486</v>
      </c>
      <c r="D18" s="69">
        <v>21</v>
      </c>
      <c r="E18" s="69">
        <v>782</v>
      </c>
      <c r="F18" s="69">
        <v>166</v>
      </c>
      <c r="G18" s="69">
        <v>23</v>
      </c>
      <c r="H18" s="37">
        <f t="shared" si="0"/>
        <v>1478</v>
      </c>
      <c r="I18" s="69">
        <v>18</v>
      </c>
      <c r="J18" s="69">
        <v>409</v>
      </c>
      <c r="K18" s="69">
        <v>906</v>
      </c>
      <c r="L18" s="37">
        <f t="shared" si="1"/>
        <v>1333</v>
      </c>
      <c r="M18" s="38">
        <f t="shared" si="2"/>
        <v>2811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-0.18319327731092439</v>
      </c>
      <c r="D19" s="48">
        <f t="shared" ref="D19:K19" si="3">IF(D17&lt;&gt;0,D18/D17-1,"")</f>
        <v>-0.19230769230769229</v>
      </c>
      <c r="E19" s="48">
        <f t="shared" si="3"/>
        <v>0.4244080145719491</v>
      </c>
      <c r="F19" s="48">
        <f t="shared" si="3"/>
        <v>-0.18627450980392157</v>
      </c>
      <c r="G19" s="48">
        <f t="shared" si="3"/>
        <v>0</v>
      </c>
      <c r="H19" s="71">
        <f>IF(H17&lt;&gt;0,H18/H17-1,0)</f>
        <v>5.7981388690050206E-2</v>
      </c>
      <c r="I19" s="48">
        <f t="shared" si="3"/>
        <v>0</v>
      </c>
      <c r="J19" s="48">
        <f t="shared" si="3"/>
        <v>-0.26306306306306304</v>
      </c>
      <c r="K19" s="48">
        <f t="shared" si="3"/>
        <v>5.5493895671476778E-3</v>
      </c>
      <c r="L19" s="71">
        <f>IF(L17&lt;&gt;0,L18/L17-1,0)</f>
        <v>-9.5658073270013522E-2</v>
      </c>
      <c r="M19" s="72">
        <f>IF(M17&lt;&gt;0,M18/M17-1,0)</f>
        <v>-2.0898641588296796E-2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627</v>
      </c>
      <c r="D20" s="68">
        <v>27</v>
      </c>
      <c r="E20" s="68">
        <v>579</v>
      </c>
      <c r="F20" s="68">
        <v>214</v>
      </c>
      <c r="G20" s="68">
        <v>23</v>
      </c>
      <c r="H20" s="32">
        <f t="shared" si="0"/>
        <v>1470</v>
      </c>
      <c r="I20" s="68">
        <v>18</v>
      </c>
      <c r="J20" s="68">
        <v>588</v>
      </c>
      <c r="K20" s="68">
        <v>974</v>
      </c>
      <c r="L20" s="32">
        <f t="shared" si="1"/>
        <v>1580</v>
      </c>
      <c r="M20" s="33">
        <f t="shared" si="2"/>
        <v>3050</v>
      </c>
      <c r="N20" s="23"/>
    </row>
    <row r="21" spans="1:14" ht="17.649999999999999" customHeight="1" x14ac:dyDescent="0.2">
      <c r="A21" s="34"/>
      <c r="B21" s="35" t="s">
        <v>14</v>
      </c>
      <c r="C21" s="69">
        <v>641</v>
      </c>
      <c r="D21" s="69">
        <v>28</v>
      </c>
      <c r="E21" s="69">
        <v>1031</v>
      </c>
      <c r="F21" s="69">
        <v>218</v>
      </c>
      <c r="G21" s="69">
        <v>23</v>
      </c>
      <c r="H21" s="37">
        <f t="shared" si="0"/>
        <v>1941</v>
      </c>
      <c r="I21" s="69">
        <v>18</v>
      </c>
      <c r="J21" s="69">
        <v>542</v>
      </c>
      <c r="K21" s="69">
        <v>1224</v>
      </c>
      <c r="L21" s="37">
        <f t="shared" si="1"/>
        <v>1784</v>
      </c>
      <c r="M21" s="38">
        <f t="shared" si="2"/>
        <v>3725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2.2328548644338087E-2</v>
      </c>
      <c r="D22" s="48">
        <f t="shared" ref="D22:G22" si="4">IF(D20&lt;&gt;0,D21/D20-1,"")</f>
        <v>3.7037037037036979E-2</v>
      </c>
      <c r="E22" s="48">
        <f t="shared" si="4"/>
        <v>0.78065630397236618</v>
      </c>
      <c r="F22" s="48">
        <f t="shared" si="4"/>
        <v>1.8691588785046731E-2</v>
      </c>
      <c r="G22" s="48">
        <f t="shared" si="4"/>
        <v>0</v>
      </c>
      <c r="H22" s="71">
        <f>IF(H20&lt;&gt;0,H21/H20-1,0)</f>
        <v>0.32040816326530619</v>
      </c>
      <c r="I22" s="48">
        <f t="shared" ref="I22:K22" si="5">IF(I20&lt;&gt;0,I21/I20-1,"")</f>
        <v>0</v>
      </c>
      <c r="J22" s="48">
        <f t="shared" si="5"/>
        <v>-7.8231292517006779E-2</v>
      </c>
      <c r="K22" s="48">
        <f t="shared" si="5"/>
        <v>0.25667351129363447</v>
      </c>
      <c r="L22" s="71">
        <f>IF(L20&lt;&gt;0,L21/L20-1,0)</f>
        <v>0.12911392405063293</v>
      </c>
      <c r="M22" s="72">
        <f>IF(M20&lt;&gt;0,M21/M20-1,0)</f>
        <v>0.22131147540983598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683</v>
      </c>
      <c r="D23" s="68">
        <v>29</v>
      </c>
      <c r="E23" s="68">
        <v>605</v>
      </c>
      <c r="F23" s="68">
        <v>217</v>
      </c>
      <c r="G23" s="68">
        <v>23</v>
      </c>
      <c r="H23" s="32">
        <f t="shared" si="0"/>
        <v>1557</v>
      </c>
      <c r="I23" s="68">
        <v>18</v>
      </c>
      <c r="J23" s="68">
        <v>666</v>
      </c>
      <c r="K23" s="68">
        <v>1382</v>
      </c>
      <c r="L23" s="32">
        <f t="shared" si="1"/>
        <v>2066</v>
      </c>
      <c r="M23" s="33">
        <f t="shared" si="2"/>
        <v>3623</v>
      </c>
      <c r="N23" s="23"/>
    </row>
    <row r="24" spans="1:14" ht="17.649999999999999" customHeight="1" x14ac:dyDescent="0.2">
      <c r="A24" s="34"/>
      <c r="B24" s="35" t="s">
        <v>14</v>
      </c>
      <c r="C24" s="69">
        <v>698</v>
      </c>
      <c r="D24" s="69">
        <v>30</v>
      </c>
      <c r="E24" s="69">
        <v>1078</v>
      </c>
      <c r="F24" s="69">
        <v>222</v>
      </c>
      <c r="G24" s="69">
        <v>23</v>
      </c>
      <c r="H24" s="37">
        <f t="shared" si="0"/>
        <v>2051</v>
      </c>
      <c r="I24" s="69">
        <v>18</v>
      </c>
      <c r="J24" s="69">
        <v>613</v>
      </c>
      <c r="K24" s="69">
        <v>1736</v>
      </c>
      <c r="L24" s="37">
        <f t="shared" si="1"/>
        <v>2367</v>
      </c>
      <c r="M24" s="38">
        <f t="shared" si="2"/>
        <v>4418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2.196193265007329E-2</v>
      </c>
      <c r="D25" s="48">
        <f t="shared" ref="D25:G25" si="6">IF(D23&lt;&gt;0,D24/D23-1,"")</f>
        <v>3.4482758620689724E-2</v>
      </c>
      <c r="E25" s="48">
        <f t="shared" si="6"/>
        <v>0.78181818181818175</v>
      </c>
      <c r="F25" s="48">
        <f t="shared" si="6"/>
        <v>2.3041474654377891E-2</v>
      </c>
      <c r="G25" s="48">
        <f t="shared" si="6"/>
        <v>0</v>
      </c>
      <c r="H25" s="71">
        <f>IF(H23&lt;&gt;0,H24/H23-1,0)</f>
        <v>0.3172768143866409</v>
      </c>
      <c r="I25" s="48">
        <f t="shared" ref="I25:K25" si="7">IF(I23&lt;&gt;0,I24/I23-1,"")</f>
        <v>0</v>
      </c>
      <c r="J25" s="48">
        <f t="shared" si="7"/>
        <v>-7.9579579579579618E-2</v>
      </c>
      <c r="K25" s="48">
        <f t="shared" si="7"/>
        <v>0.25615050651230109</v>
      </c>
      <c r="L25" s="71">
        <f>IF(L23&lt;&gt;0,L24/L23-1,0)</f>
        <v>0.14569215876089059</v>
      </c>
      <c r="M25" s="72">
        <f>IF(M23&lt;&gt;0,M24/M23-1,0)</f>
        <v>0.21943141043334258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683</v>
      </c>
      <c r="D26" s="68">
        <v>29</v>
      </c>
      <c r="E26" s="68">
        <v>605</v>
      </c>
      <c r="F26" s="68">
        <v>217</v>
      </c>
      <c r="G26" s="68">
        <v>23</v>
      </c>
      <c r="H26" s="32">
        <f t="shared" si="0"/>
        <v>1557</v>
      </c>
      <c r="I26" s="68">
        <v>18</v>
      </c>
      <c r="J26" s="68">
        <v>666</v>
      </c>
      <c r="K26" s="68">
        <v>1382</v>
      </c>
      <c r="L26" s="32">
        <f t="shared" si="1"/>
        <v>2066</v>
      </c>
      <c r="M26" s="33">
        <f t="shared" si="2"/>
        <v>3623</v>
      </c>
      <c r="N26" s="23"/>
    </row>
    <row r="27" spans="1:14" ht="17.649999999999999" customHeight="1" x14ac:dyDescent="0.2">
      <c r="A27" s="34"/>
      <c r="B27" s="35" t="s">
        <v>14</v>
      </c>
      <c r="C27" s="69">
        <v>698</v>
      </c>
      <c r="D27" s="69">
        <v>30</v>
      </c>
      <c r="E27" s="69">
        <v>1078</v>
      </c>
      <c r="F27" s="69">
        <v>222</v>
      </c>
      <c r="G27" s="69">
        <v>23</v>
      </c>
      <c r="H27" s="37">
        <f t="shared" si="0"/>
        <v>2051</v>
      </c>
      <c r="I27" s="69">
        <v>18</v>
      </c>
      <c r="J27" s="69">
        <v>613</v>
      </c>
      <c r="K27" s="69">
        <v>1736</v>
      </c>
      <c r="L27" s="37">
        <f t="shared" si="1"/>
        <v>2367</v>
      </c>
      <c r="M27" s="38">
        <f t="shared" si="2"/>
        <v>4418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2.196193265007329E-2</v>
      </c>
      <c r="D28" s="48">
        <f t="shared" ref="D28:G28" si="8">IF(D26&lt;&gt;0,D27/D26-1,"")</f>
        <v>3.4482758620689724E-2</v>
      </c>
      <c r="E28" s="48">
        <f t="shared" si="8"/>
        <v>0.78181818181818175</v>
      </c>
      <c r="F28" s="48">
        <f t="shared" si="8"/>
        <v>2.3041474654377891E-2</v>
      </c>
      <c r="G28" s="48">
        <f t="shared" si="8"/>
        <v>0</v>
      </c>
      <c r="H28" s="71">
        <f>IF(H26&lt;&gt;0,H27/H26-1,0)</f>
        <v>0.3172768143866409</v>
      </c>
      <c r="I28" s="48">
        <f t="shared" ref="I28:K28" si="9">IF(I26&lt;&gt;0,I27/I26-1,"")</f>
        <v>0</v>
      </c>
      <c r="J28" s="48">
        <f t="shared" si="9"/>
        <v>-7.9579579579579618E-2</v>
      </c>
      <c r="K28" s="48">
        <f t="shared" si="9"/>
        <v>0.25615050651230109</v>
      </c>
      <c r="L28" s="71">
        <f>IF(L26&lt;&gt;0,L27/L26-1,0)</f>
        <v>0.14569215876089059</v>
      </c>
      <c r="M28" s="72">
        <f>IF(M26&lt;&gt;0,M27/M26-1,0)</f>
        <v>0.21943141043334258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350</v>
      </c>
      <c r="D29" s="68">
        <v>15</v>
      </c>
      <c r="E29" s="68">
        <v>319</v>
      </c>
      <c r="F29" s="68">
        <v>140</v>
      </c>
      <c r="G29" s="68">
        <v>23</v>
      </c>
      <c r="H29" s="32">
        <f t="shared" si="0"/>
        <v>847</v>
      </c>
      <c r="I29" s="68">
        <v>18</v>
      </c>
      <c r="J29" s="68">
        <v>414</v>
      </c>
      <c r="K29" s="68">
        <v>981</v>
      </c>
      <c r="L29" s="32">
        <f t="shared" si="1"/>
        <v>1413</v>
      </c>
      <c r="M29" s="33">
        <f t="shared" si="2"/>
        <v>2260</v>
      </c>
      <c r="N29" s="23"/>
    </row>
    <row r="30" spans="1:14" ht="17.649999999999999" customHeight="1" x14ac:dyDescent="0.2">
      <c r="A30" s="34"/>
      <c r="B30" s="35" t="s">
        <v>14</v>
      </c>
      <c r="C30" s="69">
        <v>365</v>
      </c>
      <c r="D30" s="69">
        <v>16</v>
      </c>
      <c r="E30" s="69">
        <v>579</v>
      </c>
      <c r="F30" s="69">
        <v>145</v>
      </c>
      <c r="G30" s="69">
        <v>23</v>
      </c>
      <c r="H30" s="37">
        <f t="shared" si="0"/>
        <v>1128</v>
      </c>
      <c r="I30" s="69">
        <v>18</v>
      </c>
      <c r="J30" s="69">
        <v>389</v>
      </c>
      <c r="K30" s="69">
        <v>1258</v>
      </c>
      <c r="L30" s="37">
        <f t="shared" si="1"/>
        <v>1665</v>
      </c>
      <c r="M30" s="38">
        <f t="shared" si="2"/>
        <v>2793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4.2857142857142927E-2</v>
      </c>
      <c r="D31" s="48">
        <f t="shared" ref="D31:G31" si="10">IF(D29&lt;&gt;0,D30/D29-1,"")</f>
        <v>6.6666666666666652E-2</v>
      </c>
      <c r="E31" s="48">
        <f t="shared" si="10"/>
        <v>0.8150470219435737</v>
      </c>
      <c r="F31" s="48">
        <f t="shared" si="10"/>
        <v>3.5714285714285809E-2</v>
      </c>
      <c r="G31" s="48">
        <f t="shared" si="10"/>
        <v>0</v>
      </c>
      <c r="H31" s="71">
        <f>IF(H29&lt;&gt;0,H30/H29-1,0)</f>
        <v>0.33175914994096822</v>
      </c>
      <c r="I31" s="48">
        <f t="shared" ref="I31:K31" si="11">IF(I29&lt;&gt;0,I30/I29-1,"")</f>
        <v>0</v>
      </c>
      <c r="J31" s="48">
        <f t="shared" si="11"/>
        <v>-6.0386473429951737E-2</v>
      </c>
      <c r="K31" s="48">
        <f t="shared" si="11"/>
        <v>0.28236493374108051</v>
      </c>
      <c r="L31" s="71">
        <f>IF(L29&lt;&gt;0,L30/L29-1,0)</f>
        <v>0.17834394904458595</v>
      </c>
      <c r="M31" s="72">
        <f>IF(M29&lt;&gt;0,M30/M29-1,0)</f>
        <v>0.23584070796460166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350</v>
      </c>
      <c r="D32" s="68">
        <v>15</v>
      </c>
      <c r="E32" s="68">
        <v>319</v>
      </c>
      <c r="F32" s="68">
        <v>140</v>
      </c>
      <c r="G32" s="68">
        <v>23</v>
      </c>
      <c r="H32" s="32">
        <f t="shared" si="0"/>
        <v>847</v>
      </c>
      <c r="I32" s="68">
        <v>18</v>
      </c>
      <c r="J32" s="68">
        <v>414</v>
      </c>
      <c r="K32" s="68">
        <v>981</v>
      </c>
      <c r="L32" s="32">
        <f t="shared" si="1"/>
        <v>1413</v>
      </c>
      <c r="M32" s="33">
        <f t="shared" si="2"/>
        <v>2260</v>
      </c>
      <c r="N32" s="23"/>
    </row>
    <row r="33" spans="1:14" ht="17.649999999999999" customHeight="1" x14ac:dyDescent="0.2">
      <c r="A33" s="34"/>
      <c r="B33" s="35" t="s">
        <v>14</v>
      </c>
      <c r="C33" s="69">
        <v>365</v>
      </c>
      <c r="D33" s="69">
        <v>16</v>
      </c>
      <c r="E33" s="69">
        <v>579</v>
      </c>
      <c r="F33" s="69">
        <v>145</v>
      </c>
      <c r="G33" s="69">
        <v>23</v>
      </c>
      <c r="H33" s="37">
        <f t="shared" si="0"/>
        <v>1128</v>
      </c>
      <c r="I33" s="69">
        <v>18</v>
      </c>
      <c r="J33" s="69">
        <v>389</v>
      </c>
      <c r="K33" s="69">
        <v>1258</v>
      </c>
      <c r="L33" s="37">
        <f t="shared" si="1"/>
        <v>1665</v>
      </c>
      <c r="M33" s="38">
        <f t="shared" si="2"/>
        <v>2793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4.2857142857142927E-2</v>
      </c>
      <c r="D34" s="48">
        <f t="shared" ref="D34:G34" si="12">IF(D32&lt;&gt;0,D33/D32-1,"")</f>
        <v>6.6666666666666652E-2</v>
      </c>
      <c r="E34" s="48">
        <f t="shared" si="12"/>
        <v>0.8150470219435737</v>
      </c>
      <c r="F34" s="48">
        <f t="shared" si="12"/>
        <v>3.5714285714285809E-2</v>
      </c>
      <c r="G34" s="48">
        <f t="shared" si="12"/>
        <v>0</v>
      </c>
      <c r="H34" s="71">
        <f>IF(H32&lt;&gt;0,H33/H32-1,0)</f>
        <v>0.33175914994096822</v>
      </c>
      <c r="I34" s="48">
        <f t="shared" ref="I34:K34" si="13">IF(I32&lt;&gt;0,I33/I32-1,"")</f>
        <v>0</v>
      </c>
      <c r="J34" s="48">
        <f t="shared" si="13"/>
        <v>-6.0386473429951737E-2</v>
      </c>
      <c r="K34" s="48">
        <f t="shared" si="13"/>
        <v>0.28236493374108051</v>
      </c>
      <c r="L34" s="71">
        <f>IF(L32&lt;&gt;0,L33/L32-1,0)</f>
        <v>0.17834394904458595</v>
      </c>
      <c r="M34" s="72">
        <f>IF(M32&lt;&gt;0,M33/M32-1,0)</f>
        <v>0.23584070796460166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350</v>
      </c>
      <c r="D35" s="68">
        <v>15</v>
      </c>
      <c r="E35" s="68">
        <v>319</v>
      </c>
      <c r="F35" s="68">
        <v>140</v>
      </c>
      <c r="G35" s="68">
        <v>23</v>
      </c>
      <c r="H35" s="32">
        <f t="shared" si="0"/>
        <v>847</v>
      </c>
      <c r="I35" s="68">
        <v>18</v>
      </c>
      <c r="J35" s="68">
        <v>414</v>
      </c>
      <c r="K35" s="68">
        <v>981</v>
      </c>
      <c r="L35" s="32">
        <f t="shared" si="1"/>
        <v>1413</v>
      </c>
      <c r="M35" s="33">
        <f t="shared" si="2"/>
        <v>2260</v>
      </c>
      <c r="N35" s="23"/>
    </row>
    <row r="36" spans="1:14" ht="17.649999999999999" customHeight="1" x14ac:dyDescent="0.2">
      <c r="A36" s="34"/>
      <c r="B36" s="35" t="s">
        <v>14</v>
      </c>
      <c r="C36" s="69">
        <v>365</v>
      </c>
      <c r="D36" s="69">
        <v>16</v>
      </c>
      <c r="E36" s="69">
        <v>579</v>
      </c>
      <c r="F36" s="69">
        <v>145</v>
      </c>
      <c r="G36" s="69">
        <v>23</v>
      </c>
      <c r="H36" s="37">
        <f t="shared" si="0"/>
        <v>1128</v>
      </c>
      <c r="I36" s="69">
        <v>18</v>
      </c>
      <c r="J36" s="69">
        <v>389</v>
      </c>
      <c r="K36" s="69">
        <v>1258</v>
      </c>
      <c r="L36" s="37">
        <f t="shared" si="1"/>
        <v>1665</v>
      </c>
      <c r="M36" s="38">
        <f t="shared" si="2"/>
        <v>2793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4.2857142857142927E-2</v>
      </c>
      <c r="D37" s="48">
        <f t="shared" ref="D37:G37" si="14">IF(D35&lt;&gt;0,D36/D35-1,"")</f>
        <v>6.6666666666666652E-2</v>
      </c>
      <c r="E37" s="48">
        <f t="shared" si="14"/>
        <v>0.8150470219435737</v>
      </c>
      <c r="F37" s="48">
        <f t="shared" si="14"/>
        <v>3.5714285714285809E-2</v>
      </c>
      <c r="G37" s="48">
        <f t="shared" si="14"/>
        <v>0</v>
      </c>
      <c r="H37" s="71">
        <f>IF(H35&lt;&gt;0,H36/H35-1,0)</f>
        <v>0.33175914994096822</v>
      </c>
      <c r="I37" s="48">
        <f t="shared" ref="I37:K37" si="15">IF(I35&lt;&gt;0,I36/I35-1,"")</f>
        <v>0</v>
      </c>
      <c r="J37" s="48">
        <f t="shared" si="15"/>
        <v>-6.0386473429951737E-2</v>
      </c>
      <c r="K37" s="48">
        <f t="shared" si="15"/>
        <v>0.28236493374108051</v>
      </c>
      <c r="L37" s="71">
        <f>IF(L35&lt;&gt;0,L36/L35-1,0)</f>
        <v>0.17834394904458595</v>
      </c>
      <c r="M37" s="72">
        <f>IF(M35&lt;&gt;0,M36/M35-1,0)</f>
        <v>0.23584070796460166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395</v>
      </c>
      <c r="D38" s="68">
        <v>17</v>
      </c>
      <c r="E38" s="68">
        <v>379</v>
      </c>
      <c r="F38" s="68">
        <v>175</v>
      </c>
      <c r="G38" s="68">
        <v>23</v>
      </c>
      <c r="H38" s="32">
        <f t="shared" si="0"/>
        <v>989</v>
      </c>
      <c r="I38" s="68">
        <v>18</v>
      </c>
      <c r="J38" s="68">
        <v>498</v>
      </c>
      <c r="K38" s="68">
        <v>1126</v>
      </c>
      <c r="L38" s="32">
        <f t="shared" si="1"/>
        <v>1642</v>
      </c>
      <c r="M38" s="33">
        <f t="shared" si="2"/>
        <v>2631</v>
      </c>
      <c r="N38" s="23"/>
    </row>
    <row r="39" spans="1:14" ht="17.649999999999999" customHeight="1" x14ac:dyDescent="0.2">
      <c r="A39" s="34"/>
      <c r="B39" s="35" t="s">
        <v>14</v>
      </c>
      <c r="C39" s="69">
        <v>412</v>
      </c>
      <c r="D39" s="69">
        <v>18</v>
      </c>
      <c r="E39" s="69">
        <v>689</v>
      </c>
      <c r="F39" s="69">
        <v>182</v>
      </c>
      <c r="G39" s="69">
        <v>23</v>
      </c>
      <c r="H39" s="37">
        <f t="shared" si="0"/>
        <v>1324</v>
      </c>
      <c r="I39" s="69">
        <v>18</v>
      </c>
      <c r="J39" s="69">
        <v>467</v>
      </c>
      <c r="K39" s="69">
        <v>1444</v>
      </c>
      <c r="L39" s="37">
        <f t="shared" si="1"/>
        <v>1929</v>
      </c>
      <c r="M39" s="38">
        <f t="shared" si="2"/>
        <v>3253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4.3037974683544311E-2</v>
      </c>
      <c r="D40" s="48">
        <f t="shared" ref="D40:G40" si="16">IF(D38&lt;&gt;0,D39/D38-1,"")</f>
        <v>5.8823529411764719E-2</v>
      </c>
      <c r="E40" s="48">
        <f t="shared" si="16"/>
        <v>0.81794195250659629</v>
      </c>
      <c r="F40" s="48">
        <f t="shared" si="16"/>
        <v>4.0000000000000036E-2</v>
      </c>
      <c r="G40" s="48">
        <f t="shared" si="16"/>
        <v>0</v>
      </c>
      <c r="H40" s="71">
        <f>IF(H38&lt;&gt;0,H39/H38-1,0)</f>
        <v>0.33872598584428726</v>
      </c>
      <c r="I40" s="48">
        <f t="shared" ref="I40:K40" si="17">IF(I38&lt;&gt;0,I39/I38-1,"")</f>
        <v>0</v>
      </c>
      <c r="J40" s="48">
        <f t="shared" si="17"/>
        <v>-6.224899598393574E-2</v>
      </c>
      <c r="K40" s="48">
        <f t="shared" si="17"/>
        <v>0.28241563055062158</v>
      </c>
      <c r="L40" s="71">
        <f>IF(L38&lt;&gt;0,L39/L38-1,0)</f>
        <v>0.17478684531059674</v>
      </c>
      <c r="M40" s="72">
        <f>IF(M38&lt;&gt;0,M39/M38-1,0)</f>
        <v>0.2364120106423413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397</v>
      </c>
      <c r="D41" s="68">
        <v>17</v>
      </c>
      <c r="E41" s="68">
        <v>369</v>
      </c>
      <c r="F41" s="68">
        <v>176</v>
      </c>
      <c r="G41" s="68">
        <v>23</v>
      </c>
      <c r="H41" s="32">
        <f t="shared" si="0"/>
        <v>982</v>
      </c>
      <c r="I41" s="68">
        <v>18</v>
      </c>
      <c r="J41" s="68">
        <v>489</v>
      </c>
      <c r="K41" s="68">
        <v>1220</v>
      </c>
      <c r="L41" s="32">
        <f t="shared" si="1"/>
        <v>1727</v>
      </c>
      <c r="M41" s="33">
        <f t="shared" si="2"/>
        <v>2709</v>
      </c>
      <c r="N41" s="23"/>
    </row>
    <row r="42" spans="1:14" ht="17.649999999999999" customHeight="1" x14ac:dyDescent="0.2">
      <c r="A42" s="34"/>
      <c r="B42" s="35" t="s">
        <v>14</v>
      </c>
      <c r="C42" s="69">
        <v>413</v>
      </c>
      <c r="D42" s="69">
        <v>18</v>
      </c>
      <c r="E42" s="69">
        <v>670</v>
      </c>
      <c r="F42" s="69">
        <v>183</v>
      </c>
      <c r="G42" s="69">
        <v>23</v>
      </c>
      <c r="H42" s="37">
        <f t="shared" si="0"/>
        <v>1307</v>
      </c>
      <c r="I42" s="69">
        <v>18</v>
      </c>
      <c r="J42" s="69">
        <v>459</v>
      </c>
      <c r="K42" s="69">
        <v>1563</v>
      </c>
      <c r="L42" s="37">
        <f t="shared" si="1"/>
        <v>2040</v>
      </c>
      <c r="M42" s="38">
        <f t="shared" si="2"/>
        <v>3347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4.0302267002518821E-2</v>
      </c>
      <c r="D43" s="48">
        <f t="shared" ref="D43:G43" si="18">IF(D41&lt;&gt;0,D42/D41-1,"")</f>
        <v>5.8823529411764719E-2</v>
      </c>
      <c r="E43" s="48">
        <f t="shared" si="18"/>
        <v>0.81571815718157192</v>
      </c>
      <c r="F43" s="48">
        <f t="shared" si="18"/>
        <v>3.9772727272727293E-2</v>
      </c>
      <c r="G43" s="48">
        <f t="shared" si="18"/>
        <v>0</v>
      </c>
      <c r="H43" s="71">
        <f>IF(H41&lt;&gt;0,H42/H41-1,0)</f>
        <v>0.33095723014256628</v>
      </c>
      <c r="I43" s="48">
        <f t="shared" ref="I43:K43" si="19">IF(I41&lt;&gt;0,I42/I41-1,"")</f>
        <v>0</v>
      </c>
      <c r="J43" s="48">
        <f t="shared" si="19"/>
        <v>-6.1349693251533721E-2</v>
      </c>
      <c r="K43" s="48">
        <f t="shared" si="19"/>
        <v>0.28114754098360661</v>
      </c>
      <c r="L43" s="71">
        <f>IF(L41&lt;&gt;0,L42/L41-1,0)</f>
        <v>0.18123914302258259</v>
      </c>
      <c r="M43" s="72">
        <f>IF(M41&lt;&gt;0,M42/M41-1,0)</f>
        <v>0.23551125876707268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327</v>
      </c>
      <c r="C54" s="123"/>
      <c r="D54" s="123"/>
      <c r="E54" s="123"/>
      <c r="F54" s="123"/>
      <c r="G54" s="23"/>
      <c r="H54" s="2" t="s">
        <v>19</v>
      </c>
      <c r="I54" s="123" t="s">
        <v>327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F96DCBF9-F564-4D63-BC4A-FB6AB02D668B}">
      <formula1>Company</formula1>
    </dataValidation>
  </dataValidations>
  <pageMargins left="0.7" right="0.7" top="0.75" bottom="0.75" header="0.3" footer="0.3"/>
  <pageSetup scale="50" orientation="landscape" r:id="rId1"/>
  <headerFooter>
    <oddHeader xml:space="preserve">&amp;C
</oddHeader>
    <oddFooter>&amp;LPrivate Passenger Profiles
&amp;R
&amp;A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D7C-BD67-4EB0-BBF7-141F10CAFD58}">
  <sheetPr codeName="Sheet9"/>
  <dimension ref="A1:N58"/>
  <sheetViews>
    <sheetView zoomScaleNormal="100" workbookViewId="0"/>
  </sheetViews>
  <sheetFormatPr defaultRowHeight="12.75" x14ac:dyDescent="0.2"/>
  <cols>
    <col min="1" max="1" width="19.85546875" customWidth="1"/>
    <col min="2" max="2" width="10.85546875" customWidth="1"/>
    <col min="3" max="14" width="17.5703125" customWidth="1"/>
  </cols>
  <sheetData>
    <row r="1" spans="1:14" ht="17.649999999999999" customHeight="1" x14ac:dyDescent="0.2">
      <c r="A1" s="2"/>
      <c r="B1" s="2"/>
      <c r="C1" s="2"/>
      <c r="D1" s="2"/>
      <c r="E1" s="23"/>
      <c r="F1" s="2"/>
      <c r="G1" s="23"/>
      <c r="H1" s="2"/>
      <c r="I1" s="2"/>
      <c r="J1" s="2"/>
      <c r="K1" s="125" t="s">
        <v>75</v>
      </c>
      <c r="L1" s="125"/>
      <c r="M1" s="126" t="str">
        <f>IF('Comp Info'!B17&lt;&gt;"Original",'Comp Info'!H17,"")</f>
        <v/>
      </c>
      <c r="N1" s="127"/>
    </row>
    <row r="2" spans="1:14" ht="19.5" customHeight="1" x14ac:dyDescent="0.25">
      <c r="A2" s="4" t="s">
        <v>0</v>
      </c>
      <c r="B2" s="2"/>
      <c r="C2" s="139" t="str">
        <f>+'Comp Info'!$B$9</f>
        <v>Heartland Farm Mutual Inc.</v>
      </c>
      <c r="D2" s="139"/>
      <c r="E2" s="139"/>
      <c r="F2" s="139"/>
      <c r="G2" s="139"/>
      <c r="H2" s="139"/>
      <c r="I2" s="139"/>
      <c r="J2" s="2"/>
      <c r="K2" s="130" t="s">
        <v>1</v>
      </c>
      <c r="L2" s="131"/>
      <c r="M2" s="131"/>
      <c r="N2" s="132"/>
    </row>
    <row r="3" spans="1:14" ht="17.64999999999999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133" t="s">
        <v>2</v>
      </c>
      <c r="L3" s="134"/>
      <c r="M3" s="135" t="str">
        <f>+'Comp Info'!H12</f>
        <v>August 15, 2026</v>
      </c>
      <c r="N3" s="136"/>
    </row>
    <row r="4" spans="1:14" ht="19.5" customHeight="1" x14ac:dyDescent="0.25">
      <c r="A4" s="18" t="s">
        <v>237</v>
      </c>
      <c r="B4" s="2"/>
      <c r="C4" s="2"/>
      <c r="D4" s="4" t="s">
        <v>247</v>
      </c>
      <c r="E4" s="2"/>
      <c r="F4" s="2"/>
      <c r="G4" s="2"/>
      <c r="H4" s="2"/>
      <c r="I4" s="2"/>
      <c r="J4" s="2"/>
      <c r="K4" s="137" t="s">
        <v>3</v>
      </c>
      <c r="L4" s="138"/>
      <c r="M4" s="135" t="str">
        <f>+'Comp Info'!H13</f>
        <v>August 15, 2026</v>
      </c>
      <c r="N4" s="136"/>
    </row>
    <row r="5" spans="1:14" ht="17.649999999999999" customHeight="1" x14ac:dyDescent="0.25">
      <c r="A5" s="23"/>
      <c r="B5" s="2"/>
      <c r="C5" s="2"/>
      <c r="D5" s="2"/>
      <c r="E5" s="4"/>
      <c r="F5" s="2"/>
      <c r="G5" s="2"/>
      <c r="H5" s="2"/>
      <c r="I5" s="2"/>
      <c r="J5" s="2"/>
      <c r="K5" s="2"/>
      <c r="L5" s="2"/>
      <c r="M5" s="2"/>
      <c r="N5" s="2"/>
    </row>
    <row r="6" spans="1:14" ht="17.649999999999999" customHeight="1" x14ac:dyDescent="0.25">
      <c r="A6" s="3" t="s">
        <v>227</v>
      </c>
      <c r="B6" s="2"/>
      <c r="C6" s="2"/>
      <c r="D6" s="2"/>
      <c r="E6" s="2"/>
      <c r="F6" s="2"/>
      <c r="G6" s="23"/>
      <c r="H6" s="23"/>
      <c r="I6" s="23"/>
      <c r="J6" s="23"/>
      <c r="K6" s="24" t="s">
        <v>5</v>
      </c>
      <c r="L6" s="20"/>
      <c r="M6" s="21"/>
      <c r="N6" s="22"/>
    </row>
    <row r="7" spans="1:14" ht="17.649999999999999" customHeight="1" x14ac:dyDescent="0.2">
      <c r="A7" s="59" t="s">
        <v>245</v>
      </c>
      <c r="B7" s="20"/>
      <c r="C7" s="21"/>
      <c r="D7" s="22"/>
      <c r="E7" s="2"/>
      <c r="F7" s="2"/>
      <c r="G7" s="23"/>
      <c r="H7" s="23"/>
      <c r="I7" s="23"/>
      <c r="J7" s="23"/>
      <c r="K7" s="97" t="s">
        <v>286</v>
      </c>
      <c r="L7" s="2"/>
      <c r="M7" s="23"/>
      <c r="N7" s="25"/>
    </row>
    <row r="8" spans="1:14" ht="17.649999999999999" customHeight="1" x14ac:dyDescent="0.2">
      <c r="A8" s="97" t="s">
        <v>205</v>
      </c>
      <c r="B8" s="2"/>
      <c r="C8" s="23"/>
      <c r="D8" s="25"/>
      <c r="E8" s="23"/>
      <c r="F8" s="2"/>
      <c r="G8" s="23"/>
      <c r="H8" s="23"/>
      <c r="I8" s="23"/>
      <c r="J8" s="2"/>
      <c r="K8" s="15" t="s">
        <v>7</v>
      </c>
      <c r="L8" s="2"/>
      <c r="M8" s="23"/>
      <c r="N8" s="25"/>
    </row>
    <row r="9" spans="1:14" ht="17.649999999999999" customHeight="1" x14ac:dyDescent="0.2">
      <c r="A9" s="97" t="s">
        <v>243</v>
      </c>
      <c r="B9" s="2"/>
      <c r="C9" s="23"/>
      <c r="D9" s="25"/>
      <c r="E9" s="2"/>
      <c r="F9" s="2"/>
      <c r="G9" s="23"/>
      <c r="H9" s="23"/>
      <c r="I9" s="23"/>
      <c r="J9" s="2"/>
      <c r="K9" s="15" t="s">
        <v>21</v>
      </c>
      <c r="L9" s="2"/>
      <c r="M9" s="23"/>
      <c r="N9" s="25"/>
    </row>
    <row r="10" spans="1:14" ht="17.649999999999999" customHeight="1" x14ac:dyDescent="0.2">
      <c r="A10" s="97" t="s">
        <v>6</v>
      </c>
      <c r="B10" s="2"/>
      <c r="C10" s="2"/>
      <c r="D10" s="25"/>
      <c r="E10" s="2"/>
      <c r="F10" s="2"/>
      <c r="G10" s="23"/>
      <c r="H10" s="23"/>
      <c r="I10" s="23"/>
      <c r="J10" s="2"/>
      <c r="K10" s="97" t="s">
        <v>235</v>
      </c>
      <c r="L10" s="2"/>
      <c r="M10" s="23"/>
      <c r="N10" s="25"/>
    </row>
    <row r="11" spans="1:14" ht="17.649999999999999" customHeight="1" x14ac:dyDescent="0.2">
      <c r="A11" s="97" t="s">
        <v>232</v>
      </c>
      <c r="B11" s="1" t="s">
        <v>231</v>
      </c>
      <c r="C11" s="49" t="s">
        <v>233</v>
      </c>
      <c r="D11" s="105" t="s">
        <v>230</v>
      </c>
      <c r="E11" s="2"/>
      <c r="F11" s="2"/>
      <c r="G11" s="2"/>
      <c r="H11" s="2"/>
      <c r="I11" s="2"/>
      <c r="J11" s="2"/>
      <c r="K11" s="74" t="s">
        <v>236</v>
      </c>
      <c r="L11" s="26"/>
      <c r="M11" s="26"/>
      <c r="N11" s="27"/>
    </row>
    <row r="12" spans="1:14" ht="17.649999999999999" customHeight="1" x14ac:dyDescent="0.2">
      <c r="A12" s="15" t="s">
        <v>60</v>
      </c>
      <c r="B12" s="2"/>
      <c r="C12" s="2"/>
      <c r="D12" s="25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7.649999999999999" customHeight="1" x14ac:dyDescent="0.25">
      <c r="A13" s="15" t="s">
        <v>58</v>
      </c>
      <c r="B13" s="4"/>
      <c r="C13" s="2"/>
      <c r="D13" s="25"/>
      <c r="E13" s="2"/>
      <c r="F13" s="3"/>
      <c r="G13" s="3"/>
      <c r="H13" s="4"/>
      <c r="I13" s="2"/>
      <c r="J13" s="2"/>
      <c r="K13" s="2"/>
      <c r="L13" s="2"/>
      <c r="M13" s="2"/>
      <c r="N13" s="2"/>
    </row>
    <row r="14" spans="1:14" ht="17.649999999999999" customHeight="1" x14ac:dyDescent="0.25">
      <c r="A14" s="106" t="s">
        <v>234</v>
      </c>
      <c r="B14" s="108"/>
      <c r="C14" s="108"/>
      <c r="D14" s="107" t="s">
        <v>253</v>
      </c>
      <c r="E14" s="110" t="s">
        <v>251</v>
      </c>
      <c r="F14" s="111">
        <v>36000</v>
      </c>
      <c r="G14" s="2"/>
      <c r="H14" s="2"/>
      <c r="I14" s="2"/>
      <c r="J14" s="2"/>
      <c r="K14" s="2"/>
      <c r="L14" s="2"/>
      <c r="M14" s="2"/>
      <c r="N14" s="2"/>
    </row>
    <row r="15" spans="1:14" ht="17.649999999999999" customHeight="1" thickBot="1" x14ac:dyDescent="0.25">
      <c r="A15" s="23"/>
      <c r="B15" s="2"/>
      <c r="C15" s="2"/>
      <c r="D15" s="2"/>
      <c r="E15" s="23"/>
      <c r="F15" s="2"/>
      <c r="G15" s="2"/>
      <c r="H15" s="2"/>
      <c r="I15" s="2"/>
      <c r="J15" s="2"/>
      <c r="K15" s="2"/>
      <c r="L15" s="2"/>
      <c r="M15" s="2"/>
      <c r="N15" s="2"/>
    </row>
    <row r="16" spans="1:14" ht="57.75" customHeight="1" thickBot="1" x14ac:dyDescent="0.25">
      <c r="A16" s="128" t="s">
        <v>59</v>
      </c>
      <c r="B16" s="129"/>
      <c r="C16" s="28" t="s">
        <v>63</v>
      </c>
      <c r="D16" s="28" t="s">
        <v>64</v>
      </c>
      <c r="E16" s="28" t="s">
        <v>65</v>
      </c>
      <c r="F16" s="28" t="s">
        <v>8</v>
      </c>
      <c r="G16" s="28" t="s">
        <v>9</v>
      </c>
      <c r="H16" s="5" t="s">
        <v>69</v>
      </c>
      <c r="I16" s="28" t="s">
        <v>10</v>
      </c>
      <c r="J16" s="28" t="s">
        <v>11</v>
      </c>
      <c r="K16" s="28" t="s">
        <v>12</v>
      </c>
      <c r="L16" s="6" t="s">
        <v>70</v>
      </c>
      <c r="M16" s="7" t="s">
        <v>71</v>
      </c>
      <c r="N16" s="23"/>
    </row>
    <row r="17" spans="1:14" ht="17.649999999999999" customHeight="1" x14ac:dyDescent="0.2">
      <c r="A17" s="52" t="s">
        <v>119</v>
      </c>
      <c r="B17" s="30" t="s">
        <v>13</v>
      </c>
      <c r="C17" s="68">
        <v>621</v>
      </c>
      <c r="D17" s="68">
        <v>27</v>
      </c>
      <c r="E17" s="68">
        <v>573</v>
      </c>
      <c r="F17" s="68">
        <v>204</v>
      </c>
      <c r="G17" s="68">
        <v>23</v>
      </c>
      <c r="H17" s="32">
        <f t="shared" ref="H17:H44" si="0">SUM(C17:G17)</f>
        <v>1448</v>
      </c>
      <c r="I17" s="68">
        <v>18</v>
      </c>
      <c r="J17" s="68">
        <v>571</v>
      </c>
      <c r="K17" s="68">
        <v>901</v>
      </c>
      <c r="L17" s="32">
        <f t="shared" ref="L17:L49" si="1">SUM(I17:K17)</f>
        <v>1490</v>
      </c>
      <c r="M17" s="33">
        <f t="shared" ref="M17:M49" si="2">SUM(H17,L17)</f>
        <v>2938</v>
      </c>
      <c r="N17" s="23"/>
    </row>
    <row r="18" spans="1:14" ht="17.649999999999999" customHeight="1" x14ac:dyDescent="0.2">
      <c r="A18" s="34"/>
      <c r="B18" s="35" t="s">
        <v>14</v>
      </c>
      <c r="C18" s="69">
        <v>508</v>
      </c>
      <c r="D18" s="69">
        <v>22</v>
      </c>
      <c r="E18" s="69">
        <v>816</v>
      </c>
      <c r="F18" s="69">
        <v>166</v>
      </c>
      <c r="G18" s="69">
        <v>23</v>
      </c>
      <c r="H18" s="37">
        <f t="shared" si="0"/>
        <v>1535</v>
      </c>
      <c r="I18" s="69">
        <v>18</v>
      </c>
      <c r="J18" s="69">
        <v>421</v>
      </c>
      <c r="K18" s="69">
        <v>906</v>
      </c>
      <c r="L18" s="37">
        <f t="shared" si="1"/>
        <v>1345</v>
      </c>
      <c r="M18" s="38">
        <f t="shared" si="2"/>
        <v>2880</v>
      </c>
      <c r="N18" s="23"/>
    </row>
    <row r="19" spans="1:14" ht="17.649999999999999" customHeight="1" thickBot="1" x14ac:dyDescent="0.3">
      <c r="A19" s="39" t="s">
        <v>15</v>
      </c>
      <c r="B19" s="40"/>
      <c r="C19" s="48">
        <f>IF(C17&lt;&gt;0,C18/C17-1,"")</f>
        <v>-0.18196457326892113</v>
      </c>
      <c r="D19" s="48">
        <f t="shared" ref="D19:K19" si="3">IF(D17&lt;&gt;0,D18/D17-1,"")</f>
        <v>-0.18518518518518523</v>
      </c>
      <c r="E19" s="48">
        <f t="shared" si="3"/>
        <v>0.4240837696335078</v>
      </c>
      <c r="F19" s="48">
        <f t="shared" si="3"/>
        <v>-0.18627450980392157</v>
      </c>
      <c r="G19" s="48">
        <f t="shared" si="3"/>
        <v>0</v>
      </c>
      <c r="H19" s="71">
        <f>IF(H17&lt;&gt;0,H18/H17-1,0)</f>
        <v>6.0082872928176823E-2</v>
      </c>
      <c r="I19" s="48">
        <f t="shared" si="3"/>
        <v>0</v>
      </c>
      <c r="J19" s="48">
        <f t="shared" si="3"/>
        <v>-0.26269702276707529</v>
      </c>
      <c r="K19" s="48">
        <f t="shared" si="3"/>
        <v>5.5493895671476778E-3</v>
      </c>
      <c r="L19" s="71">
        <f>IF(L17&lt;&gt;0,L18/L17-1,0)</f>
        <v>-9.7315436241610764E-2</v>
      </c>
      <c r="M19" s="72">
        <f>IF(M17&lt;&gt;0,M18/M17-1,0)</f>
        <v>-1.9741320626276426E-2</v>
      </c>
      <c r="N19" s="23"/>
    </row>
    <row r="20" spans="1:14" ht="17.649999999999999" customHeight="1" x14ac:dyDescent="0.2">
      <c r="A20" s="52" t="s">
        <v>120</v>
      </c>
      <c r="B20" s="30" t="s">
        <v>13</v>
      </c>
      <c r="C20" s="68">
        <v>655</v>
      </c>
      <c r="D20" s="68">
        <v>28</v>
      </c>
      <c r="E20" s="68">
        <v>604</v>
      </c>
      <c r="F20" s="68">
        <v>214</v>
      </c>
      <c r="G20" s="68">
        <v>23</v>
      </c>
      <c r="H20" s="32">
        <f t="shared" si="0"/>
        <v>1524</v>
      </c>
      <c r="I20" s="68">
        <v>18</v>
      </c>
      <c r="J20" s="68">
        <v>606</v>
      </c>
      <c r="K20" s="68">
        <v>974</v>
      </c>
      <c r="L20" s="32">
        <f t="shared" si="1"/>
        <v>1598</v>
      </c>
      <c r="M20" s="33">
        <f t="shared" si="2"/>
        <v>3122</v>
      </c>
      <c r="N20" s="23"/>
    </row>
    <row r="21" spans="1:14" ht="17.649999999999999" customHeight="1" x14ac:dyDescent="0.2">
      <c r="A21" s="34"/>
      <c r="B21" s="35" t="s">
        <v>14</v>
      </c>
      <c r="C21" s="69">
        <v>669</v>
      </c>
      <c r="D21" s="69">
        <v>29</v>
      </c>
      <c r="E21" s="69">
        <v>1076</v>
      </c>
      <c r="F21" s="69">
        <v>218</v>
      </c>
      <c r="G21" s="69">
        <v>23</v>
      </c>
      <c r="H21" s="37">
        <f t="shared" si="0"/>
        <v>2015</v>
      </c>
      <c r="I21" s="69">
        <v>18</v>
      </c>
      <c r="J21" s="69">
        <v>558</v>
      </c>
      <c r="K21" s="69">
        <v>1224</v>
      </c>
      <c r="L21" s="37">
        <f t="shared" si="1"/>
        <v>1800</v>
      </c>
      <c r="M21" s="38">
        <f t="shared" si="2"/>
        <v>3815</v>
      </c>
      <c r="N21" s="23"/>
    </row>
    <row r="22" spans="1:14" ht="17.649999999999999" customHeight="1" thickBot="1" x14ac:dyDescent="0.3">
      <c r="A22" s="39" t="s">
        <v>15</v>
      </c>
      <c r="B22" s="40"/>
      <c r="C22" s="48">
        <f>IF(C20&lt;&gt;0,C21/C20-1,"")</f>
        <v>2.1374045801526798E-2</v>
      </c>
      <c r="D22" s="48">
        <f t="shared" ref="D22:G22" si="4">IF(D20&lt;&gt;0,D21/D20-1,"")</f>
        <v>3.5714285714285809E-2</v>
      </c>
      <c r="E22" s="48">
        <f t="shared" si="4"/>
        <v>0.7814569536423841</v>
      </c>
      <c r="F22" s="48">
        <f t="shared" si="4"/>
        <v>1.8691588785046731E-2</v>
      </c>
      <c r="G22" s="48">
        <f t="shared" si="4"/>
        <v>0</v>
      </c>
      <c r="H22" s="71">
        <f>IF(H20&lt;&gt;0,H21/H20-1,0)</f>
        <v>0.32217847769028873</v>
      </c>
      <c r="I22" s="48">
        <f t="shared" ref="I22:K22" si="5">IF(I20&lt;&gt;0,I21/I20-1,"")</f>
        <v>0</v>
      </c>
      <c r="J22" s="48">
        <f t="shared" si="5"/>
        <v>-7.9207920792079167E-2</v>
      </c>
      <c r="K22" s="48">
        <f t="shared" si="5"/>
        <v>0.25667351129363447</v>
      </c>
      <c r="L22" s="71">
        <f>IF(L20&lt;&gt;0,L21/L20-1,0)</f>
        <v>0.12640801001251556</v>
      </c>
      <c r="M22" s="72">
        <f>IF(M20&lt;&gt;0,M21/M20-1,0)</f>
        <v>0.22197309417040367</v>
      </c>
      <c r="N22" s="23"/>
    </row>
    <row r="23" spans="1:14" ht="17.649999999999999" customHeight="1" x14ac:dyDescent="0.2">
      <c r="A23" s="52" t="s">
        <v>121</v>
      </c>
      <c r="B23" s="30" t="s">
        <v>13</v>
      </c>
      <c r="C23" s="68">
        <v>712</v>
      </c>
      <c r="D23" s="68">
        <v>31</v>
      </c>
      <c r="E23" s="68">
        <v>631</v>
      </c>
      <c r="F23" s="68">
        <v>217</v>
      </c>
      <c r="G23" s="68">
        <v>23</v>
      </c>
      <c r="H23" s="32">
        <f t="shared" si="0"/>
        <v>1614</v>
      </c>
      <c r="I23" s="68">
        <v>18</v>
      </c>
      <c r="J23" s="68">
        <v>686</v>
      </c>
      <c r="K23" s="68">
        <v>1382</v>
      </c>
      <c r="L23" s="32">
        <f t="shared" si="1"/>
        <v>2086</v>
      </c>
      <c r="M23" s="33">
        <f t="shared" si="2"/>
        <v>3700</v>
      </c>
      <c r="N23" s="23"/>
    </row>
    <row r="24" spans="1:14" ht="17.649999999999999" customHeight="1" x14ac:dyDescent="0.2">
      <c r="A24" s="34"/>
      <c r="B24" s="35" t="s">
        <v>14</v>
      </c>
      <c r="C24" s="69">
        <v>728</v>
      </c>
      <c r="D24" s="69">
        <v>31</v>
      </c>
      <c r="E24" s="69">
        <v>1125</v>
      </c>
      <c r="F24" s="69">
        <v>222</v>
      </c>
      <c r="G24" s="69">
        <v>23</v>
      </c>
      <c r="H24" s="37">
        <f t="shared" si="0"/>
        <v>2129</v>
      </c>
      <c r="I24" s="69">
        <v>18</v>
      </c>
      <c r="J24" s="69">
        <v>632</v>
      </c>
      <c r="K24" s="69">
        <v>1736</v>
      </c>
      <c r="L24" s="37">
        <f t="shared" si="1"/>
        <v>2386</v>
      </c>
      <c r="M24" s="38">
        <f t="shared" si="2"/>
        <v>4515</v>
      </c>
      <c r="N24" s="23"/>
    </row>
    <row r="25" spans="1:14" ht="17.649999999999999" customHeight="1" thickBot="1" x14ac:dyDescent="0.3">
      <c r="A25" s="39" t="s">
        <v>15</v>
      </c>
      <c r="B25" s="40"/>
      <c r="C25" s="48">
        <f>IF(C23&lt;&gt;0,C24/C23-1,"")</f>
        <v>2.2471910112359605E-2</v>
      </c>
      <c r="D25" s="48">
        <f t="shared" ref="D25:G25" si="6">IF(D23&lt;&gt;0,D24/D23-1,"")</f>
        <v>0</v>
      </c>
      <c r="E25" s="48">
        <f t="shared" si="6"/>
        <v>0.78288431061806651</v>
      </c>
      <c r="F25" s="48">
        <f t="shared" si="6"/>
        <v>2.3041474654377891E-2</v>
      </c>
      <c r="G25" s="48">
        <f t="shared" si="6"/>
        <v>0</v>
      </c>
      <c r="H25" s="71">
        <f>IF(H23&lt;&gt;0,H24/H23-1,0)</f>
        <v>0.3190830235439901</v>
      </c>
      <c r="I25" s="48">
        <f t="shared" ref="I25:K25" si="7">IF(I23&lt;&gt;0,I24/I23-1,"")</f>
        <v>0</v>
      </c>
      <c r="J25" s="48">
        <f t="shared" si="7"/>
        <v>-7.871720116618075E-2</v>
      </c>
      <c r="K25" s="48">
        <f t="shared" si="7"/>
        <v>0.25615050651230109</v>
      </c>
      <c r="L25" s="71">
        <f>IF(L23&lt;&gt;0,L24/L23-1,0)</f>
        <v>0.14381591562799612</v>
      </c>
      <c r="M25" s="72">
        <f>IF(M23&lt;&gt;0,M24/M23-1,0)</f>
        <v>0.22027027027027035</v>
      </c>
      <c r="N25" s="23"/>
    </row>
    <row r="26" spans="1:14" ht="17.649999999999999" customHeight="1" x14ac:dyDescent="0.2">
      <c r="A26" s="52" t="s">
        <v>122</v>
      </c>
      <c r="B26" s="30" t="s">
        <v>13</v>
      </c>
      <c r="C26" s="68">
        <v>712</v>
      </c>
      <c r="D26" s="68">
        <v>31</v>
      </c>
      <c r="E26" s="68">
        <v>631</v>
      </c>
      <c r="F26" s="68">
        <v>217</v>
      </c>
      <c r="G26" s="68">
        <v>23</v>
      </c>
      <c r="H26" s="32">
        <f t="shared" si="0"/>
        <v>1614</v>
      </c>
      <c r="I26" s="68">
        <v>18</v>
      </c>
      <c r="J26" s="68">
        <v>686</v>
      </c>
      <c r="K26" s="68">
        <v>1382</v>
      </c>
      <c r="L26" s="32">
        <f t="shared" si="1"/>
        <v>2086</v>
      </c>
      <c r="M26" s="33">
        <f t="shared" si="2"/>
        <v>3700</v>
      </c>
      <c r="N26" s="23"/>
    </row>
    <row r="27" spans="1:14" ht="17.649999999999999" customHeight="1" x14ac:dyDescent="0.2">
      <c r="A27" s="34"/>
      <c r="B27" s="35" t="s">
        <v>14</v>
      </c>
      <c r="C27" s="69">
        <v>728</v>
      </c>
      <c r="D27" s="69">
        <v>31</v>
      </c>
      <c r="E27" s="69">
        <v>1125</v>
      </c>
      <c r="F27" s="69">
        <v>222</v>
      </c>
      <c r="G27" s="69">
        <v>23</v>
      </c>
      <c r="H27" s="37">
        <f t="shared" si="0"/>
        <v>2129</v>
      </c>
      <c r="I27" s="69">
        <v>18</v>
      </c>
      <c r="J27" s="69">
        <v>632</v>
      </c>
      <c r="K27" s="69">
        <v>1736</v>
      </c>
      <c r="L27" s="37">
        <f t="shared" si="1"/>
        <v>2386</v>
      </c>
      <c r="M27" s="38">
        <f t="shared" si="2"/>
        <v>4515</v>
      </c>
      <c r="N27" s="23"/>
    </row>
    <row r="28" spans="1:14" ht="17.649999999999999" customHeight="1" thickBot="1" x14ac:dyDescent="0.3">
      <c r="A28" s="39" t="s">
        <v>15</v>
      </c>
      <c r="B28" s="40"/>
      <c r="C28" s="48">
        <f>IF(C26&lt;&gt;0,C27/C26-1,"")</f>
        <v>2.2471910112359605E-2</v>
      </c>
      <c r="D28" s="48">
        <f t="shared" ref="D28:G28" si="8">IF(D26&lt;&gt;0,D27/D26-1,"")</f>
        <v>0</v>
      </c>
      <c r="E28" s="48">
        <f t="shared" si="8"/>
        <v>0.78288431061806651</v>
      </c>
      <c r="F28" s="48">
        <f t="shared" si="8"/>
        <v>2.3041474654377891E-2</v>
      </c>
      <c r="G28" s="48">
        <f t="shared" si="8"/>
        <v>0</v>
      </c>
      <c r="H28" s="71">
        <f>IF(H26&lt;&gt;0,H27/H26-1,0)</f>
        <v>0.3190830235439901</v>
      </c>
      <c r="I28" s="48">
        <f t="shared" ref="I28:K28" si="9">IF(I26&lt;&gt;0,I27/I26-1,"")</f>
        <v>0</v>
      </c>
      <c r="J28" s="48">
        <f t="shared" si="9"/>
        <v>-7.871720116618075E-2</v>
      </c>
      <c r="K28" s="48">
        <f t="shared" si="9"/>
        <v>0.25615050651230109</v>
      </c>
      <c r="L28" s="71">
        <f>IF(L26&lt;&gt;0,L27/L26-1,0)</f>
        <v>0.14381591562799612</v>
      </c>
      <c r="M28" s="72">
        <f>IF(M26&lt;&gt;0,M27/M26-1,0)</f>
        <v>0.22027027027027035</v>
      </c>
      <c r="N28" s="23"/>
    </row>
    <row r="29" spans="1:14" ht="17.649999999999999" customHeight="1" x14ac:dyDescent="0.2">
      <c r="A29" s="52" t="s">
        <v>123</v>
      </c>
      <c r="B29" s="30" t="s">
        <v>13</v>
      </c>
      <c r="C29" s="68">
        <v>365</v>
      </c>
      <c r="D29" s="68">
        <v>16</v>
      </c>
      <c r="E29" s="68">
        <v>332</v>
      </c>
      <c r="F29" s="68">
        <v>140</v>
      </c>
      <c r="G29" s="68">
        <v>23</v>
      </c>
      <c r="H29" s="32">
        <f t="shared" si="0"/>
        <v>876</v>
      </c>
      <c r="I29" s="68">
        <v>18</v>
      </c>
      <c r="J29" s="68">
        <v>427</v>
      </c>
      <c r="K29" s="68">
        <v>981</v>
      </c>
      <c r="L29" s="32">
        <f t="shared" si="1"/>
        <v>1426</v>
      </c>
      <c r="M29" s="33">
        <f t="shared" si="2"/>
        <v>2302</v>
      </c>
      <c r="N29" s="23"/>
    </row>
    <row r="30" spans="1:14" ht="17.649999999999999" customHeight="1" x14ac:dyDescent="0.2">
      <c r="A30" s="34"/>
      <c r="B30" s="35" t="s">
        <v>14</v>
      </c>
      <c r="C30" s="69">
        <v>381</v>
      </c>
      <c r="D30" s="69">
        <v>16</v>
      </c>
      <c r="E30" s="69">
        <v>604</v>
      </c>
      <c r="F30" s="69">
        <v>145</v>
      </c>
      <c r="G30" s="69">
        <v>23</v>
      </c>
      <c r="H30" s="37">
        <f t="shared" si="0"/>
        <v>1169</v>
      </c>
      <c r="I30" s="69">
        <v>18</v>
      </c>
      <c r="J30" s="69">
        <v>401</v>
      </c>
      <c r="K30" s="69">
        <v>1258</v>
      </c>
      <c r="L30" s="37">
        <f t="shared" si="1"/>
        <v>1677</v>
      </c>
      <c r="M30" s="38">
        <f t="shared" si="2"/>
        <v>2846</v>
      </c>
      <c r="N30" s="23"/>
    </row>
    <row r="31" spans="1:14" ht="17.649999999999999" customHeight="1" thickBot="1" x14ac:dyDescent="0.3">
      <c r="A31" s="39" t="s">
        <v>15</v>
      </c>
      <c r="B31" s="40"/>
      <c r="C31" s="48">
        <f>IF(C29&lt;&gt;0,C30/C29-1,"")</f>
        <v>4.3835616438356206E-2</v>
      </c>
      <c r="D31" s="48">
        <f t="shared" ref="D31:G31" si="10">IF(D29&lt;&gt;0,D30/D29-1,"")</f>
        <v>0</v>
      </c>
      <c r="E31" s="48">
        <f t="shared" si="10"/>
        <v>0.81927710843373491</v>
      </c>
      <c r="F31" s="48">
        <f t="shared" si="10"/>
        <v>3.5714285714285809E-2</v>
      </c>
      <c r="G31" s="48">
        <f t="shared" si="10"/>
        <v>0</v>
      </c>
      <c r="H31" s="71">
        <f>IF(H29&lt;&gt;0,H30/H29-1,0)</f>
        <v>0.33447488584474883</v>
      </c>
      <c r="I31" s="48">
        <f t="shared" ref="I31:K31" si="11">IF(I29&lt;&gt;0,I30/I29-1,"")</f>
        <v>0</v>
      </c>
      <c r="J31" s="48">
        <f t="shared" si="11"/>
        <v>-6.0889929742388715E-2</v>
      </c>
      <c r="K31" s="48">
        <f t="shared" si="11"/>
        <v>0.28236493374108051</v>
      </c>
      <c r="L31" s="71">
        <f>IF(L29&lt;&gt;0,L30/L29-1,0)</f>
        <v>0.17601683029453019</v>
      </c>
      <c r="M31" s="72">
        <f>IF(M29&lt;&gt;0,M30/M29-1,0)</f>
        <v>0.2363162467419635</v>
      </c>
      <c r="N31" s="23"/>
    </row>
    <row r="32" spans="1:14" ht="17.649999999999999" customHeight="1" x14ac:dyDescent="0.2">
      <c r="A32" s="52" t="s">
        <v>124</v>
      </c>
      <c r="B32" s="30" t="s">
        <v>13</v>
      </c>
      <c r="C32" s="68">
        <v>365</v>
      </c>
      <c r="D32" s="68">
        <v>16</v>
      </c>
      <c r="E32" s="68">
        <v>332</v>
      </c>
      <c r="F32" s="68">
        <v>140</v>
      </c>
      <c r="G32" s="68">
        <v>23</v>
      </c>
      <c r="H32" s="32">
        <f t="shared" si="0"/>
        <v>876</v>
      </c>
      <c r="I32" s="68">
        <v>18</v>
      </c>
      <c r="J32" s="68">
        <v>427</v>
      </c>
      <c r="K32" s="68">
        <v>981</v>
      </c>
      <c r="L32" s="32">
        <f t="shared" si="1"/>
        <v>1426</v>
      </c>
      <c r="M32" s="33">
        <f t="shared" si="2"/>
        <v>2302</v>
      </c>
      <c r="N32" s="23"/>
    </row>
    <row r="33" spans="1:14" ht="17.649999999999999" customHeight="1" x14ac:dyDescent="0.2">
      <c r="A33" s="34"/>
      <c r="B33" s="35" t="s">
        <v>14</v>
      </c>
      <c r="C33" s="69">
        <v>381</v>
      </c>
      <c r="D33" s="69">
        <v>16</v>
      </c>
      <c r="E33" s="69">
        <v>604</v>
      </c>
      <c r="F33" s="69">
        <v>145</v>
      </c>
      <c r="G33" s="69">
        <v>23</v>
      </c>
      <c r="H33" s="37">
        <f t="shared" si="0"/>
        <v>1169</v>
      </c>
      <c r="I33" s="69">
        <v>18</v>
      </c>
      <c r="J33" s="69">
        <v>401</v>
      </c>
      <c r="K33" s="69">
        <v>1258</v>
      </c>
      <c r="L33" s="37">
        <f t="shared" si="1"/>
        <v>1677</v>
      </c>
      <c r="M33" s="38">
        <f t="shared" si="2"/>
        <v>2846</v>
      </c>
      <c r="N33" s="23"/>
    </row>
    <row r="34" spans="1:14" ht="17.649999999999999" customHeight="1" thickBot="1" x14ac:dyDescent="0.3">
      <c r="A34" s="39" t="s">
        <v>15</v>
      </c>
      <c r="B34" s="40"/>
      <c r="C34" s="48">
        <f>IF(C32&lt;&gt;0,C33/C32-1,"")</f>
        <v>4.3835616438356206E-2</v>
      </c>
      <c r="D34" s="48">
        <f t="shared" ref="D34:G34" si="12">IF(D32&lt;&gt;0,D33/D32-1,"")</f>
        <v>0</v>
      </c>
      <c r="E34" s="48">
        <f t="shared" si="12"/>
        <v>0.81927710843373491</v>
      </c>
      <c r="F34" s="48">
        <f t="shared" si="12"/>
        <v>3.5714285714285809E-2</v>
      </c>
      <c r="G34" s="48">
        <f t="shared" si="12"/>
        <v>0</v>
      </c>
      <c r="H34" s="71">
        <f>IF(H32&lt;&gt;0,H33/H32-1,0)</f>
        <v>0.33447488584474883</v>
      </c>
      <c r="I34" s="48">
        <f t="shared" ref="I34:K34" si="13">IF(I32&lt;&gt;0,I33/I32-1,"")</f>
        <v>0</v>
      </c>
      <c r="J34" s="48">
        <f t="shared" si="13"/>
        <v>-6.0889929742388715E-2</v>
      </c>
      <c r="K34" s="48">
        <f t="shared" si="13"/>
        <v>0.28236493374108051</v>
      </c>
      <c r="L34" s="71">
        <f>IF(L32&lt;&gt;0,L33/L32-1,0)</f>
        <v>0.17601683029453019</v>
      </c>
      <c r="M34" s="72">
        <f>IF(M32&lt;&gt;0,M33/M32-1,0)</f>
        <v>0.2363162467419635</v>
      </c>
      <c r="N34" s="23"/>
    </row>
    <row r="35" spans="1:14" ht="17.649999999999999" customHeight="1" x14ac:dyDescent="0.2">
      <c r="A35" s="52" t="s">
        <v>125</v>
      </c>
      <c r="B35" s="30" t="s">
        <v>13</v>
      </c>
      <c r="C35" s="68">
        <v>365</v>
      </c>
      <c r="D35" s="68">
        <v>16</v>
      </c>
      <c r="E35" s="68">
        <v>332</v>
      </c>
      <c r="F35" s="68">
        <v>140</v>
      </c>
      <c r="G35" s="68">
        <v>23</v>
      </c>
      <c r="H35" s="32">
        <f t="shared" si="0"/>
        <v>876</v>
      </c>
      <c r="I35" s="68">
        <v>18</v>
      </c>
      <c r="J35" s="68">
        <v>427</v>
      </c>
      <c r="K35" s="68">
        <v>981</v>
      </c>
      <c r="L35" s="32">
        <f t="shared" si="1"/>
        <v>1426</v>
      </c>
      <c r="M35" s="33">
        <f t="shared" si="2"/>
        <v>2302</v>
      </c>
      <c r="N35" s="23"/>
    </row>
    <row r="36" spans="1:14" ht="17.649999999999999" customHeight="1" x14ac:dyDescent="0.2">
      <c r="A36" s="34"/>
      <c r="B36" s="35" t="s">
        <v>14</v>
      </c>
      <c r="C36" s="69">
        <v>381</v>
      </c>
      <c r="D36" s="69">
        <v>16</v>
      </c>
      <c r="E36" s="69">
        <v>604</v>
      </c>
      <c r="F36" s="69">
        <v>145</v>
      </c>
      <c r="G36" s="69">
        <v>23</v>
      </c>
      <c r="H36" s="37">
        <f t="shared" si="0"/>
        <v>1169</v>
      </c>
      <c r="I36" s="69">
        <v>18</v>
      </c>
      <c r="J36" s="69">
        <v>401</v>
      </c>
      <c r="K36" s="69">
        <v>1258</v>
      </c>
      <c r="L36" s="37">
        <f t="shared" si="1"/>
        <v>1677</v>
      </c>
      <c r="M36" s="38">
        <f t="shared" si="2"/>
        <v>2846</v>
      </c>
      <c r="N36" s="23"/>
    </row>
    <row r="37" spans="1:14" ht="17.649999999999999" customHeight="1" thickBot="1" x14ac:dyDescent="0.3">
      <c r="A37" s="39" t="s">
        <v>15</v>
      </c>
      <c r="B37" s="40"/>
      <c r="C37" s="48">
        <f>IF(C35&lt;&gt;0,C36/C35-1,"")</f>
        <v>4.3835616438356206E-2</v>
      </c>
      <c r="D37" s="48">
        <f t="shared" ref="D37:G37" si="14">IF(D35&lt;&gt;0,D36/D35-1,"")</f>
        <v>0</v>
      </c>
      <c r="E37" s="48">
        <f t="shared" si="14"/>
        <v>0.81927710843373491</v>
      </c>
      <c r="F37" s="48">
        <f t="shared" si="14"/>
        <v>3.5714285714285809E-2</v>
      </c>
      <c r="G37" s="48">
        <f t="shared" si="14"/>
        <v>0</v>
      </c>
      <c r="H37" s="71">
        <f>IF(H35&lt;&gt;0,H36/H35-1,0)</f>
        <v>0.33447488584474883</v>
      </c>
      <c r="I37" s="48">
        <f t="shared" ref="I37:K37" si="15">IF(I35&lt;&gt;0,I36/I35-1,"")</f>
        <v>0</v>
      </c>
      <c r="J37" s="48">
        <f t="shared" si="15"/>
        <v>-6.0889929742388715E-2</v>
      </c>
      <c r="K37" s="48">
        <f t="shared" si="15"/>
        <v>0.28236493374108051</v>
      </c>
      <c r="L37" s="71">
        <f>IF(L35&lt;&gt;0,L36/L35-1,0)</f>
        <v>0.17601683029453019</v>
      </c>
      <c r="M37" s="72">
        <f>IF(M35&lt;&gt;0,M36/M35-1,0)</f>
        <v>0.2363162467419635</v>
      </c>
      <c r="N37" s="23"/>
    </row>
    <row r="38" spans="1:14" ht="17.649999999999999" customHeight="1" x14ac:dyDescent="0.2">
      <c r="A38" s="52" t="s">
        <v>126</v>
      </c>
      <c r="B38" s="30" t="s">
        <v>13</v>
      </c>
      <c r="C38" s="68">
        <v>413</v>
      </c>
      <c r="D38" s="68">
        <v>18</v>
      </c>
      <c r="E38" s="68">
        <v>395</v>
      </c>
      <c r="F38" s="68">
        <v>175</v>
      </c>
      <c r="G38" s="68">
        <v>23</v>
      </c>
      <c r="H38" s="32">
        <f t="shared" si="0"/>
        <v>1024</v>
      </c>
      <c r="I38" s="68">
        <v>18</v>
      </c>
      <c r="J38" s="68">
        <v>513</v>
      </c>
      <c r="K38" s="68">
        <v>1126</v>
      </c>
      <c r="L38" s="32">
        <f t="shared" si="1"/>
        <v>1657</v>
      </c>
      <c r="M38" s="33">
        <f t="shared" si="2"/>
        <v>2681</v>
      </c>
      <c r="N38" s="23"/>
    </row>
    <row r="39" spans="1:14" ht="17.649999999999999" customHeight="1" x14ac:dyDescent="0.2">
      <c r="A39" s="34"/>
      <c r="B39" s="35" t="s">
        <v>14</v>
      </c>
      <c r="C39" s="69">
        <v>430</v>
      </c>
      <c r="D39" s="69">
        <v>18</v>
      </c>
      <c r="E39" s="69">
        <v>719</v>
      </c>
      <c r="F39" s="69">
        <v>182</v>
      </c>
      <c r="G39" s="69">
        <v>23</v>
      </c>
      <c r="H39" s="37">
        <f t="shared" si="0"/>
        <v>1372</v>
      </c>
      <c r="I39" s="69">
        <v>18</v>
      </c>
      <c r="J39" s="69">
        <v>481</v>
      </c>
      <c r="K39" s="69">
        <v>1444</v>
      </c>
      <c r="L39" s="37">
        <f t="shared" si="1"/>
        <v>1943</v>
      </c>
      <c r="M39" s="38">
        <f t="shared" si="2"/>
        <v>3315</v>
      </c>
      <c r="N39" s="23"/>
    </row>
    <row r="40" spans="1:14" ht="17.649999999999999" customHeight="1" thickBot="1" x14ac:dyDescent="0.3">
      <c r="A40" s="39" t="s">
        <v>15</v>
      </c>
      <c r="B40" s="40"/>
      <c r="C40" s="48">
        <f>IF(C38&lt;&gt;0,C39/C38-1,"")</f>
        <v>4.1162227602905554E-2</v>
      </c>
      <c r="D40" s="48">
        <f t="shared" ref="D40:G40" si="16">IF(D38&lt;&gt;0,D39/D38-1,"")</f>
        <v>0</v>
      </c>
      <c r="E40" s="48">
        <f t="shared" si="16"/>
        <v>0.82025316455696196</v>
      </c>
      <c r="F40" s="48">
        <f t="shared" si="16"/>
        <v>4.0000000000000036E-2</v>
      </c>
      <c r="G40" s="48">
        <f t="shared" si="16"/>
        <v>0</v>
      </c>
      <c r="H40" s="71">
        <f>IF(H38&lt;&gt;0,H39/H38-1,0)</f>
        <v>0.33984375</v>
      </c>
      <c r="I40" s="48">
        <f t="shared" ref="I40:K40" si="17">IF(I38&lt;&gt;0,I39/I38-1,"")</f>
        <v>0</v>
      </c>
      <c r="J40" s="48">
        <f t="shared" si="17"/>
        <v>-6.2378167641325533E-2</v>
      </c>
      <c r="K40" s="48">
        <f t="shared" si="17"/>
        <v>0.28241563055062158</v>
      </c>
      <c r="L40" s="71">
        <f>IF(L38&lt;&gt;0,L39/L38-1,0)</f>
        <v>0.17260108630054316</v>
      </c>
      <c r="M40" s="72">
        <f>IF(M38&lt;&gt;0,M39/M38-1,0)</f>
        <v>0.23647892577396501</v>
      </c>
      <c r="N40" s="23"/>
    </row>
    <row r="41" spans="1:14" ht="17.649999999999999" customHeight="1" x14ac:dyDescent="0.25">
      <c r="A41" s="51" t="s">
        <v>127</v>
      </c>
      <c r="B41" s="30" t="s">
        <v>13</v>
      </c>
      <c r="C41" s="68">
        <v>414</v>
      </c>
      <c r="D41" s="68">
        <v>18</v>
      </c>
      <c r="E41" s="68">
        <v>385</v>
      </c>
      <c r="F41" s="68">
        <v>176</v>
      </c>
      <c r="G41" s="68">
        <v>23</v>
      </c>
      <c r="H41" s="32">
        <f t="shared" si="0"/>
        <v>1016</v>
      </c>
      <c r="I41" s="68">
        <v>18</v>
      </c>
      <c r="J41" s="68">
        <v>504</v>
      </c>
      <c r="K41" s="68">
        <v>1220</v>
      </c>
      <c r="L41" s="32">
        <f t="shared" si="1"/>
        <v>1742</v>
      </c>
      <c r="M41" s="33">
        <f t="shared" si="2"/>
        <v>2758</v>
      </c>
      <c r="N41" s="23"/>
    </row>
    <row r="42" spans="1:14" ht="17.649999999999999" customHeight="1" x14ac:dyDescent="0.2">
      <c r="A42" s="34"/>
      <c r="B42" s="35" t="s">
        <v>14</v>
      </c>
      <c r="C42" s="69">
        <v>431</v>
      </c>
      <c r="D42" s="69">
        <v>19</v>
      </c>
      <c r="E42" s="69">
        <v>699</v>
      </c>
      <c r="F42" s="69">
        <v>183</v>
      </c>
      <c r="G42" s="69">
        <v>23</v>
      </c>
      <c r="H42" s="37">
        <f t="shared" si="0"/>
        <v>1355</v>
      </c>
      <c r="I42" s="69">
        <v>18</v>
      </c>
      <c r="J42" s="69">
        <v>473</v>
      </c>
      <c r="K42" s="69">
        <v>1563</v>
      </c>
      <c r="L42" s="37">
        <f t="shared" si="1"/>
        <v>2054</v>
      </c>
      <c r="M42" s="38">
        <f t="shared" si="2"/>
        <v>3409</v>
      </c>
      <c r="N42" s="23"/>
    </row>
    <row r="43" spans="1:14" ht="17.649999999999999" customHeight="1" thickBot="1" x14ac:dyDescent="0.3">
      <c r="A43" s="39" t="s">
        <v>15</v>
      </c>
      <c r="B43" s="40"/>
      <c r="C43" s="48">
        <f>IF(C41&lt;&gt;0,C42/C41-1,"")</f>
        <v>4.106280193236711E-2</v>
      </c>
      <c r="D43" s="48">
        <f t="shared" ref="D43:G43" si="18">IF(D41&lt;&gt;0,D42/D41-1,"")</f>
        <v>5.555555555555558E-2</v>
      </c>
      <c r="E43" s="48">
        <f t="shared" si="18"/>
        <v>0.81558441558441563</v>
      </c>
      <c r="F43" s="48">
        <f t="shared" si="18"/>
        <v>3.9772727272727293E-2</v>
      </c>
      <c r="G43" s="48">
        <f t="shared" si="18"/>
        <v>0</v>
      </c>
      <c r="H43" s="71">
        <f>IF(H41&lt;&gt;0,H42/H41-1,0)</f>
        <v>0.33366141732283472</v>
      </c>
      <c r="I43" s="48">
        <f t="shared" ref="I43:K43" si="19">IF(I41&lt;&gt;0,I42/I41-1,"")</f>
        <v>0</v>
      </c>
      <c r="J43" s="48">
        <f t="shared" si="19"/>
        <v>-6.1507936507936511E-2</v>
      </c>
      <c r="K43" s="48">
        <f t="shared" si="19"/>
        <v>0.28114754098360661</v>
      </c>
      <c r="L43" s="71">
        <f>IF(L41&lt;&gt;0,L42/L41-1,0)</f>
        <v>0.17910447761194037</v>
      </c>
      <c r="M43" s="72">
        <f>IF(M41&lt;&gt;0,M42/M41-1,0)</f>
        <v>0.23604060913705593</v>
      </c>
      <c r="N43" s="23"/>
    </row>
    <row r="44" spans="1:14" ht="0.75" customHeight="1" x14ac:dyDescent="0.2">
      <c r="A44" s="29" t="s">
        <v>24</v>
      </c>
      <c r="B44" s="30" t="s">
        <v>13</v>
      </c>
      <c r="C44" s="31"/>
      <c r="D44" s="31"/>
      <c r="E44" s="31"/>
      <c r="F44" s="31"/>
      <c r="G44" s="31"/>
      <c r="H44" s="32">
        <f t="shared" si="0"/>
        <v>0</v>
      </c>
      <c r="I44" s="31"/>
      <c r="J44" s="31"/>
      <c r="K44" s="31"/>
      <c r="L44" s="32">
        <f t="shared" si="1"/>
        <v>0</v>
      </c>
      <c r="M44" s="33">
        <f t="shared" si="2"/>
        <v>0</v>
      </c>
      <c r="N44" s="23"/>
    </row>
    <row r="45" spans="1:14" ht="17.649999999999999" hidden="1" customHeight="1" x14ac:dyDescent="0.2">
      <c r="A45" s="34"/>
      <c r="B45" s="35" t="s">
        <v>14</v>
      </c>
      <c r="C45" s="36"/>
      <c r="D45" s="36"/>
      <c r="E45" s="36"/>
      <c r="F45" s="36"/>
      <c r="G45" s="36"/>
      <c r="H45" s="37">
        <f t="shared" ref="H45:H49" si="20">SUM(C45:G45)</f>
        <v>0</v>
      </c>
      <c r="I45" s="36"/>
      <c r="J45" s="36"/>
      <c r="K45" s="36"/>
      <c r="L45" s="37">
        <f t="shared" si="1"/>
        <v>0</v>
      </c>
      <c r="M45" s="38">
        <f t="shared" si="2"/>
        <v>0</v>
      </c>
      <c r="N45" s="23"/>
    </row>
    <row r="46" spans="1:14" ht="17.649999999999999" hidden="1" customHeight="1" thickBot="1" x14ac:dyDescent="0.3">
      <c r="A46" s="39" t="s">
        <v>15</v>
      </c>
      <c r="B46" s="40"/>
      <c r="C46" s="8" t="s">
        <v>16</v>
      </c>
      <c r="D46" s="8" t="s">
        <v>16</v>
      </c>
      <c r="E46" s="8" t="s">
        <v>16</v>
      </c>
      <c r="F46" s="8" t="s">
        <v>16</v>
      </c>
      <c r="G46" s="8" t="s">
        <v>16</v>
      </c>
      <c r="H46" s="9">
        <f t="shared" si="20"/>
        <v>0</v>
      </c>
      <c r="I46" s="8" t="s">
        <v>16</v>
      </c>
      <c r="J46" s="8" t="s">
        <v>16</v>
      </c>
      <c r="K46" s="8" t="s">
        <v>16</v>
      </c>
      <c r="L46" s="9">
        <f t="shared" si="1"/>
        <v>0</v>
      </c>
      <c r="M46" s="10">
        <f t="shared" si="2"/>
        <v>0</v>
      </c>
      <c r="N46" s="23"/>
    </row>
    <row r="47" spans="1:14" ht="17.649999999999999" hidden="1" customHeight="1" x14ac:dyDescent="0.2">
      <c r="A47" s="29" t="s">
        <v>25</v>
      </c>
      <c r="B47" s="30" t="s">
        <v>13</v>
      </c>
      <c r="C47" s="31"/>
      <c r="D47" s="31"/>
      <c r="E47" s="31"/>
      <c r="F47" s="31"/>
      <c r="G47" s="31"/>
      <c r="H47" s="32">
        <f t="shared" si="20"/>
        <v>0</v>
      </c>
      <c r="I47" s="31"/>
      <c r="J47" s="31"/>
      <c r="K47" s="31"/>
      <c r="L47" s="32">
        <f t="shared" si="1"/>
        <v>0</v>
      </c>
      <c r="M47" s="33">
        <f t="shared" si="2"/>
        <v>0</v>
      </c>
      <c r="N47" s="23"/>
    </row>
    <row r="48" spans="1:14" ht="17.649999999999999" hidden="1" customHeight="1" x14ac:dyDescent="0.2">
      <c r="A48" s="34"/>
      <c r="B48" s="35" t="s">
        <v>14</v>
      </c>
      <c r="C48" s="36"/>
      <c r="D48" s="36"/>
      <c r="E48" s="36"/>
      <c r="F48" s="36"/>
      <c r="G48" s="36"/>
      <c r="H48" s="37">
        <f t="shared" si="20"/>
        <v>0</v>
      </c>
      <c r="I48" s="36"/>
      <c r="J48" s="36"/>
      <c r="K48" s="36"/>
      <c r="L48" s="37">
        <f t="shared" si="1"/>
        <v>0</v>
      </c>
      <c r="M48" s="38">
        <f t="shared" si="2"/>
        <v>0</v>
      </c>
      <c r="N48" s="23"/>
    </row>
    <row r="49" spans="1:14" ht="17.649999999999999" hidden="1" customHeight="1" thickBot="1" x14ac:dyDescent="0.3">
      <c r="A49" s="39" t="s">
        <v>15</v>
      </c>
      <c r="B49" s="40"/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11">
        <f t="shared" si="20"/>
        <v>0</v>
      </c>
      <c r="I49" s="8" t="s">
        <v>16</v>
      </c>
      <c r="J49" s="8" t="s">
        <v>16</v>
      </c>
      <c r="K49" s="8" t="s">
        <v>16</v>
      </c>
      <c r="L49" s="11">
        <f t="shared" si="1"/>
        <v>0</v>
      </c>
      <c r="M49" s="12">
        <f t="shared" si="2"/>
        <v>0</v>
      </c>
      <c r="N49" s="23"/>
    </row>
    <row r="50" spans="1:14" ht="17.649999999999999" customHeight="1" x14ac:dyDescent="0.2">
      <c r="A50" s="41" t="s">
        <v>66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17.649999999999999" customHeight="1" x14ac:dyDescent="0.2">
      <c r="A51" s="4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7.649999999999999" customHeight="1" x14ac:dyDescent="0.25">
      <c r="A52" s="4" t="s">
        <v>17</v>
      </c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</row>
    <row r="53" spans="1:14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 ht="21.4" customHeight="1" x14ac:dyDescent="0.2">
      <c r="A54" s="2" t="s">
        <v>18</v>
      </c>
      <c r="B54" s="123" t="s">
        <v>328</v>
      </c>
      <c r="C54" s="123"/>
      <c r="D54" s="123"/>
      <c r="E54" s="123"/>
      <c r="F54" s="123"/>
      <c r="G54" s="23"/>
      <c r="H54" s="2" t="s">
        <v>19</v>
      </c>
      <c r="I54" s="123" t="s">
        <v>328</v>
      </c>
      <c r="J54" s="123"/>
      <c r="K54" s="123"/>
      <c r="L54" s="123"/>
      <c r="M54" s="123"/>
      <c r="N54" s="23"/>
    </row>
    <row r="55" spans="1:14" ht="21.4" customHeight="1" x14ac:dyDescent="0.2">
      <c r="A55" s="23"/>
      <c r="B55" s="123"/>
      <c r="C55" s="123"/>
      <c r="D55" s="123"/>
      <c r="E55" s="123"/>
      <c r="F55" s="123"/>
      <c r="G55" s="23"/>
      <c r="H55" s="23"/>
      <c r="I55" s="123"/>
      <c r="J55" s="123"/>
      <c r="K55" s="123"/>
      <c r="L55" s="123"/>
      <c r="M55" s="123"/>
      <c r="N55" s="23"/>
    </row>
    <row r="56" spans="1:14" ht="21.4" customHeight="1" x14ac:dyDescent="0.2">
      <c r="A56" s="23"/>
      <c r="B56" s="123"/>
      <c r="C56" s="123"/>
      <c r="D56" s="123"/>
      <c r="E56" s="123"/>
      <c r="F56" s="123"/>
      <c r="G56" s="23"/>
      <c r="H56" s="23"/>
      <c r="I56" s="123"/>
      <c r="J56" s="123"/>
      <c r="K56" s="123"/>
      <c r="L56" s="123"/>
      <c r="M56" s="123"/>
      <c r="N56" s="23"/>
    </row>
    <row r="57" spans="1:14" ht="21.4" customHeight="1" x14ac:dyDescent="0.2">
      <c r="A57" s="23"/>
      <c r="B57" s="123"/>
      <c r="C57" s="123"/>
      <c r="D57" s="123"/>
      <c r="E57" s="123"/>
      <c r="F57" s="123"/>
      <c r="G57" s="23"/>
      <c r="H57" s="23"/>
      <c r="I57" s="123"/>
      <c r="J57" s="123"/>
      <c r="K57" s="123"/>
      <c r="L57" s="123"/>
      <c r="M57" s="123"/>
      <c r="N57" s="23"/>
    </row>
    <row r="58" spans="1:14" ht="21.4" customHeight="1" x14ac:dyDescent="0.2">
      <c r="A58" s="23"/>
      <c r="B58" s="124"/>
      <c r="C58" s="124"/>
      <c r="D58" s="124"/>
      <c r="E58" s="124"/>
      <c r="F58" s="124"/>
      <c r="G58" s="23"/>
      <c r="H58" s="23"/>
      <c r="I58" s="124"/>
      <c r="J58" s="124"/>
      <c r="K58" s="124"/>
      <c r="L58" s="124"/>
      <c r="M58" s="124"/>
      <c r="N58" s="23"/>
    </row>
  </sheetData>
  <sheetProtection selectLockedCells="1"/>
  <mergeCells count="11">
    <mergeCell ref="K1:L1"/>
    <mergeCell ref="M1:N1"/>
    <mergeCell ref="C2:I2"/>
    <mergeCell ref="K2:N2"/>
    <mergeCell ref="K3:L3"/>
    <mergeCell ref="M3:N3"/>
    <mergeCell ref="B54:F58"/>
    <mergeCell ref="I54:M58"/>
    <mergeCell ref="K4:L4"/>
    <mergeCell ref="M4:N4"/>
    <mergeCell ref="A16:B16"/>
  </mergeCells>
  <dataValidations count="1">
    <dataValidation type="list" allowBlank="1" showInputMessage="1" showErrorMessage="1" sqref="C2:I2" xr:uid="{401F9239-FF71-49A1-A0D7-963A4B043986}">
      <formula1>Company</formula1>
    </dataValidation>
  </dataValidations>
  <pageMargins left="0.7" right="0.7" top="0.75" bottom="0.75" header="0.3" footer="0.3"/>
  <pageSetup scale="50" orientation="landscape" r:id="rId1"/>
  <headerFooter>
    <oddHeader xml:space="preserve">&amp;C
</oddHeader>
    <oddFooter>&amp;LPrivate Passenger Profiles
&amp;R
&amp;A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Year xmlns="23E98875-1D92-4B87-80BD-506B179933D3">2010</Year>
    <Comments xmlns="23E98875-1D92-4B87-80BD-506B179933D3">Filing Guidelines Package</Comments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NBIB Filing General" ma:contentTypeID="0x010100F3AFCF3349ED40718C97123C52C83EDE007EEDBF2B7AAD9A4EB0228E2FC1A4D23D" ma:contentTypeVersion="0" ma:contentTypeDescription="" ma:contentTypeScope="" ma:versionID="6545d142e091fe1d906fe0d4e95c58e2">
  <xsd:schema xmlns:xsd="http://www.w3.org/2001/XMLSchema" xmlns:p="http://schemas.microsoft.com/office/2006/metadata/properties" xmlns:ns2="23E98875-1D92-4B87-80BD-506B179933D3" targetNamespace="http://schemas.microsoft.com/office/2006/metadata/properties" ma:root="true" ma:fieldsID="82c5971a24f8ac0398e13d5ed2bcfdfc" ns2:_="">
    <xsd:import namespace="23E98875-1D92-4B87-80BD-506B179933D3"/>
    <xsd:element name="properties">
      <xsd:complexType>
        <xsd:sequence>
          <xsd:element name="documentManagement">
            <xsd:complexType>
              <xsd:all>
                <xsd:element ref="ns2:Year"/>
                <xsd:element ref="ns2:Comments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23E98875-1D92-4B87-80BD-506B179933D3" elementFormDefault="qualified">
    <xsd:import namespace="http://schemas.microsoft.com/office/2006/documentManagement/types"/>
    <xsd:element name="Year" ma:index="8" ma:displayName="Year" ma:internalName="Year">
      <xsd:simpleType>
        <xsd:restriction base="dms:Unknown"/>
      </xsd:simpleType>
    </xsd:element>
    <xsd:element name="Comments" ma:index="9" ma:displayName="Comments" ma:internalName="Comment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0F50C66-A6CA-446B-8EBE-4AAFEC008D9C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23E98875-1D92-4B87-80BD-506B179933D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693BECB-0B32-4623-9C56-064B2FE9DD6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5BC35B3-37BE-4740-B0E5-E59FA349597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6710D25-DE27-488B-BC4E-D8D4983233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E98875-1D92-4B87-80BD-506B179933D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7</vt:i4>
      </vt:variant>
    </vt:vector>
  </HeadingPairs>
  <TitlesOfParts>
    <vt:vector size="35" baseType="lpstr">
      <vt:lpstr>Territory List by Province</vt:lpstr>
      <vt:lpstr>Comp Info</vt:lpstr>
      <vt:lpstr>Codes</vt:lpstr>
      <vt:lpstr>Profile 1</vt:lpstr>
      <vt:lpstr>Profile 2</vt:lpstr>
      <vt:lpstr>Profile 3</vt:lpstr>
      <vt:lpstr>Profile 4</vt:lpstr>
      <vt:lpstr>Profile 5</vt:lpstr>
      <vt:lpstr>Profile 6</vt:lpstr>
      <vt:lpstr>Profile 7</vt:lpstr>
      <vt:lpstr>Profile 8</vt:lpstr>
      <vt:lpstr>8-PO</vt:lpstr>
      <vt:lpstr>8-OO</vt:lpstr>
      <vt:lpstr>Profile 9</vt:lpstr>
      <vt:lpstr>9-PO</vt:lpstr>
      <vt:lpstr>9-OO</vt:lpstr>
      <vt:lpstr>Profile 10</vt:lpstr>
      <vt:lpstr>10-PO</vt:lpstr>
      <vt:lpstr>10-OO</vt:lpstr>
      <vt:lpstr>Profile 11</vt:lpstr>
      <vt:lpstr>Profile 12</vt:lpstr>
      <vt:lpstr>Profile 13</vt:lpstr>
      <vt:lpstr>Profile 14</vt:lpstr>
      <vt:lpstr>Profile 15</vt:lpstr>
      <vt:lpstr>Profile RGs - 2026 (21 year)</vt:lpstr>
      <vt:lpstr>Profile RGs - 2025 (21 year)</vt:lpstr>
      <vt:lpstr>Profile RGs - 2024 (21 year)</vt:lpstr>
      <vt:lpstr>Profile RGs - 2023 (21 year)</vt:lpstr>
      <vt:lpstr>Company</vt:lpstr>
      <vt:lpstr>DaysList</vt:lpstr>
      <vt:lpstr>MonthsList</vt:lpstr>
      <vt:lpstr>NSCompany</vt:lpstr>
      <vt:lpstr>'Comp Info'!Print_Area</vt:lpstr>
      <vt:lpstr>StatusList</vt:lpstr>
      <vt:lpstr>YearsList</vt:lpstr>
    </vt:vector>
  </TitlesOfParts>
  <Company>IBC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J.Bundus</dc:creator>
  <cp:lastModifiedBy>Albert Mac</cp:lastModifiedBy>
  <cp:lastPrinted>2026-03-31T14:40:34Z</cp:lastPrinted>
  <dcterms:created xsi:type="dcterms:W3CDTF">2009-06-22T18:53:19Z</dcterms:created>
  <dcterms:modified xsi:type="dcterms:W3CDTF">2026-03-31T18:48:59Z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">
    <vt:lpwstr>NBIB Filing General</vt:lpwstr>
  </property>
  <property fmtid="{D5CDD505-2E9C-101B-9397-08002B2CF9AE}" pid="4" name="ContentTypeId">
    <vt:lpwstr>0x010100F3AFCF3349ED40718C97123C52C83EDE007EEDBF2B7AAD9A4EB0228E2FC1A4D23D</vt:lpwstr>
  </property>
</Properties>
</file>