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ie.MacPherson\AppData\Local\Microsoft\Olk\Attachments\ooa-6363198c-5c30-4083-a675-5d218bb356c9\68ee00cf1966f45522f42df32f166f0f0a3ee3a9dd7090f95581b70d649294d8\"/>
    </mc:Choice>
  </mc:AlternateContent>
  <xr:revisionPtr revIDLastSave="0" documentId="13_ncr:1_{A01B3EEF-79AB-482C-8862-69D373149654}" xr6:coauthVersionLast="47" xr6:coauthVersionMax="47" xr10:uidLastSave="{00000000-0000-0000-0000-000000000000}"/>
  <bookViews>
    <workbookView xWindow="-120" yWindow="-120" windowWidth="29040" windowHeight="15720" xr2:uid="{4E17B3C4-49CA-456D-A0D3-D20E2951D77F}"/>
  </bookViews>
  <sheets>
    <sheet name="IG-05" sheetId="1" r:id="rId1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2" i="1" l="1"/>
  <c r="E63" i="1"/>
  <c r="E64" i="1"/>
  <c r="E61" i="1"/>
  <c r="C66" i="1"/>
  <c r="D61" i="1" s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D49" i="1"/>
  <c r="D50" i="1" s="1"/>
  <c r="D48" i="1"/>
  <c r="D47" i="1"/>
  <c r="C46" i="1"/>
  <c r="C47" i="1"/>
  <c r="C48" i="1"/>
  <c r="C49" i="1"/>
  <c r="B48" i="1"/>
  <c r="B49" i="1"/>
  <c r="B47" i="1"/>
  <c r="B46" i="1"/>
  <c r="E47" i="1" l="1"/>
  <c r="F47" i="1" s="1"/>
  <c r="D64" i="1"/>
  <c r="D63" i="1"/>
  <c r="D60" i="1"/>
  <c r="D62" i="1"/>
  <c r="E50" i="1"/>
  <c r="F50" i="1" s="1"/>
  <c r="E49" i="1"/>
  <c r="F49" i="1" s="1"/>
  <c r="E48" i="1"/>
  <c r="F48" i="1" s="1"/>
  <c r="D51" i="1"/>
  <c r="D52" i="1" l="1"/>
  <c r="E51" i="1"/>
  <c r="F51" i="1" s="1"/>
  <c r="E65" i="1" s="1"/>
  <c r="E60" i="1" l="1"/>
  <c r="E66" i="1" s="1"/>
  <c r="F60" i="1" s="1"/>
  <c r="D53" i="1"/>
  <c r="E52" i="1"/>
  <c r="F52" i="1" s="1"/>
  <c r="F61" i="1" l="1"/>
  <c r="F64" i="1"/>
  <c r="F63" i="1"/>
  <c r="F62" i="1"/>
  <c r="F65" i="1"/>
  <c r="D54" i="1"/>
  <c r="E53" i="1"/>
  <c r="F53" i="1" s="1"/>
  <c r="F66" i="1" l="1"/>
  <c r="E54" i="1"/>
  <c r="F54" i="1" s="1"/>
  <c r="D55" i="1"/>
  <c r="D56" i="1" l="1"/>
  <c r="E55" i="1"/>
  <c r="F55" i="1" s="1"/>
  <c r="E56" i="1" l="1"/>
  <c r="F56" i="1" s="1"/>
</calcChain>
</file>

<file path=xl/sharedStrings.xml><?xml version="1.0" encoding="utf-8"?>
<sst xmlns="http://schemas.openxmlformats.org/spreadsheetml/2006/main" count="51" uniqueCount="46">
  <si>
    <t>Year</t>
  </si>
  <si>
    <t>NSR (GWh)</t>
  </si>
  <si>
    <t>NSR Growth (%)</t>
  </si>
  <si>
    <t>System Peak (MW)</t>
  </si>
  <si>
    <t>Peak Growth (%)</t>
  </si>
  <si>
    <t>2026F</t>
  </si>
  <si>
    <t>2027F</t>
  </si>
  <si>
    <t>2028F</t>
  </si>
  <si>
    <t>2029F</t>
  </si>
  <si>
    <t>2030F</t>
  </si>
  <si>
    <t>2031F</t>
  </si>
  <si>
    <t>2032F</t>
  </si>
  <si>
    <t>2033F</t>
  </si>
  <si>
    <t>2034F</t>
  </si>
  <si>
    <t>2035F</t>
  </si>
  <si>
    <t>2036F</t>
  </si>
  <si>
    <t>Figure 3: Historic and Forecast Net System Requirement and System Peak</t>
  </si>
  <si>
    <t>Class</t>
  </si>
  <si>
    <t>2026 Impact (GWh)</t>
  </si>
  <si>
    <t>2027 Impact (GWh)</t>
  </si>
  <si>
    <t>2028+ Impact (GWh)</t>
  </si>
  <si>
    <t>Residential</t>
  </si>
  <si>
    <t>Small General</t>
  </si>
  <si>
    <t>General Demand</t>
  </si>
  <si>
    <t>Large General</t>
  </si>
  <si>
    <t>Small Industrial</t>
  </si>
  <si>
    <t>Medium Industrial</t>
  </si>
  <si>
    <t>Large Industrial</t>
  </si>
  <si>
    <t>Unmetered</t>
  </si>
  <si>
    <t>Total</t>
  </si>
  <si>
    <t>Figure 41: RTR Forecast by Class</t>
  </si>
  <si>
    <t>RtR Forecast</t>
  </si>
  <si>
    <t>RtR %</t>
  </si>
  <si>
    <t>2026 Load Forecast Report</t>
  </si>
  <si>
    <t>Calculated</t>
  </si>
  <si>
    <t>Renewable to Retail %</t>
  </si>
  <si>
    <t>MWh</t>
  </si>
  <si>
    <t>%</t>
  </si>
  <si>
    <t>2026/27</t>
  </si>
  <si>
    <t>NSPI</t>
  </si>
  <si>
    <t>Berwick Electric Commission</t>
  </si>
  <si>
    <t>Riverport Electric Light Commission</t>
  </si>
  <si>
    <t>Town of Mahone Bay</t>
  </si>
  <si>
    <t>Town of Antigonish</t>
  </si>
  <si>
    <t>Renewable to Retail</t>
  </si>
  <si>
    <t>Future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</si>
</sst>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10" fontId="0" fillId="0" borderId="0" xfId="0" applyNumberFormat="1"/>
    <xf numFmtId="10" fontId="0" fillId="0" borderId="0" xfId="2" applyNumberFormat="1" applyFont="1"/>
    <xf numFmtId="166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/>
    <xf numFmtId="164" fontId="3" fillId="0" borderId="1" xfId="0" applyNumberFormat="1" applyFont="1" applyBorder="1"/>
    <xf numFmtId="165" fontId="3" fillId="0" borderId="1" xfId="2" applyNumberFormat="1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1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3" fontId="3" fillId="3" borderId="6" xfId="0" applyNumberFormat="1" applyFont="1" applyFill="1" applyBorder="1"/>
    <xf numFmtId="165" fontId="3" fillId="3" borderId="7" xfId="0" applyNumberFormat="1" applyFont="1" applyFill="1" applyBorder="1" applyAlignment="1">
      <alignment horizontal="center"/>
    </xf>
    <xf numFmtId="10" fontId="3" fillId="3" borderId="7" xfId="0" applyNumberFormat="1" applyFont="1" applyFill="1" applyBorder="1" applyAlignment="1">
      <alignment horizontal="center"/>
    </xf>
    <xf numFmtId="0" fontId="2" fillId="3" borderId="8" xfId="0" applyFont="1" applyFill="1" applyBorder="1"/>
    <xf numFmtId="164" fontId="2" fillId="3" borderId="9" xfId="1" applyNumberFormat="1" applyFont="1" applyFill="1" applyBorder="1"/>
    <xf numFmtId="9" fontId="2" fillId="3" borderId="10" xfId="2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C6EE-F9D8-429B-9DFA-BF3371379705}">
  <dimension ref="B2:AC66"/>
  <sheetViews>
    <sheetView tabSelected="1" workbookViewId="0">
      <selection activeCell="I24" sqref="I24"/>
    </sheetView>
  </sheetViews>
  <sheetFormatPr defaultRowHeight="15" x14ac:dyDescent="0.25"/>
  <cols>
    <col min="2" max="2" width="31.7109375" customWidth="1"/>
    <col min="3" max="3" width="13.5703125" customWidth="1"/>
    <col min="4" max="4" width="11" customWidth="1"/>
    <col min="5" max="5" width="12" customWidth="1"/>
    <col min="6" max="6" width="11" customWidth="1"/>
    <col min="10" max="10" width="29.5703125" bestFit="1" customWidth="1"/>
    <col min="11" max="13" width="12.7109375" customWidth="1"/>
    <col min="14" max="14" width="9.5703125" customWidth="1"/>
    <col min="15" max="15" width="11.5703125" customWidth="1"/>
    <col min="16" max="16" width="10.42578125" bestFit="1" customWidth="1"/>
    <col min="17" max="17" width="9" bestFit="1" customWidth="1"/>
    <col min="21" max="21" width="29.7109375" bestFit="1" customWidth="1"/>
    <col min="22" max="22" width="12" customWidth="1"/>
    <col min="23" max="23" width="11" customWidth="1"/>
    <col min="24" max="24" width="12" customWidth="1"/>
    <col min="25" max="25" width="11.5703125" bestFit="1" customWidth="1"/>
    <col min="27" max="27" width="10.140625" bestFit="1" customWidth="1"/>
  </cols>
  <sheetData>
    <row r="2" spans="2:29" x14ac:dyDescent="0.25">
      <c r="B2" s="7" t="s">
        <v>33</v>
      </c>
      <c r="C2" s="8"/>
      <c r="D2" s="8"/>
      <c r="E2" s="8"/>
      <c r="F2" s="8"/>
    </row>
    <row r="3" spans="2:29" x14ac:dyDescent="0.25">
      <c r="B3" s="7" t="s">
        <v>16</v>
      </c>
      <c r="C3" s="8"/>
      <c r="D3" s="8"/>
      <c r="E3" s="8"/>
      <c r="F3" s="8"/>
    </row>
    <row r="4" spans="2:29" s="1" customFormat="1" ht="25.5" x14ac:dyDescent="0.2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</row>
    <row r="5" spans="2:29" x14ac:dyDescent="0.25">
      <c r="B5" s="10">
        <v>2016</v>
      </c>
      <c r="C5" s="11">
        <v>10809</v>
      </c>
      <c r="D5" s="12">
        <v>-2.6</v>
      </c>
      <c r="E5" s="11">
        <v>2111</v>
      </c>
      <c r="F5" s="12">
        <v>4.8</v>
      </c>
      <c r="AA5" s="3"/>
    </row>
    <row r="6" spans="2:29" x14ac:dyDescent="0.25">
      <c r="B6" s="10">
        <v>2017</v>
      </c>
      <c r="C6" s="11">
        <v>10873</v>
      </c>
      <c r="D6" s="12">
        <v>0.6</v>
      </c>
      <c r="E6" s="11">
        <v>2018</v>
      </c>
      <c r="F6" s="12">
        <v>-4.4000000000000004</v>
      </c>
      <c r="AA6" s="3"/>
      <c r="AC6" s="4"/>
    </row>
    <row r="7" spans="2:29" x14ac:dyDescent="0.25">
      <c r="B7" s="10">
        <v>2018</v>
      </c>
      <c r="C7" s="11">
        <v>11250</v>
      </c>
      <c r="D7" s="12">
        <v>3.5</v>
      </c>
      <c r="E7" s="11">
        <v>2073</v>
      </c>
      <c r="F7" s="12">
        <v>2.7</v>
      </c>
      <c r="AA7" s="3"/>
      <c r="AC7" s="4"/>
    </row>
    <row r="8" spans="2:29" x14ac:dyDescent="0.25">
      <c r="B8" s="10">
        <v>2019</v>
      </c>
      <c r="C8" s="11">
        <v>11077</v>
      </c>
      <c r="D8" s="12">
        <v>-1.5</v>
      </c>
      <c r="E8" s="11">
        <v>2060</v>
      </c>
      <c r="F8" s="12">
        <v>-0.6</v>
      </c>
      <c r="AA8" s="3"/>
      <c r="AC8" s="4"/>
    </row>
    <row r="9" spans="2:29" x14ac:dyDescent="0.25">
      <c r="B9" s="10">
        <v>2020</v>
      </c>
      <c r="C9" s="11">
        <v>10723</v>
      </c>
      <c r="D9" s="12">
        <v>-3.2</v>
      </c>
      <c r="E9" s="11">
        <v>2050</v>
      </c>
      <c r="F9" s="12">
        <v>-0.5</v>
      </c>
      <c r="AA9" s="3"/>
    </row>
    <row r="10" spans="2:29" x14ac:dyDescent="0.25">
      <c r="B10" s="10">
        <v>2021</v>
      </c>
      <c r="C10" s="11">
        <v>10902</v>
      </c>
      <c r="D10" s="12">
        <v>1.7</v>
      </c>
      <c r="E10" s="11">
        <v>1968</v>
      </c>
      <c r="F10" s="12">
        <v>-4</v>
      </c>
    </row>
    <row r="11" spans="2:29" x14ac:dyDescent="0.25">
      <c r="B11" s="10">
        <v>2022</v>
      </c>
      <c r="C11" s="11">
        <v>11134</v>
      </c>
      <c r="D11" s="12">
        <v>2.1</v>
      </c>
      <c r="E11" s="11">
        <v>2216</v>
      </c>
      <c r="F11" s="12">
        <v>12.6</v>
      </c>
      <c r="AA11" s="3"/>
    </row>
    <row r="12" spans="2:29" x14ac:dyDescent="0.25">
      <c r="B12" s="10">
        <v>2023</v>
      </c>
      <c r="C12" s="11">
        <v>11131</v>
      </c>
      <c r="D12" s="12">
        <v>0</v>
      </c>
      <c r="E12" s="11">
        <v>2455</v>
      </c>
      <c r="F12" s="12">
        <v>10.8</v>
      </c>
    </row>
    <row r="13" spans="2:29" x14ac:dyDescent="0.25">
      <c r="B13" s="10">
        <v>2024</v>
      </c>
      <c r="C13" s="11">
        <v>11326</v>
      </c>
      <c r="D13" s="12">
        <v>1.8</v>
      </c>
      <c r="E13" s="11">
        <v>2088</v>
      </c>
      <c r="F13" s="12">
        <v>-14.9</v>
      </c>
    </row>
    <row r="14" spans="2:29" x14ac:dyDescent="0.25">
      <c r="B14" s="10">
        <v>2025</v>
      </c>
      <c r="C14" s="11">
        <v>11469</v>
      </c>
      <c r="D14" s="12">
        <v>1.3</v>
      </c>
      <c r="E14" s="11">
        <v>2267</v>
      </c>
      <c r="F14" s="12">
        <v>8.6</v>
      </c>
      <c r="V14" s="3"/>
      <c r="W14" s="5"/>
    </row>
    <row r="15" spans="2:29" x14ac:dyDescent="0.25">
      <c r="B15" s="10" t="s">
        <v>5</v>
      </c>
      <c r="C15" s="11">
        <v>11575</v>
      </c>
      <c r="D15" s="12">
        <v>0.9</v>
      </c>
      <c r="E15" s="11">
        <v>2484</v>
      </c>
      <c r="F15" s="12">
        <v>9.6</v>
      </c>
      <c r="V15" s="3"/>
      <c r="W15" s="5"/>
      <c r="X15" s="6"/>
    </row>
    <row r="16" spans="2:29" x14ac:dyDescent="0.25">
      <c r="B16" s="10" t="s">
        <v>6</v>
      </c>
      <c r="C16" s="11">
        <v>11424</v>
      </c>
      <c r="D16" s="12">
        <v>-1.3</v>
      </c>
      <c r="E16" s="11">
        <v>2497</v>
      </c>
      <c r="F16" s="12">
        <v>0.5</v>
      </c>
      <c r="V16" s="3"/>
      <c r="W16" s="5"/>
    </row>
    <row r="17" spans="2:23" x14ac:dyDescent="0.25">
      <c r="B17" s="10" t="s">
        <v>7</v>
      </c>
      <c r="C17" s="11">
        <v>11525</v>
      </c>
      <c r="D17" s="12">
        <v>0.9</v>
      </c>
      <c r="E17" s="11">
        <v>2526</v>
      </c>
      <c r="F17" s="12">
        <v>1.2</v>
      </c>
      <c r="Q17" s="2"/>
      <c r="V17" s="3"/>
      <c r="W17" s="5"/>
    </row>
    <row r="18" spans="2:23" x14ac:dyDescent="0.25">
      <c r="B18" s="10" t="s">
        <v>8</v>
      </c>
      <c r="C18" s="11">
        <v>11556</v>
      </c>
      <c r="D18" s="12">
        <v>0.3</v>
      </c>
      <c r="E18" s="11">
        <v>2549</v>
      </c>
      <c r="F18" s="12">
        <v>0.9</v>
      </c>
      <c r="V18" s="3"/>
      <c r="W18" s="5"/>
    </row>
    <row r="19" spans="2:23" x14ac:dyDescent="0.25">
      <c r="B19" s="10" t="s">
        <v>9</v>
      </c>
      <c r="C19" s="11">
        <v>11568</v>
      </c>
      <c r="D19" s="12">
        <v>0.1</v>
      </c>
      <c r="E19" s="11">
        <v>2563</v>
      </c>
      <c r="F19" s="12">
        <v>0.6</v>
      </c>
      <c r="V19" s="2"/>
      <c r="W19" s="5"/>
    </row>
    <row r="20" spans="2:23" x14ac:dyDescent="0.25">
      <c r="B20" s="10" t="s">
        <v>10</v>
      </c>
      <c r="C20" s="11">
        <v>11621</v>
      </c>
      <c r="D20" s="12">
        <v>0.5</v>
      </c>
      <c r="E20" s="11">
        <v>2593</v>
      </c>
      <c r="F20" s="12">
        <v>1.2</v>
      </c>
      <c r="V20" s="3"/>
    </row>
    <row r="21" spans="2:23" x14ac:dyDescent="0.25">
      <c r="B21" s="10" t="s">
        <v>11</v>
      </c>
      <c r="C21" s="11">
        <v>11689</v>
      </c>
      <c r="D21" s="12">
        <v>0.6</v>
      </c>
      <c r="E21" s="11">
        <v>2620</v>
      </c>
      <c r="F21" s="12">
        <v>1</v>
      </c>
    </row>
    <row r="22" spans="2:23" x14ac:dyDescent="0.25">
      <c r="B22" s="10" t="s">
        <v>12</v>
      </c>
      <c r="C22" s="11">
        <v>11722</v>
      </c>
      <c r="D22" s="12">
        <v>0.3</v>
      </c>
      <c r="E22" s="11">
        <v>2652</v>
      </c>
      <c r="F22" s="12">
        <v>1.2</v>
      </c>
    </row>
    <row r="23" spans="2:23" x14ac:dyDescent="0.25">
      <c r="B23" s="10" t="s">
        <v>13</v>
      </c>
      <c r="C23" s="11">
        <v>11815</v>
      </c>
      <c r="D23" s="12">
        <v>0.8</v>
      </c>
      <c r="E23" s="11">
        <v>2689</v>
      </c>
      <c r="F23" s="12">
        <v>1.4</v>
      </c>
    </row>
    <row r="24" spans="2:23" x14ac:dyDescent="0.25">
      <c r="B24" s="10" t="s">
        <v>14</v>
      </c>
      <c r="C24" s="11">
        <v>11939</v>
      </c>
      <c r="D24" s="12">
        <v>1</v>
      </c>
      <c r="E24" s="11">
        <v>2730</v>
      </c>
      <c r="F24" s="12">
        <v>1.5</v>
      </c>
    </row>
    <row r="25" spans="2:23" x14ac:dyDescent="0.25">
      <c r="B25" s="10" t="s">
        <v>15</v>
      </c>
      <c r="C25" s="11">
        <v>12097</v>
      </c>
      <c r="D25" s="12">
        <v>1.3</v>
      </c>
      <c r="E25" s="11">
        <v>2765</v>
      </c>
      <c r="F25" s="12">
        <v>1.3</v>
      </c>
    </row>
    <row r="26" spans="2:23" x14ac:dyDescent="0.25">
      <c r="B26" s="8"/>
      <c r="C26" s="8"/>
      <c r="D26" s="8"/>
      <c r="E26" s="8"/>
      <c r="F26" s="8"/>
    </row>
    <row r="27" spans="2:23" x14ac:dyDescent="0.25">
      <c r="B27" s="7" t="s">
        <v>33</v>
      </c>
      <c r="C27" s="8"/>
      <c r="D27" s="8"/>
      <c r="E27" s="8"/>
      <c r="F27" s="8"/>
    </row>
    <row r="28" spans="2:23" x14ac:dyDescent="0.25">
      <c r="B28" s="7" t="s">
        <v>30</v>
      </c>
      <c r="C28" s="8"/>
      <c r="D28" s="8"/>
      <c r="E28" s="8"/>
      <c r="F28" s="8"/>
    </row>
    <row r="29" spans="2:23" ht="38.25" x14ac:dyDescent="0.25">
      <c r="B29" s="9" t="s">
        <v>17</v>
      </c>
      <c r="C29" s="9" t="s">
        <v>18</v>
      </c>
      <c r="D29" s="9" t="s">
        <v>19</v>
      </c>
      <c r="E29" s="9" t="s">
        <v>20</v>
      </c>
      <c r="F29" s="8"/>
    </row>
    <row r="30" spans="2:23" x14ac:dyDescent="0.25">
      <c r="B30" s="12" t="s">
        <v>21</v>
      </c>
      <c r="C30" s="12">
        <v>2</v>
      </c>
      <c r="D30" s="12">
        <v>41</v>
      </c>
      <c r="E30" s="12">
        <v>49</v>
      </c>
      <c r="F30" s="8"/>
    </row>
    <row r="31" spans="2:23" x14ac:dyDescent="0.25">
      <c r="B31" s="12" t="s">
        <v>22</v>
      </c>
      <c r="C31" s="12">
        <v>0</v>
      </c>
      <c r="D31" s="12">
        <v>6</v>
      </c>
      <c r="E31" s="12">
        <v>7</v>
      </c>
      <c r="F31" s="8"/>
    </row>
    <row r="32" spans="2:23" x14ac:dyDescent="0.25">
      <c r="B32" s="12" t="s">
        <v>23</v>
      </c>
      <c r="C32" s="12">
        <v>10</v>
      </c>
      <c r="D32" s="12">
        <v>173</v>
      </c>
      <c r="E32" s="12">
        <v>207</v>
      </c>
      <c r="F32" s="8"/>
    </row>
    <row r="33" spans="2:6" x14ac:dyDescent="0.25">
      <c r="B33" s="12" t="s">
        <v>24</v>
      </c>
      <c r="C33" s="12">
        <v>2</v>
      </c>
      <c r="D33" s="12">
        <v>26</v>
      </c>
      <c r="E33" s="12">
        <v>31</v>
      </c>
      <c r="F33" s="8"/>
    </row>
    <row r="34" spans="2:6" x14ac:dyDescent="0.25">
      <c r="B34" s="12" t="s">
        <v>25</v>
      </c>
      <c r="C34" s="12">
        <v>1</v>
      </c>
      <c r="D34" s="12">
        <v>13</v>
      </c>
      <c r="E34" s="12">
        <v>15</v>
      </c>
      <c r="F34" s="8"/>
    </row>
    <row r="35" spans="2:6" x14ac:dyDescent="0.25">
      <c r="B35" s="12" t="s">
        <v>26</v>
      </c>
      <c r="C35" s="12">
        <v>3</v>
      </c>
      <c r="D35" s="12">
        <v>47</v>
      </c>
      <c r="E35" s="12">
        <v>56</v>
      </c>
      <c r="F35" s="8"/>
    </row>
    <row r="36" spans="2:6" x14ac:dyDescent="0.25">
      <c r="B36" s="12" t="s">
        <v>27</v>
      </c>
      <c r="C36" s="12">
        <v>2</v>
      </c>
      <c r="D36" s="12">
        <v>37</v>
      </c>
      <c r="E36" s="12">
        <v>45</v>
      </c>
      <c r="F36" s="8"/>
    </row>
    <row r="37" spans="2:6" x14ac:dyDescent="0.25">
      <c r="B37" s="12" t="s">
        <v>28</v>
      </c>
      <c r="C37" s="12">
        <v>1</v>
      </c>
      <c r="D37" s="12">
        <v>8</v>
      </c>
      <c r="E37" s="12">
        <v>10</v>
      </c>
      <c r="F37" s="8"/>
    </row>
    <row r="38" spans="2:6" x14ac:dyDescent="0.25">
      <c r="B38" s="12" t="s">
        <v>29</v>
      </c>
      <c r="C38" s="12">
        <v>21</v>
      </c>
      <c r="D38" s="12">
        <v>352</v>
      </c>
      <c r="E38" s="12">
        <v>421</v>
      </c>
      <c r="F38" s="8"/>
    </row>
    <row r="39" spans="2:6" x14ac:dyDescent="0.25">
      <c r="B39" s="13"/>
      <c r="C39" s="13"/>
      <c r="D39" s="13"/>
      <c r="E39" s="13"/>
      <c r="F39" s="8"/>
    </row>
    <row r="40" spans="2:6" x14ac:dyDescent="0.25">
      <c r="B40" s="13"/>
      <c r="C40" s="13"/>
      <c r="D40" s="13"/>
      <c r="E40" s="13"/>
      <c r="F40" s="8"/>
    </row>
    <row r="41" spans="2:6" x14ac:dyDescent="0.25">
      <c r="B41" s="13"/>
      <c r="C41" s="13"/>
      <c r="D41" s="13"/>
      <c r="E41" s="13"/>
      <c r="F41" s="8"/>
    </row>
    <row r="42" spans="2:6" x14ac:dyDescent="0.25">
      <c r="B42" s="8"/>
      <c r="C42" s="8"/>
      <c r="D42" s="8"/>
      <c r="E42" s="8"/>
      <c r="F42" s="8"/>
    </row>
    <row r="43" spans="2:6" x14ac:dyDescent="0.25">
      <c r="B43" s="8"/>
      <c r="C43" s="8"/>
      <c r="D43" s="8"/>
      <c r="E43" s="8"/>
      <c r="F43" s="8"/>
    </row>
    <row r="44" spans="2:6" x14ac:dyDescent="0.25">
      <c r="B44" s="7" t="s">
        <v>34</v>
      </c>
      <c r="C44" s="8"/>
      <c r="D44" s="8"/>
      <c r="E44" s="8"/>
      <c r="F44" s="8"/>
    </row>
    <row r="45" spans="2:6" x14ac:dyDescent="0.25">
      <c r="B45" s="7" t="s">
        <v>35</v>
      </c>
      <c r="C45" s="8"/>
      <c r="D45" s="8"/>
      <c r="E45" s="8"/>
      <c r="F45" s="8"/>
    </row>
    <row r="46" spans="2:6" ht="25.5" x14ac:dyDescent="0.25">
      <c r="B46" s="14" t="str">
        <f>B4</f>
        <v>Year</v>
      </c>
      <c r="C46" s="14" t="str">
        <f>C4</f>
        <v>NSR (GWh)</v>
      </c>
      <c r="D46" s="14" t="s">
        <v>31</v>
      </c>
      <c r="E46" s="14" t="s">
        <v>29</v>
      </c>
      <c r="F46" s="14" t="s">
        <v>32</v>
      </c>
    </row>
    <row r="47" spans="2:6" x14ac:dyDescent="0.25">
      <c r="B47" s="12" t="str">
        <f>B15</f>
        <v>2026F</v>
      </c>
      <c r="C47" s="15">
        <f>C15</f>
        <v>11575</v>
      </c>
      <c r="D47" s="15">
        <f>C38</f>
        <v>21</v>
      </c>
      <c r="E47" s="16">
        <f>C47+D47</f>
        <v>11596</v>
      </c>
      <c r="F47" s="17">
        <f>D47/E47</f>
        <v>1.8109692997585374E-3</v>
      </c>
    </row>
    <row r="48" spans="2:6" x14ac:dyDescent="0.25">
      <c r="B48" s="12" t="str">
        <f>B16</f>
        <v>2027F</v>
      </c>
      <c r="C48" s="15">
        <f>C16</f>
        <v>11424</v>
      </c>
      <c r="D48" s="15">
        <f>D38</f>
        <v>352</v>
      </c>
      <c r="E48" s="16">
        <f t="shared" ref="E48:E49" si="0">C48+D48</f>
        <v>11776</v>
      </c>
      <c r="F48" s="17">
        <f t="shared" ref="F48:F56" si="1">D48/E48</f>
        <v>2.9891304347826088E-2</v>
      </c>
    </row>
    <row r="49" spans="2:6" x14ac:dyDescent="0.25">
      <c r="B49" s="12" t="str">
        <f>B17</f>
        <v>2028F</v>
      </c>
      <c r="C49" s="15">
        <f>C17</f>
        <v>11525</v>
      </c>
      <c r="D49" s="15">
        <f>E38</f>
        <v>421</v>
      </c>
      <c r="E49" s="16">
        <f t="shared" si="0"/>
        <v>11946</v>
      </c>
      <c r="F49" s="17">
        <f t="shared" si="1"/>
        <v>3.5241921982253475E-2</v>
      </c>
    </row>
    <row r="50" spans="2:6" x14ac:dyDescent="0.25">
      <c r="B50" s="12" t="str">
        <f>B18</f>
        <v>2029F</v>
      </c>
      <c r="C50" s="15">
        <f>C18</f>
        <v>11556</v>
      </c>
      <c r="D50" s="15">
        <f>D49</f>
        <v>421</v>
      </c>
      <c r="E50" s="16">
        <f t="shared" ref="E50:E56" si="2">C50+D50</f>
        <v>11977</v>
      </c>
      <c r="F50" s="17">
        <f t="shared" si="1"/>
        <v>3.5150705518911245E-2</v>
      </c>
    </row>
    <row r="51" spans="2:6" x14ac:dyDescent="0.25">
      <c r="B51" s="12" t="str">
        <f>B19</f>
        <v>2030F</v>
      </c>
      <c r="C51" s="15">
        <f>C19</f>
        <v>11568</v>
      </c>
      <c r="D51" s="15">
        <f t="shared" ref="D51:D56" si="3">D50</f>
        <v>421</v>
      </c>
      <c r="E51" s="16">
        <f t="shared" si="2"/>
        <v>11989</v>
      </c>
      <c r="F51" s="17">
        <f t="shared" si="1"/>
        <v>3.5115522562348817E-2</v>
      </c>
    </row>
    <row r="52" spans="2:6" x14ac:dyDescent="0.25">
      <c r="B52" s="12" t="str">
        <f>B20</f>
        <v>2031F</v>
      </c>
      <c r="C52" s="15">
        <f>C20</f>
        <v>11621</v>
      </c>
      <c r="D52" s="15">
        <f t="shared" si="3"/>
        <v>421</v>
      </c>
      <c r="E52" s="16">
        <f t="shared" si="2"/>
        <v>12042</v>
      </c>
      <c r="F52" s="17">
        <f t="shared" si="1"/>
        <v>3.4960969938548414E-2</v>
      </c>
    </row>
    <row r="53" spans="2:6" x14ac:dyDescent="0.25">
      <c r="B53" s="12" t="str">
        <f>B21</f>
        <v>2032F</v>
      </c>
      <c r="C53" s="15">
        <f>C21</f>
        <v>11689</v>
      </c>
      <c r="D53" s="15">
        <f t="shared" si="3"/>
        <v>421</v>
      </c>
      <c r="E53" s="16">
        <f t="shared" si="2"/>
        <v>12110</v>
      </c>
      <c r="F53" s="17">
        <f t="shared" si="1"/>
        <v>3.4764657308009907E-2</v>
      </c>
    </row>
    <row r="54" spans="2:6" x14ac:dyDescent="0.25">
      <c r="B54" s="12" t="str">
        <f>B22</f>
        <v>2033F</v>
      </c>
      <c r="C54" s="15">
        <f>C22</f>
        <v>11722</v>
      </c>
      <c r="D54" s="15">
        <f t="shared" si="3"/>
        <v>421</v>
      </c>
      <c r="E54" s="16">
        <f t="shared" si="2"/>
        <v>12143</v>
      </c>
      <c r="F54" s="17">
        <f t="shared" si="1"/>
        <v>3.4670180350819403E-2</v>
      </c>
    </row>
    <row r="55" spans="2:6" x14ac:dyDescent="0.25">
      <c r="B55" s="12" t="str">
        <f>B23</f>
        <v>2034F</v>
      </c>
      <c r="C55" s="15">
        <f>C23</f>
        <v>11815</v>
      </c>
      <c r="D55" s="15">
        <f t="shared" si="3"/>
        <v>421</v>
      </c>
      <c r="E55" s="16">
        <f t="shared" si="2"/>
        <v>12236</v>
      </c>
      <c r="F55" s="17">
        <f t="shared" si="1"/>
        <v>3.4406668846028117E-2</v>
      </c>
    </row>
    <row r="56" spans="2:6" x14ac:dyDescent="0.25">
      <c r="B56" s="12" t="str">
        <f>B24</f>
        <v>2035F</v>
      </c>
      <c r="C56" s="15">
        <f>C24</f>
        <v>11939</v>
      </c>
      <c r="D56" s="15">
        <f t="shared" si="3"/>
        <v>421</v>
      </c>
      <c r="E56" s="16">
        <f t="shared" si="2"/>
        <v>12360</v>
      </c>
      <c r="F56" s="17">
        <f t="shared" si="1"/>
        <v>3.4061488673139156E-2</v>
      </c>
    </row>
    <row r="57" spans="2:6" ht="15.75" thickBot="1" x14ac:dyDescent="0.3">
      <c r="B57" s="8"/>
      <c r="C57" s="8"/>
      <c r="D57" s="8"/>
      <c r="E57" s="8"/>
      <c r="F57" s="8"/>
    </row>
    <row r="58" spans="2:6" ht="15.75" thickBot="1" x14ac:dyDescent="0.3">
      <c r="B58" s="8"/>
      <c r="C58" s="18" t="s">
        <v>38</v>
      </c>
      <c r="D58" s="19"/>
      <c r="E58" s="18" t="s">
        <v>45</v>
      </c>
      <c r="F58" s="20"/>
    </row>
    <row r="59" spans="2:6" ht="15.75" thickBot="1" x14ac:dyDescent="0.3">
      <c r="B59" s="21"/>
      <c r="C59" s="22" t="s">
        <v>36</v>
      </c>
      <c r="D59" s="23" t="s">
        <v>37</v>
      </c>
      <c r="E59" s="22" t="s">
        <v>36</v>
      </c>
      <c r="F59" s="23" t="s">
        <v>37</v>
      </c>
    </row>
    <row r="60" spans="2:6" x14ac:dyDescent="0.25">
      <c r="B60" s="24" t="s">
        <v>39</v>
      </c>
      <c r="C60" s="25">
        <v>10525592.041999999</v>
      </c>
      <c r="D60" s="26">
        <f>C60/$C$66</f>
        <v>0.98552746929564072</v>
      </c>
      <c r="E60" s="25">
        <f>C60*(1-AVERAGE(F49:F51))</f>
        <v>10155413.460441779</v>
      </c>
      <c r="F60" s="27">
        <f t="shared" ref="F60:F65" si="4">E60/$E$66</f>
        <v>0.95086707592158759</v>
      </c>
    </row>
    <row r="61" spans="2:6" x14ac:dyDescent="0.25">
      <c r="B61" s="24" t="s">
        <v>40</v>
      </c>
      <c r="C61" s="25">
        <v>39918.5</v>
      </c>
      <c r="D61" s="27">
        <f>C61/$C$66</f>
        <v>3.7376309214814272E-3</v>
      </c>
      <c r="E61" s="25">
        <f>C61</f>
        <v>39918.5</v>
      </c>
      <c r="F61" s="27">
        <f t="shared" si="4"/>
        <v>3.7376309214814272E-3</v>
      </c>
    </row>
    <row r="62" spans="2:6" x14ac:dyDescent="0.25">
      <c r="B62" s="24" t="s">
        <v>41</v>
      </c>
      <c r="C62" s="25">
        <v>9525.5939999999991</v>
      </c>
      <c r="D62" s="27">
        <f>C62/$C$66</f>
        <v>8.9189610531152099E-4</v>
      </c>
      <c r="E62" s="25">
        <f t="shared" ref="E62:E64" si="5">C62</f>
        <v>9525.5939999999991</v>
      </c>
      <c r="F62" s="27">
        <f t="shared" si="4"/>
        <v>8.9189610531152099E-4</v>
      </c>
    </row>
    <row r="63" spans="2:6" x14ac:dyDescent="0.25">
      <c r="B63" s="24" t="s">
        <v>42</v>
      </c>
      <c r="C63" s="25">
        <v>14625.321</v>
      </c>
      <c r="D63" s="27">
        <f>C63/$C$66</f>
        <v>1.3693914352040199E-3</v>
      </c>
      <c r="E63" s="25">
        <f t="shared" si="5"/>
        <v>14625.321</v>
      </c>
      <c r="F63" s="27">
        <f t="shared" si="4"/>
        <v>1.3693914352040199E-3</v>
      </c>
    </row>
    <row r="64" spans="2:6" x14ac:dyDescent="0.25">
      <c r="B64" s="24" t="s">
        <v>43</v>
      </c>
      <c r="C64" s="25">
        <v>90499.543000000005</v>
      </c>
      <c r="D64" s="27">
        <f>C64/$C$66</f>
        <v>8.4736122423622641E-3</v>
      </c>
      <c r="E64" s="25">
        <f t="shared" si="5"/>
        <v>90499.543000000005</v>
      </c>
      <c r="F64" s="27">
        <f t="shared" si="4"/>
        <v>8.4736122423622641E-3</v>
      </c>
    </row>
    <row r="65" spans="2:6" x14ac:dyDescent="0.25">
      <c r="B65" s="24" t="s">
        <v>44</v>
      </c>
      <c r="C65" s="25"/>
      <c r="D65" s="27"/>
      <c r="E65" s="25">
        <f>C60*AVERAGE($F$49:$F$51)</f>
        <v>370178.58155821997</v>
      </c>
      <c r="F65" s="27">
        <f t="shared" si="4"/>
        <v>3.4660393374053064E-2</v>
      </c>
    </row>
    <row r="66" spans="2:6" ht="15.75" thickBot="1" x14ac:dyDescent="0.3">
      <c r="B66" s="28" t="s">
        <v>29</v>
      </c>
      <c r="C66" s="29">
        <f>SUM(C60:C64)</f>
        <v>10680161</v>
      </c>
      <c r="D66" s="30">
        <v>0.99999999999999989</v>
      </c>
      <c r="E66" s="29">
        <f>SUM(E60:E65)</f>
        <v>10680161</v>
      </c>
      <c r="F66" s="30">
        <f>SUM(F60:F65)</f>
        <v>0.99999999999999978</v>
      </c>
    </row>
  </sheetData>
  <mergeCells count="2">
    <mergeCell ref="C58:D58"/>
    <mergeCell ref="E58:F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IG-05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Karlie MacPherson</cp:lastModifiedBy>
  <dcterms:created xsi:type="dcterms:W3CDTF">2026-09-04T20:35:30Z</dcterms:created>
  <dcterms:modified xsi:type="dcterms:W3CDTF">2026-09-21T13:10:16Z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da8df4-51d0-4f38-b084-f675c868fb89_Enabled">
    <vt:lpwstr>true</vt:lpwstr>
  </property>
  <property fmtid="{D5CDD505-2E9C-101B-9397-08002B2CF9AE}" pid="3" name="MSIP_Label_7bda8df4-51d0-4f38-b084-f675c868fb89_SetDate">
    <vt:lpwstr>2026-09-21T13:08:29Z</vt:lpwstr>
  </property>
  <property fmtid="{D5CDD505-2E9C-101B-9397-08002B2CF9AE}" pid="4" name="MSIP_Label_7bda8df4-51d0-4f38-b084-f675c868fb89_Method">
    <vt:lpwstr>Standard</vt:lpwstr>
  </property>
  <property fmtid="{D5CDD505-2E9C-101B-9397-08002B2CF9AE}" pid="5" name="MSIP_Label_7bda8df4-51d0-4f38-b084-f675c868fb89_Name">
    <vt:lpwstr>IPP - Internal Use Only</vt:lpwstr>
  </property>
  <property fmtid="{D5CDD505-2E9C-101B-9397-08002B2CF9AE}" pid="6" name="MSIP_Label_7bda8df4-51d0-4f38-b084-f675c868fb89_SiteId">
    <vt:lpwstr>e10aa4b9-b4bd-43c3-a9d6-29280fe1d5f9</vt:lpwstr>
  </property>
  <property fmtid="{D5CDD505-2E9C-101B-9397-08002B2CF9AE}" pid="7" name="MSIP_Label_7bda8df4-51d0-4f38-b084-f675c868fb89_ActionId">
    <vt:lpwstr>0d3ad6a1-624e-41a5-a8e2-407ba47210fb</vt:lpwstr>
  </property>
  <property fmtid="{D5CDD505-2E9C-101B-9397-08002B2CF9AE}" pid="8" name="MSIP_Label_7bda8df4-51d0-4f38-b084-f675c868fb89_ContentBits">
    <vt:lpwstr>0</vt:lpwstr>
  </property>
  <property fmtid="{D5CDD505-2E9C-101B-9397-08002B2CF9AE}" pid="9" name="MSIP_Label_7bda8df4-51d0-4f38-b084-f675c868fb89_Tag">
    <vt:lpwstr>10, 3, 0, 1</vt:lpwstr>
  </property>
</Properties>
</file>