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202300"/>
  <xr:revisionPtr revIDLastSave="0" documentId="13_ncr:1_{AE038DEE-14D0-45BE-9F6B-50278AFB3837}" xr6:coauthVersionLast="47" xr6:coauthVersionMax="47" xr10:uidLastSave="{00000000-0000-0000-0000-000000000000}"/>
  <bookViews>
    <workbookView xWindow="-120" yWindow="-120" windowWidth="29040" windowHeight="15720" tabRatio="768" xr2:uid="{537B325C-F27C-43B1-AF1A-3E79AD660B3D}"/>
  </bookViews>
  <sheets>
    <sheet name="2027 With DSM" sheetId="7" r:id="rId1"/>
  </sheets>
  <definedNames>
    <definedName name="_xlnm._FilterDatabase" localSheetId="0" hidden="1">'2027 With DSM'!$A$3:$H$868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740" i="7" l="1"/>
  <c r="D340" i="7"/>
  <c r="D339" i="7"/>
  <c r="E376" i="7"/>
  <c r="E816" i="7"/>
  <c r="E815" i="7"/>
  <c r="E796" i="7"/>
  <c r="E795" i="7"/>
  <c r="E772" i="7"/>
  <c r="E771" i="7"/>
  <c r="E755" i="7"/>
  <c r="E754" i="7"/>
  <c r="E727" i="7"/>
  <c r="E726" i="7"/>
  <c r="E686" i="7"/>
  <c r="E685" i="7"/>
  <c r="E661" i="7"/>
  <c r="E660" i="7"/>
  <c r="E399" i="7"/>
  <c r="E398" i="7"/>
  <c r="E234" i="7"/>
  <c r="E233" i="7"/>
  <c r="E14" i="7"/>
  <c r="E13" i="7"/>
  <c r="E85" i="7"/>
  <c r="G9" i="7"/>
  <c r="D708" i="7"/>
  <c r="D776" i="7"/>
  <c r="D862" i="7" l="1"/>
  <c r="D844" i="7"/>
  <c r="E110" i="7"/>
  <c r="E74" i="7"/>
  <c r="E39" i="7"/>
  <c r="D641" i="7"/>
  <c r="D623" i="7"/>
  <c r="D194" i="7"/>
  <c r="D93" i="7"/>
  <c r="D111" i="7"/>
  <c r="D135" i="7"/>
  <c r="D153" i="7"/>
  <c r="D171" i="7"/>
  <c r="D214" i="7"/>
  <c r="D75" i="7"/>
  <c r="D57" i="7"/>
  <c r="D40" i="7"/>
  <c r="D170" i="7"/>
  <c r="D172" i="7" s="1"/>
  <c r="D176" i="7" s="1"/>
  <c r="D152" i="7"/>
  <c r="D154" i="7" s="1"/>
  <c r="D158" i="7" s="1"/>
  <c r="D134" i="7"/>
  <c r="D136" i="7" s="1"/>
  <c r="D140" i="7" s="1"/>
  <c r="D110" i="7"/>
  <c r="D112" i="7" s="1"/>
  <c r="D117" i="7" s="1"/>
  <c r="D92" i="7"/>
  <c r="D94" i="7" s="1"/>
  <c r="D98" i="7" s="1"/>
  <c r="D193" i="7"/>
  <c r="D195" i="7" s="1"/>
  <c r="D201" i="7" s="1"/>
  <c r="D74" i="7"/>
  <c r="D76" i="7" s="1"/>
  <c r="D79" i="7" s="1"/>
  <c r="D213" i="7"/>
  <c r="D215" i="7" s="1"/>
  <c r="D220" i="7" s="1"/>
  <c r="D56" i="7"/>
  <c r="D58" i="7" s="1"/>
  <c r="D62" i="7" s="1"/>
  <c r="D39" i="7"/>
  <c r="D41" i="7" s="1"/>
  <c r="D44" i="7" s="1"/>
  <c r="D483" i="7"/>
  <c r="D605" i="7"/>
  <c r="D465" i="7"/>
  <c r="D447" i="7"/>
  <c r="D422" i="7"/>
  <c r="E773" i="7"/>
  <c r="D859" i="7"/>
  <c r="D866" i="7" s="1"/>
  <c r="D855" i="7"/>
  <c r="E843" i="7"/>
  <c r="D841" i="7"/>
  <c r="D837" i="7"/>
  <c r="E835" i="7"/>
  <c r="G831" i="7"/>
  <c r="F831" i="7"/>
  <c r="D817" i="7"/>
  <c r="D825" i="7" s="1"/>
  <c r="D813" i="7"/>
  <c r="E812" i="7"/>
  <c r="G811" i="7"/>
  <c r="F811" i="7"/>
  <c r="D797" i="7"/>
  <c r="D793" i="7"/>
  <c r="G791" i="7"/>
  <c r="F791" i="7"/>
  <c r="G788" i="7"/>
  <c r="F788" i="7"/>
  <c r="G786" i="7"/>
  <c r="F786" i="7"/>
  <c r="E775" i="7"/>
  <c r="D773" i="7"/>
  <c r="D769" i="7"/>
  <c r="G767" i="7"/>
  <c r="F767" i="7"/>
  <c r="D756" i="7"/>
  <c r="D752" i="7"/>
  <c r="G750" i="7"/>
  <c r="F750" i="7"/>
  <c r="G746" i="7"/>
  <c r="F746" i="7"/>
  <c r="G744" i="7"/>
  <c r="F744" i="7"/>
  <c r="G742" i="7"/>
  <c r="F742" i="7"/>
  <c r="F740" i="7"/>
  <c r="D728" i="7"/>
  <c r="D724" i="7"/>
  <c r="G722" i="7"/>
  <c r="F722" i="7"/>
  <c r="G719" i="7"/>
  <c r="F719" i="7"/>
  <c r="G717" i="7"/>
  <c r="F717" i="7"/>
  <c r="E707" i="7"/>
  <c r="D705" i="7"/>
  <c r="D701" i="7"/>
  <c r="E699" i="7"/>
  <c r="D687" i="7"/>
  <c r="D683" i="7"/>
  <c r="G681" i="7"/>
  <c r="F681" i="7"/>
  <c r="G677" i="7"/>
  <c r="F677" i="7"/>
  <c r="G675" i="7"/>
  <c r="F675" i="7"/>
  <c r="D666" i="7"/>
  <c r="D670" i="7" s="1"/>
  <c r="G664" i="7"/>
  <c r="F664" i="7"/>
  <c r="D662" i="7"/>
  <c r="D658" i="7"/>
  <c r="G656" i="7"/>
  <c r="F656" i="7"/>
  <c r="G653" i="7"/>
  <c r="G651" i="7"/>
  <c r="F651" i="7"/>
  <c r="E640" i="7"/>
  <c r="D638" i="7"/>
  <c r="D634" i="7"/>
  <c r="E632" i="7"/>
  <c r="E622" i="7"/>
  <c r="D620" i="7"/>
  <c r="D627" i="7" s="1"/>
  <c r="D616" i="7"/>
  <c r="E614" i="7"/>
  <c r="E604" i="7"/>
  <c r="D602" i="7"/>
  <c r="D598" i="7"/>
  <c r="E596" i="7"/>
  <c r="G592" i="7"/>
  <c r="F592" i="7"/>
  <c r="G590" i="7"/>
  <c r="F590" i="7"/>
  <c r="D580" i="7"/>
  <c r="E579" i="7"/>
  <c r="D576" i="7"/>
  <c r="D575" i="7"/>
  <c r="E571" i="7"/>
  <c r="D571" i="7"/>
  <c r="D562" i="7"/>
  <c r="E561" i="7"/>
  <c r="D558" i="7"/>
  <c r="D557" i="7"/>
  <c r="E553" i="7"/>
  <c r="D553" i="7"/>
  <c r="D542" i="7"/>
  <c r="E541" i="7"/>
  <c r="D538" i="7"/>
  <c r="D537" i="7"/>
  <c r="E533" i="7"/>
  <c r="D533" i="7"/>
  <c r="D522" i="7"/>
  <c r="E521" i="7"/>
  <c r="D518" i="7"/>
  <c r="D517" i="7"/>
  <c r="E513" i="7"/>
  <c r="D513" i="7"/>
  <c r="D503" i="7"/>
  <c r="E502" i="7"/>
  <c r="D499" i="7"/>
  <c r="D498" i="7"/>
  <c r="D500" i="7" s="1"/>
  <c r="E494" i="7"/>
  <c r="D494" i="7"/>
  <c r="E482" i="7"/>
  <c r="D480" i="7"/>
  <c r="D476" i="7"/>
  <c r="E474" i="7"/>
  <c r="E464" i="7"/>
  <c r="D462" i="7"/>
  <c r="D458" i="7"/>
  <c r="E456" i="7"/>
  <c r="E446" i="7"/>
  <c r="D444" i="7"/>
  <c r="D440" i="7"/>
  <c r="E438" i="7"/>
  <c r="G434" i="7"/>
  <c r="F434" i="7"/>
  <c r="G432" i="7"/>
  <c r="F432" i="7"/>
  <c r="E421" i="7"/>
  <c r="D419" i="7"/>
  <c r="D415" i="7"/>
  <c r="E413" i="7"/>
  <c r="D400" i="7"/>
  <c r="D408" i="7" s="1"/>
  <c r="D396" i="7"/>
  <c r="G394" i="7"/>
  <c r="F394" i="7"/>
  <c r="G390" i="7"/>
  <c r="F390" i="7"/>
  <c r="G388" i="7"/>
  <c r="F388" i="7"/>
  <c r="D374" i="7"/>
  <c r="D370" i="7"/>
  <c r="E368" i="7"/>
  <c r="E358" i="7"/>
  <c r="D356" i="7"/>
  <c r="D352" i="7"/>
  <c r="E350" i="7"/>
  <c r="D337" i="7"/>
  <c r="D333" i="7"/>
  <c r="E331" i="7"/>
  <c r="E327" i="7"/>
  <c r="E315" i="7"/>
  <c r="D313" i="7"/>
  <c r="D309" i="7"/>
  <c r="E307" i="7"/>
  <c r="E297" i="7"/>
  <c r="D295" i="7"/>
  <c r="D291" i="7"/>
  <c r="E289" i="7"/>
  <c r="E279" i="7"/>
  <c r="D277" i="7"/>
  <c r="D273" i="7"/>
  <c r="E271" i="7"/>
  <c r="E267" i="7"/>
  <c r="E256" i="7"/>
  <c r="D254" i="7"/>
  <c r="D250" i="7"/>
  <c r="E248" i="7"/>
  <c r="D235" i="7"/>
  <c r="G232" i="7"/>
  <c r="G225" i="7"/>
  <c r="F225" i="7"/>
  <c r="E213" i="7"/>
  <c r="D211" i="7"/>
  <c r="D207" i="7"/>
  <c r="E205" i="7"/>
  <c r="E193" i="7"/>
  <c r="D191" i="7"/>
  <c r="D187" i="7"/>
  <c r="E185" i="7"/>
  <c r="E181" i="7"/>
  <c r="E170" i="7"/>
  <c r="D168" i="7"/>
  <c r="D164" i="7"/>
  <c r="E162" i="7"/>
  <c r="E152" i="7"/>
  <c r="D150" i="7"/>
  <c r="D146" i="7"/>
  <c r="E144" i="7"/>
  <c r="E134" i="7"/>
  <c r="D132" i="7"/>
  <c r="D128" i="7"/>
  <c r="E126" i="7"/>
  <c r="E122" i="7"/>
  <c r="D108" i="7"/>
  <c r="D116" i="7" s="1"/>
  <c r="D104" i="7"/>
  <c r="E102" i="7"/>
  <c r="E92" i="7"/>
  <c r="D90" i="7"/>
  <c r="D97" i="7" s="1"/>
  <c r="D86" i="7"/>
  <c r="E84" i="7"/>
  <c r="F84" i="7" s="1"/>
  <c r="D72" i="7"/>
  <c r="D68" i="7"/>
  <c r="E66" i="7"/>
  <c r="E56" i="7"/>
  <c r="D54" i="7"/>
  <c r="D50" i="7"/>
  <c r="E48" i="7"/>
  <c r="D37" i="7"/>
  <c r="D33" i="7"/>
  <c r="E31" i="7"/>
  <c r="E27" i="7"/>
  <c r="D19" i="7"/>
  <c r="D22" i="7" s="1"/>
  <c r="G17" i="7"/>
  <c r="F17" i="7"/>
  <c r="D15" i="7"/>
  <c r="D21" i="7" s="1"/>
  <c r="D11" i="7"/>
  <c r="F9" i="7"/>
  <c r="G6" i="7"/>
  <c r="F6" i="7"/>
  <c r="D377" i="7" l="1"/>
  <c r="D359" i="7"/>
  <c r="D316" i="7"/>
  <c r="D298" i="7"/>
  <c r="D280" i="7"/>
  <c r="D257" i="7"/>
  <c r="F56" i="7"/>
  <c r="F66" i="7"/>
  <c r="F31" i="7"/>
  <c r="D577" i="7"/>
  <c r="D584" i="7" s="1"/>
  <c r="D559" i="7"/>
  <c r="D566" i="7" s="1"/>
  <c r="D539" i="7"/>
  <c r="D519" i="7"/>
  <c r="D528" i="7" s="1"/>
  <c r="D99" i="7"/>
  <c r="D118" i="7"/>
  <c r="D508" i="7"/>
  <c r="D23" i="7"/>
  <c r="D848" i="7"/>
  <c r="D804" i="7"/>
  <c r="D780" i="7"/>
  <c r="D762" i="7"/>
  <c r="D735" i="7"/>
  <c r="D712" i="7"/>
  <c r="D694" i="7"/>
  <c r="D669" i="7"/>
  <c r="D671" i="7" s="1"/>
  <c r="D645" i="7"/>
  <c r="D609" i="7"/>
  <c r="D486" i="7"/>
  <c r="D469" i="7"/>
  <c r="D451" i="7"/>
  <c r="D426" i="7"/>
  <c r="D382" i="7"/>
  <c r="D363" i="7"/>
  <c r="D345" i="7"/>
  <c r="D321" i="7"/>
  <c r="D302" i="7"/>
  <c r="D284" i="7"/>
  <c r="D261" i="7"/>
  <c r="D219" i="7"/>
  <c r="D221" i="7" s="1"/>
  <c r="D200" i="7"/>
  <c r="D202" i="7" s="1"/>
  <c r="D175" i="7"/>
  <c r="D177" i="7" s="1"/>
  <c r="D157" i="7"/>
  <c r="D159" i="7" s="1"/>
  <c r="D139" i="7"/>
  <c r="D141" i="7" s="1"/>
  <c r="D78" i="7"/>
  <c r="D80" i="7" s="1"/>
  <c r="D61" i="7"/>
  <c r="D63" i="7" s="1"/>
  <c r="D43" i="7"/>
  <c r="D45" i="7" s="1"/>
  <c r="G754" i="7"/>
  <c r="F771" i="7"/>
  <c r="E861" i="7"/>
  <c r="E853" i="7"/>
  <c r="G835" i="7"/>
  <c r="F835" i="7"/>
  <c r="G813" i="7"/>
  <c r="F813" i="7"/>
  <c r="G812" i="7"/>
  <c r="F812" i="7"/>
  <c r="F699" i="7"/>
  <c r="G699" i="7"/>
  <c r="F632" i="7"/>
  <c r="G632" i="7"/>
  <c r="G614" i="7"/>
  <c r="F614" i="7"/>
  <c r="F596" i="7"/>
  <c r="G596" i="7"/>
  <c r="F571" i="7"/>
  <c r="G571" i="7"/>
  <c r="G553" i="7"/>
  <c r="F553" i="7"/>
  <c r="G533" i="7"/>
  <c r="F533" i="7"/>
  <c r="F513" i="7"/>
  <c r="G513" i="7"/>
  <c r="F494" i="7"/>
  <c r="G494" i="7"/>
  <c r="G474" i="7"/>
  <c r="F474" i="7"/>
  <c r="F456" i="7"/>
  <c r="G456" i="7"/>
  <c r="G438" i="7"/>
  <c r="F438" i="7"/>
  <c r="G413" i="7"/>
  <c r="F413" i="7"/>
  <c r="D535" i="7"/>
  <c r="D534" i="7" s="1"/>
  <c r="D515" i="7"/>
  <c r="D514" i="7" s="1"/>
  <c r="D573" i="7"/>
  <c r="D572" i="7" s="1"/>
  <c r="D496" i="7"/>
  <c r="D495" i="7" s="1"/>
  <c r="D555" i="7"/>
  <c r="D554" i="7" s="1"/>
  <c r="G368" i="7"/>
  <c r="F368" i="7"/>
  <c r="F350" i="7"/>
  <c r="G350" i="7"/>
  <c r="G331" i="7"/>
  <c r="F331" i="7"/>
  <c r="F327" i="7"/>
  <c r="G327" i="7"/>
  <c r="G307" i="7"/>
  <c r="F307" i="7"/>
  <c r="G289" i="7"/>
  <c r="F289" i="7"/>
  <c r="F271" i="7"/>
  <c r="G271" i="7"/>
  <c r="G267" i="7"/>
  <c r="F267" i="7"/>
  <c r="G248" i="7"/>
  <c r="F248" i="7"/>
  <c r="F213" i="7"/>
  <c r="G213" i="7"/>
  <c r="F205" i="7"/>
  <c r="G205" i="7"/>
  <c r="F193" i="7"/>
  <c r="G193" i="7"/>
  <c r="F185" i="7"/>
  <c r="G185" i="7"/>
  <c r="F181" i="7"/>
  <c r="G181" i="7"/>
  <c r="G170" i="7"/>
  <c r="F170" i="7"/>
  <c r="F162" i="7"/>
  <c r="G162" i="7"/>
  <c r="F152" i="7"/>
  <c r="G152" i="7"/>
  <c r="F144" i="7"/>
  <c r="G144" i="7"/>
  <c r="G134" i="7"/>
  <c r="F134" i="7"/>
  <c r="G126" i="7"/>
  <c r="F126" i="7"/>
  <c r="G122" i="7"/>
  <c r="F122" i="7"/>
  <c r="F110" i="7"/>
  <c r="G110" i="7"/>
  <c r="G102" i="7"/>
  <c r="F102" i="7"/>
  <c r="F92" i="7"/>
  <c r="G92" i="7"/>
  <c r="G84" i="7"/>
  <c r="G74" i="7"/>
  <c r="F74" i="7"/>
  <c r="G66" i="7"/>
  <c r="G56" i="7"/>
  <c r="G48" i="7"/>
  <c r="F48" i="7"/>
  <c r="F39" i="7"/>
  <c r="G39" i="7"/>
  <c r="G31" i="7"/>
  <c r="G27" i="7"/>
  <c r="F27" i="7"/>
  <c r="D861" i="7" l="1"/>
  <c r="D843" i="7"/>
  <c r="D821" i="7"/>
  <c r="D826" i="7" s="1"/>
  <c r="D827" i="7" s="1"/>
  <c r="F819" i="7"/>
  <c r="G819" i="7"/>
  <c r="F799" i="7"/>
  <c r="G799" i="7"/>
  <c r="D801" i="7"/>
  <c r="D805" i="7" s="1"/>
  <c r="D806" i="7" s="1"/>
  <c r="F758" i="7"/>
  <c r="G758" i="7"/>
  <c r="D760" i="7"/>
  <c r="D763" i="7" s="1"/>
  <c r="D764" i="7" s="1"/>
  <c r="D775" i="7"/>
  <c r="F730" i="7"/>
  <c r="G730" i="7"/>
  <c r="D732" i="7"/>
  <c r="D736" i="7" s="1"/>
  <c r="D737" i="7" s="1"/>
  <c r="F689" i="7"/>
  <c r="G689" i="7"/>
  <c r="D691" i="7"/>
  <c r="D695" i="7" s="1"/>
  <c r="D696" i="7" s="1"/>
  <c r="D707" i="7"/>
  <c r="D482" i="7"/>
  <c r="D622" i="7"/>
  <c r="D421" i="7"/>
  <c r="D464" i="7"/>
  <c r="D446" i="7"/>
  <c r="F402" i="7"/>
  <c r="G402" i="7"/>
  <c r="D404" i="7"/>
  <c r="D409" i="7" s="1"/>
  <c r="D410" i="7" s="1"/>
  <c r="D502" i="7"/>
  <c r="D521" i="7"/>
  <c r="D541" i="7"/>
  <c r="D604" i="7"/>
  <c r="D579" i="7"/>
  <c r="D640" i="7"/>
  <c r="D561" i="7"/>
  <c r="F237" i="7"/>
  <c r="G237" i="7"/>
  <c r="D239" i="7"/>
  <c r="D244" i="7" s="1"/>
  <c r="D256" i="7"/>
  <c r="D279" i="7"/>
  <c r="D297" i="7"/>
  <c r="D315" i="7"/>
  <c r="D358" i="7"/>
  <c r="D376" i="7"/>
  <c r="D341" i="7"/>
  <c r="D346" i="7" s="1"/>
  <c r="D347" i="7" s="1"/>
  <c r="G339" i="7"/>
  <c r="F339" i="7"/>
  <c r="D547" i="7"/>
  <c r="F754" i="7"/>
  <c r="G771" i="7"/>
  <c r="F853" i="7"/>
  <c r="G853" i="7"/>
  <c r="D863" i="7" l="1"/>
  <c r="D867" i="7" s="1"/>
  <c r="D868" i="7" s="1"/>
  <c r="F861" i="7"/>
  <c r="G861" i="7"/>
  <c r="F843" i="7"/>
  <c r="G843" i="7"/>
  <c r="D845" i="7"/>
  <c r="D849" i="7" s="1"/>
  <c r="D850" i="7" s="1"/>
  <c r="G775" i="7"/>
  <c r="F775" i="7"/>
  <c r="D777" i="7"/>
  <c r="D781" i="7" s="1"/>
  <c r="D782" i="7" s="1"/>
  <c r="F707" i="7"/>
  <c r="G707" i="7"/>
  <c r="D709" i="7"/>
  <c r="D713" i="7" s="1"/>
  <c r="D714" i="7" s="1"/>
  <c r="G482" i="7"/>
  <c r="F482" i="7"/>
  <c r="D484" i="7"/>
  <c r="D487" i="7" s="1"/>
  <c r="D488" i="7" s="1"/>
  <c r="G622" i="7"/>
  <c r="F622" i="7"/>
  <c r="D624" i="7"/>
  <c r="D628" i="7" s="1"/>
  <c r="D629" i="7" s="1"/>
  <c r="F421" i="7"/>
  <c r="G421" i="7"/>
  <c r="D423" i="7"/>
  <c r="D427" i="7" s="1"/>
  <c r="D428" i="7" s="1"/>
  <c r="G464" i="7"/>
  <c r="F464" i="7"/>
  <c r="D466" i="7"/>
  <c r="D470" i="7" s="1"/>
  <c r="D471" i="7" s="1"/>
  <c r="G446" i="7"/>
  <c r="F446" i="7"/>
  <c r="D448" i="7"/>
  <c r="D452" i="7" s="1"/>
  <c r="D453" i="7" s="1"/>
  <c r="F502" i="7"/>
  <c r="G502" i="7"/>
  <c r="D504" i="7"/>
  <c r="D509" i="7" s="1"/>
  <c r="D510" i="7" s="1"/>
  <c r="G521" i="7"/>
  <c r="F521" i="7"/>
  <c r="D523" i="7"/>
  <c r="D529" i="7" s="1"/>
  <c r="D530" i="7" s="1"/>
  <c r="G541" i="7"/>
  <c r="F541" i="7"/>
  <c r="D543" i="7"/>
  <c r="D548" i="7" s="1"/>
  <c r="D549" i="7" s="1"/>
  <c r="F604" i="7"/>
  <c r="G604" i="7"/>
  <c r="D606" i="7"/>
  <c r="D610" i="7" s="1"/>
  <c r="D611" i="7" s="1"/>
  <c r="G579" i="7"/>
  <c r="F579" i="7"/>
  <c r="D581" i="7"/>
  <c r="D585" i="7" s="1"/>
  <c r="D586" i="7" s="1"/>
  <c r="F640" i="7"/>
  <c r="G640" i="7"/>
  <c r="D642" i="7"/>
  <c r="D646" i="7" s="1"/>
  <c r="D647" i="7" s="1"/>
  <c r="F561" i="7"/>
  <c r="G561" i="7"/>
  <c r="D563" i="7"/>
  <c r="D567" i="7" s="1"/>
  <c r="D568" i="7" s="1"/>
  <c r="F256" i="7"/>
  <c r="G256" i="7"/>
  <c r="D258" i="7"/>
  <c r="D262" i="7" s="1"/>
  <c r="D263" i="7" s="1"/>
  <c r="F279" i="7"/>
  <c r="G279" i="7"/>
  <c r="D281" i="7"/>
  <c r="D285" i="7" s="1"/>
  <c r="D286" i="7" s="1"/>
  <c r="G297" i="7"/>
  <c r="F297" i="7"/>
  <c r="D299" i="7"/>
  <c r="D303" i="7" s="1"/>
  <c r="D304" i="7" s="1"/>
  <c r="G315" i="7"/>
  <c r="F315" i="7"/>
  <c r="D317" i="7"/>
  <c r="D322" i="7" s="1"/>
  <c r="D323" i="7" s="1"/>
  <c r="F358" i="7"/>
  <c r="G358" i="7"/>
  <c r="D360" i="7"/>
  <c r="D364" i="7" s="1"/>
  <c r="D365" i="7" s="1"/>
  <c r="F376" i="7"/>
  <c r="G376" i="7"/>
  <c r="D378" i="7"/>
  <c r="D383" i="7" s="1"/>
  <c r="D384" i="7" s="1"/>
  <c r="E372" i="7" l="1"/>
  <c r="G233" i="7"/>
  <c r="E335" i="7"/>
  <c r="E293" i="7"/>
  <c r="E275" i="7"/>
  <c r="F233" i="7"/>
  <c r="E252" i="7"/>
  <c r="E354" i="7"/>
  <c r="E311" i="7"/>
  <c r="E478" i="7"/>
  <c r="F398" i="7"/>
  <c r="E498" i="7"/>
  <c r="E417" i="7"/>
  <c r="E557" i="7"/>
  <c r="E460" i="7"/>
  <c r="E442" i="7"/>
  <c r="E575" i="7"/>
  <c r="E537" i="7"/>
  <c r="E517" i="7"/>
  <c r="G398" i="7"/>
  <c r="F660" i="7"/>
  <c r="G660" i="7"/>
  <c r="E703" i="7"/>
  <c r="F685" i="7"/>
  <c r="G685" i="7"/>
  <c r="G726" i="7"/>
  <c r="F726" i="7"/>
  <c r="G795" i="7"/>
  <c r="F795" i="7"/>
  <c r="E839" i="7"/>
  <c r="F815" i="7"/>
  <c r="G815" i="7"/>
  <c r="F372" i="7" l="1"/>
  <c r="G372" i="7"/>
  <c r="G335" i="7"/>
  <c r="F335" i="7"/>
  <c r="G293" i="7"/>
  <c r="F293" i="7"/>
  <c r="G275" i="7"/>
  <c r="F275" i="7"/>
  <c r="G252" i="7"/>
  <c r="F252" i="7"/>
  <c r="F354" i="7"/>
  <c r="G354" i="7"/>
  <c r="G311" i="7"/>
  <c r="F311" i="7"/>
  <c r="E600" i="7"/>
  <c r="G478" i="7"/>
  <c r="E618" i="7"/>
  <c r="E636" i="7"/>
  <c r="F478" i="7"/>
  <c r="F498" i="7"/>
  <c r="G498" i="7"/>
  <c r="F417" i="7"/>
  <c r="G417" i="7"/>
  <c r="F557" i="7"/>
  <c r="G557" i="7"/>
  <c r="G460" i="7"/>
  <c r="F460" i="7"/>
  <c r="G442" i="7"/>
  <c r="F442" i="7"/>
  <c r="F575" i="7"/>
  <c r="G575" i="7"/>
  <c r="F537" i="7"/>
  <c r="G537" i="7"/>
  <c r="F517" i="7"/>
  <c r="G517" i="7"/>
  <c r="G703" i="7"/>
  <c r="F703" i="7"/>
  <c r="E857" i="7"/>
  <c r="G839" i="7"/>
  <c r="F839" i="7"/>
  <c r="G600" i="7" l="1"/>
  <c r="F600" i="7"/>
  <c r="G618" i="7"/>
  <c r="F618" i="7"/>
  <c r="G636" i="7"/>
  <c r="F636" i="7"/>
  <c r="G857" i="7"/>
  <c r="F857" i="7"/>
  <c r="G13" i="7" l="1"/>
  <c r="E35" i="7"/>
  <c r="E52" i="7"/>
  <c r="E88" i="7"/>
  <c r="E70" i="7"/>
  <c r="E130" i="7"/>
  <c r="E189" i="7"/>
  <c r="E209" i="7"/>
  <c r="F13" i="7"/>
  <c r="E166" i="7"/>
  <c r="E106" i="7"/>
  <c r="E148" i="7"/>
  <c r="F35" i="7" l="1"/>
  <c r="G35" i="7"/>
  <c r="G52" i="7"/>
  <c r="F52" i="7"/>
  <c r="G88" i="7"/>
  <c r="F88" i="7"/>
  <c r="G70" i="7"/>
  <c r="F70" i="7"/>
  <c r="F130" i="7"/>
  <c r="G130" i="7"/>
  <c r="F189" i="7"/>
  <c r="G189" i="7"/>
  <c r="G209" i="7"/>
  <c r="F209" i="7"/>
  <c r="F166" i="7"/>
  <c r="G166" i="7"/>
  <c r="G106" i="7"/>
  <c r="F106" i="7"/>
  <c r="F148" i="7"/>
  <c r="G148" i="7"/>
  <c r="E235" i="7"/>
  <c r="E253" i="7"/>
  <c r="E312" i="7"/>
  <c r="E373" i="7"/>
  <c r="F234" i="7"/>
  <c r="E276" i="7"/>
  <c r="E355" i="7"/>
  <c r="G234" i="7"/>
  <c r="E294" i="7"/>
  <c r="E336" i="7"/>
  <c r="E400" i="7"/>
  <c r="G399" i="7"/>
  <c r="E443" i="7"/>
  <c r="E538" i="7"/>
  <c r="E576" i="7"/>
  <c r="E499" i="7"/>
  <c r="E479" i="7"/>
  <c r="E418" i="7"/>
  <c r="E518" i="7"/>
  <c r="F399" i="7"/>
  <c r="F400" i="7" s="1"/>
  <c r="E461" i="7"/>
  <c r="E558" i="7"/>
  <c r="E662" i="7"/>
  <c r="G661" i="7"/>
  <c r="F661" i="7"/>
  <c r="E687" i="7"/>
  <c r="F686" i="7"/>
  <c r="E704" i="7"/>
  <c r="G686" i="7"/>
  <c r="E728" i="7"/>
  <c r="G727" i="7"/>
  <c r="F727" i="7"/>
  <c r="F728" i="7" s="1"/>
  <c r="E797" i="7"/>
  <c r="F796" i="7"/>
  <c r="F797" i="7" s="1"/>
  <c r="G796" i="7"/>
  <c r="E817" i="7"/>
  <c r="E840" i="7"/>
  <c r="F816" i="7"/>
  <c r="F817" i="7" s="1"/>
  <c r="G816" i="7"/>
  <c r="E243" i="7" l="1"/>
  <c r="G235" i="7"/>
  <c r="F235" i="7"/>
  <c r="E254" i="7"/>
  <c r="G253" i="7"/>
  <c r="F253" i="7"/>
  <c r="E313" i="7"/>
  <c r="E321" i="7" s="1"/>
  <c r="G312" i="7"/>
  <c r="F312" i="7"/>
  <c r="E374" i="7"/>
  <c r="F373" i="7"/>
  <c r="G373" i="7"/>
  <c r="E277" i="7"/>
  <c r="F276" i="7"/>
  <c r="G276" i="7"/>
  <c r="E356" i="7"/>
  <c r="G355" i="7"/>
  <c r="F355" i="7"/>
  <c r="E295" i="7"/>
  <c r="F294" i="7"/>
  <c r="G294" i="7"/>
  <c r="E337" i="7"/>
  <c r="G336" i="7"/>
  <c r="F336" i="7"/>
  <c r="E408" i="7"/>
  <c r="G400" i="7"/>
  <c r="E444" i="7"/>
  <c r="G443" i="7"/>
  <c r="F443" i="7"/>
  <c r="E539" i="7"/>
  <c r="G538" i="7"/>
  <c r="F538" i="7"/>
  <c r="E577" i="7"/>
  <c r="F576" i="7"/>
  <c r="G576" i="7"/>
  <c r="E500" i="7"/>
  <c r="G499" i="7"/>
  <c r="F499" i="7"/>
  <c r="F500" i="7" s="1"/>
  <c r="E480" i="7"/>
  <c r="E486" i="7" s="1"/>
  <c r="E601" i="7"/>
  <c r="G479" i="7"/>
  <c r="E619" i="7"/>
  <c r="F479" i="7"/>
  <c r="E637" i="7"/>
  <c r="E419" i="7"/>
  <c r="F418" i="7"/>
  <c r="G418" i="7"/>
  <c r="E519" i="7"/>
  <c r="F518" i="7"/>
  <c r="G518" i="7"/>
  <c r="E462" i="7"/>
  <c r="F461" i="7"/>
  <c r="G461" i="7"/>
  <c r="E559" i="7"/>
  <c r="G558" i="7"/>
  <c r="F558" i="7"/>
  <c r="G662" i="7"/>
  <c r="F662" i="7"/>
  <c r="E669" i="7"/>
  <c r="F687" i="7"/>
  <c r="E694" i="7"/>
  <c r="G687" i="7"/>
  <c r="E705" i="7"/>
  <c r="G704" i="7"/>
  <c r="F704" i="7"/>
  <c r="E735" i="7"/>
  <c r="G728" i="7"/>
  <c r="G797" i="7"/>
  <c r="E804" i="7"/>
  <c r="E825" i="7"/>
  <c r="G817" i="7"/>
  <c r="E841" i="7"/>
  <c r="G840" i="7"/>
  <c r="F840" i="7"/>
  <c r="E858" i="7"/>
  <c r="F254" i="7" l="1"/>
  <c r="E261" i="7"/>
  <c r="G254" i="7"/>
  <c r="F321" i="7"/>
  <c r="G321" i="7"/>
  <c r="E382" i="7"/>
  <c r="F374" i="7"/>
  <c r="G374" i="7"/>
  <c r="F277" i="7"/>
  <c r="G277" i="7"/>
  <c r="E284" i="7"/>
  <c r="E363" i="7"/>
  <c r="F356" i="7"/>
  <c r="G356" i="7"/>
  <c r="F295" i="7"/>
  <c r="G295" i="7"/>
  <c r="E302" i="7"/>
  <c r="E345" i="7"/>
  <c r="F337" i="7"/>
  <c r="G337" i="7"/>
  <c r="G408" i="7"/>
  <c r="F408" i="7"/>
  <c r="E451" i="7"/>
  <c r="F444" i="7"/>
  <c r="G444" i="7"/>
  <c r="F539" i="7"/>
  <c r="G539" i="7"/>
  <c r="E547" i="7"/>
  <c r="G577" i="7"/>
  <c r="E584" i="7"/>
  <c r="F577" i="7"/>
  <c r="E508" i="7"/>
  <c r="G500" i="7"/>
  <c r="G486" i="7"/>
  <c r="F486" i="7"/>
  <c r="E602" i="7"/>
  <c r="F601" i="7"/>
  <c r="G601" i="7"/>
  <c r="E620" i="7"/>
  <c r="E627" i="7" s="1"/>
  <c r="F627" i="7" s="1"/>
  <c r="G619" i="7"/>
  <c r="F619" i="7"/>
  <c r="E638" i="7"/>
  <c r="G637" i="7"/>
  <c r="F637" i="7"/>
  <c r="E426" i="7"/>
  <c r="F419" i="7"/>
  <c r="G419" i="7"/>
  <c r="E528" i="7"/>
  <c r="G519" i="7"/>
  <c r="F519" i="7"/>
  <c r="E469" i="7"/>
  <c r="G462" i="7"/>
  <c r="F462" i="7"/>
  <c r="E566" i="7"/>
  <c r="F559" i="7"/>
  <c r="G559" i="7"/>
  <c r="F669" i="7"/>
  <c r="G669" i="7"/>
  <c r="G694" i="7"/>
  <c r="F694" i="7"/>
  <c r="E712" i="7"/>
  <c r="F705" i="7"/>
  <c r="G705" i="7"/>
  <c r="F735" i="7"/>
  <c r="G735" i="7"/>
  <c r="F804" i="7"/>
  <c r="G804" i="7"/>
  <c r="G825" i="7"/>
  <c r="F825" i="7"/>
  <c r="E848" i="7"/>
  <c r="F841" i="7"/>
  <c r="G841" i="7"/>
  <c r="E859" i="7"/>
  <c r="G858" i="7"/>
  <c r="F858" i="7"/>
  <c r="F859" i="7" s="1"/>
  <c r="G772" i="7"/>
  <c r="F772" i="7"/>
  <c r="F773" i="7" s="1"/>
  <c r="E756" i="7"/>
  <c r="G755" i="7"/>
  <c r="F755" i="7"/>
  <c r="E15" i="7"/>
  <c r="E71" i="7"/>
  <c r="E131" i="7"/>
  <c r="E167" i="7"/>
  <c r="E210" i="7"/>
  <c r="E190" i="7"/>
  <c r="G14" i="7"/>
  <c r="E149" i="7"/>
  <c r="E36" i="7"/>
  <c r="E37" i="7" s="1"/>
  <c r="E53" i="7"/>
  <c r="E89" i="7"/>
  <c r="E107" i="7"/>
  <c r="F14" i="7"/>
  <c r="F15" i="7" s="1"/>
  <c r="F261" i="7" l="1"/>
  <c r="G261" i="7"/>
  <c r="F382" i="7"/>
  <c r="G382" i="7"/>
  <c r="F284" i="7"/>
  <c r="G284" i="7"/>
  <c r="F363" i="7"/>
  <c r="G363" i="7"/>
  <c r="F302" i="7"/>
  <c r="G302" i="7"/>
  <c r="F345" i="7"/>
  <c r="G345" i="7"/>
  <c r="F451" i="7"/>
  <c r="G451" i="7"/>
  <c r="G547" i="7"/>
  <c r="F547" i="7"/>
  <c r="G584" i="7"/>
  <c r="F584" i="7"/>
  <c r="F508" i="7"/>
  <c r="G508" i="7"/>
  <c r="E609" i="7"/>
  <c r="F602" i="7"/>
  <c r="G602" i="7"/>
  <c r="F620" i="7"/>
  <c r="G620" i="7"/>
  <c r="F638" i="7"/>
  <c r="E645" i="7"/>
  <c r="G638" i="7"/>
  <c r="F426" i="7"/>
  <c r="G426" i="7"/>
  <c r="F528" i="7"/>
  <c r="G528" i="7"/>
  <c r="F469" i="7"/>
  <c r="G469" i="7"/>
  <c r="F566" i="7"/>
  <c r="G566" i="7"/>
  <c r="F712" i="7"/>
  <c r="G712" i="7"/>
  <c r="G848" i="7"/>
  <c r="F848" i="7"/>
  <c r="G859" i="7"/>
  <c r="E866" i="7"/>
  <c r="E780" i="7"/>
  <c r="G773" i="7"/>
  <c r="F756" i="7"/>
  <c r="G756" i="7"/>
  <c r="E762" i="7"/>
  <c r="G15" i="7"/>
  <c r="E21" i="7"/>
  <c r="E72" i="7"/>
  <c r="F71" i="7"/>
  <c r="G71" i="7"/>
  <c r="E132" i="7"/>
  <c r="G131" i="7"/>
  <c r="F131" i="7"/>
  <c r="E168" i="7"/>
  <c r="G167" i="7"/>
  <c r="F167" i="7"/>
  <c r="E211" i="7"/>
  <c r="F210" i="7"/>
  <c r="G210" i="7"/>
  <c r="E191" i="7"/>
  <c r="F190" i="7"/>
  <c r="G190" i="7"/>
  <c r="E150" i="7"/>
  <c r="G149" i="7"/>
  <c r="F149" i="7"/>
  <c r="F36" i="7"/>
  <c r="F37" i="7" s="1"/>
  <c r="G36" i="7"/>
  <c r="E54" i="7"/>
  <c r="F53" i="7"/>
  <c r="G53" i="7"/>
  <c r="E90" i="7"/>
  <c r="G89" i="7"/>
  <c r="F89" i="7"/>
  <c r="E108" i="7"/>
  <c r="G107" i="7"/>
  <c r="F107" i="7"/>
  <c r="F609" i="7" l="1"/>
  <c r="G609" i="7"/>
  <c r="F645" i="7"/>
  <c r="G645" i="7"/>
  <c r="F866" i="7"/>
  <c r="G866" i="7"/>
  <c r="F780" i="7"/>
  <c r="G780" i="7"/>
  <c r="G762" i="7"/>
  <c r="F762" i="7"/>
  <c r="G21" i="7"/>
  <c r="F21" i="7"/>
  <c r="G72" i="7"/>
  <c r="E78" i="7"/>
  <c r="F72" i="7"/>
  <c r="G132" i="7"/>
  <c r="E139" i="7"/>
  <c r="F132" i="7"/>
  <c r="G168" i="7"/>
  <c r="E175" i="7"/>
  <c r="F168" i="7"/>
  <c r="G211" i="7"/>
  <c r="F211" i="7"/>
  <c r="E219" i="7"/>
  <c r="E200" i="7"/>
  <c r="G191" i="7"/>
  <c r="F191" i="7"/>
  <c r="E157" i="7"/>
  <c r="G150" i="7"/>
  <c r="F150" i="7"/>
  <c r="G37" i="7"/>
  <c r="E43" i="7"/>
  <c r="G54" i="7"/>
  <c r="F54" i="7"/>
  <c r="E61" i="7"/>
  <c r="F90" i="7"/>
  <c r="E97" i="7"/>
  <c r="G90" i="7"/>
  <c r="F108" i="7"/>
  <c r="E116" i="7"/>
  <c r="G108" i="7"/>
  <c r="G78" i="7" l="1"/>
  <c r="F78" i="7"/>
  <c r="G139" i="7"/>
  <c r="F139" i="7"/>
  <c r="F175" i="7"/>
  <c r="G175" i="7"/>
  <c r="G219" i="7"/>
  <c r="F219" i="7"/>
  <c r="G200" i="7"/>
  <c r="F200" i="7"/>
  <c r="F157" i="7"/>
  <c r="G157" i="7"/>
  <c r="G43" i="7"/>
  <c r="F43" i="7"/>
  <c r="G61" i="7"/>
  <c r="F61" i="7"/>
  <c r="G97" i="7"/>
  <c r="F97" i="7"/>
  <c r="F116" i="7"/>
  <c r="G116" i="7"/>
  <c r="E658" i="7" l="1"/>
  <c r="G657" i="7"/>
  <c r="F657" i="7"/>
  <c r="G723" i="7"/>
  <c r="F723" i="7"/>
  <c r="E724" i="7"/>
  <c r="F792" i="7"/>
  <c r="F793" i="7" s="1"/>
  <c r="E793" i="7"/>
  <c r="G792" i="7"/>
  <c r="F457" i="7" l="1"/>
  <c r="G457" i="7"/>
  <c r="E458" i="7"/>
  <c r="G475" i="7"/>
  <c r="E476" i="7"/>
  <c r="F475" i="7"/>
  <c r="E769" i="7"/>
  <c r="F768" i="7"/>
  <c r="G768" i="7"/>
  <c r="G439" i="7"/>
  <c r="E440" i="7"/>
  <c r="F439" i="7"/>
  <c r="E415" i="7"/>
  <c r="F414" i="7"/>
  <c r="G414" i="7"/>
  <c r="G751" i="7"/>
  <c r="E752" i="7"/>
  <c r="F751" i="7"/>
  <c r="E837" i="7"/>
  <c r="G836" i="7"/>
  <c r="F836" i="7"/>
  <c r="G597" i="7"/>
  <c r="F597" i="7"/>
  <c r="E598" i="7"/>
  <c r="E855" i="7"/>
  <c r="F854" i="7"/>
  <c r="G854" i="7"/>
  <c r="G793" i="7"/>
  <c r="E616" i="7"/>
  <c r="F615" i="7"/>
  <c r="G615" i="7"/>
  <c r="G395" i="7"/>
  <c r="E396" i="7"/>
  <c r="F395" i="7"/>
  <c r="E701" i="7"/>
  <c r="G700" i="7"/>
  <c r="F700" i="7"/>
  <c r="F682" i="7"/>
  <c r="E683" i="7"/>
  <c r="G682" i="7"/>
  <c r="G633" i="7"/>
  <c r="F633" i="7"/>
  <c r="E634" i="7"/>
  <c r="F724" i="7"/>
  <c r="G724" i="7"/>
  <c r="F658" i="7"/>
  <c r="G658" i="7"/>
  <c r="G458" i="7" l="1"/>
  <c r="F458" i="7"/>
  <c r="G855" i="7"/>
  <c r="F855" i="7"/>
  <c r="G85" i="7"/>
  <c r="E86" i="7"/>
  <c r="F85" i="7"/>
  <c r="F103" i="7"/>
  <c r="G103" i="7"/>
  <c r="E104" i="7"/>
  <c r="E11" i="7"/>
  <c r="G11" i="7" s="1"/>
  <c r="E145" i="7"/>
  <c r="F10" i="7"/>
  <c r="F11" i="7" s="1"/>
  <c r="G10" i="7"/>
  <c r="F616" i="7"/>
  <c r="G616" i="7"/>
  <c r="F634" i="7"/>
  <c r="G634" i="7"/>
  <c r="F127" i="7"/>
  <c r="G127" i="7"/>
  <c r="E128" i="7"/>
  <c r="F440" i="7"/>
  <c r="G440" i="7"/>
  <c r="F163" i="7"/>
  <c r="G163" i="7"/>
  <c r="E164" i="7"/>
  <c r="F32" i="7"/>
  <c r="E33" i="7"/>
  <c r="G32" i="7"/>
  <c r="E207" i="7"/>
  <c r="G206" i="7"/>
  <c r="F206" i="7"/>
  <c r="G752" i="7"/>
  <c r="F752" i="7"/>
  <c r="E187" i="7"/>
  <c r="G186" i="7"/>
  <c r="F186" i="7"/>
  <c r="G598" i="7"/>
  <c r="F598" i="7"/>
  <c r="G683" i="7"/>
  <c r="F683" i="7"/>
  <c r="G476" i="7"/>
  <c r="F476" i="7"/>
  <c r="F837" i="7"/>
  <c r="G837" i="7"/>
  <c r="E535" i="7"/>
  <c r="G396" i="7"/>
  <c r="E515" i="7"/>
  <c r="E496" i="7"/>
  <c r="E573" i="7"/>
  <c r="E555" i="7"/>
  <c r="F396" i="7"/>
  <c r="F701" i="7"/>
  <c r="G701" i="7"/>
  <c r="F415" i="7"/>
  <c r="G415" i="7"/>
  <c r="F769" i="7"/>
  <c r="G769" i="7"/>
  <c r="F49" i="7"/>
  <c r="G49" i="7"/>
  <c r="E50" i="7"/>
  <c r="G67" i="7"/>
  <c r="F67" i="7"/>
  <c r="E68" i="7"/>
  <c r="F535" i="7" l="1"/>
  <c r="G535" i="7"/>
  <c r="E534" i="7"/>
  <c r="G145" i="7"/>
  <c r="F145" i="7"/>
  <c r="E146" i="7"/>
  <c r="F230" i="7"/>
  <c r="E231" i="7"/>
  <c r="G230" i="7"/>
  <c r="E370" i="7"/>
  <c r="F369" i="7"/>
  <c r="G369" i="7"/>
  <c r="G86" i="7"/>
  <c r="F86" i="7"/>
  <c r="F351" i="7"/>
  <c r="G351" i="7"/>
  <c r="E352" i="7"/>
  <c r="G272" i="7"/>
  <c r="F272" i="7"/>
  <c r="E273" i="7"/>
  <c r="F187" i="7"/>
  <c r="G187" i="7"/>
  <c r="E333" i="7"/>
  <c r="F332" i="7"/>
  <c r="G332" i="7"/>
  <c r="G33" i="7"/>
  <c r="F33" i="7"/>
  <c r="F164" i="7"/>
  <c r="G164" i="7"/>
  <c r="G555" i="7"/>
  <c r="E554" i="7"/>
  <c r="F555" i="7"/>
  <c r="F249" i="7"/>
  <c r="G249" i="7"/>
  <c r="E250" i="7"/>
  <c r="G128" i="7"/>
  <c r="F128" i="7"/>
  <c r="G104" i="7"/>
  <c r="F104" i="7"/>
  <c r="E572" i="7"/>
  <c r="G573" i="7"/>
  <c r="F573" i="7"/>
  <c r="E309" i="7"/>
  <c r="F308" i="7"/>
  <c r="G308" i="7"/>
  <c r="F207" i="7"/>
  <c r="G207" i="7"/>
  <c r="F68" i="7"/>
  <c r="G68" i="7"/>
  <c r="E495" i="7"/>
  <c r="G496" i="7"/>
  <c r="F496" i="7"/>
  <c r="E291" i="7"/>
  <c r="F290" i="7"/>
  <c r="G290" i="7"/>
  <c r="G50" i="7"/>
  <c r="F50" i="7"/>
  <c r="E514" i="7"/>
  <c r="G515" i="7"/>
  <c r="F515" i="7"/>
  <c r="G291" i="7" l="1"/>
  <c r="F291" i="7"/>
  <c r="F370" i="7"/>
  <c r="G370" i="7"/>
  <c r="F309" i="7"/>
  <c r="G309" i="7"/>
  <c r="F146" i="7"/>
  <c r="G146" i="7"/>
  <c r="F495" i="7"/>
  <c r="G495" i="7"/>
  <c r="F250" i="7"/>
  <c r="G250" i="7"/>
  <c r="G554" i="7"/>
  <c r="F554" i="7"/>
  <c r="G352" i="7"/>
  <c r="F352" i="7"/>
  <c r="G514" i="7"/>
  <c r="F514" i="7"/>
  <c r="F333" i="7"/>
  <c r="G333" i="7"/>
  <c r="F534" i="7"/>
  <c r="G534" i="7"/>
  <c r="F273" i="7"/>
  <c r="G273" i="7"/>
  <c r="F572" i="7"/>
  <c r="G572" i="7"/>
  <c r="F229" i="7" l="1"/>
  <c r="G229" i="7"/>
  <c r="D231" i="7"/>
  <c r="D243" i="7"/>
  <c r="F231" i="7" l="1"/>
  <c r="G231" i="7"/>
  <c r="D245" i="7"/>
  <c r="F243" i="7"/>
  <c r="G243" i="7"/>
  <c r="G665" i="7" l="1"/>
  <c r="F665" i="7"/>
  <c r="F666" i="7" s="1"/>
  <c r="F671" i="7" s="1"/>
  <c r="E666" i="7"/>
  <c r="G666" i="7" l="1"/>
  <c r="E670" i="7"/>
  <c r="E422" i="7" l="1"/>
  <c r="E542" i="7"/>
  <c r="E605" i="7"/>
  <c r="E562" i="7"/>
  <c r="E522" i="7"/>
  <c r="E447" i="7"/>
  <c r="E623" i="7"/>
  <c r="G403" i="7"/>
  <c r="E483" i="7"/>
  <c r="E465" i="7"/>
  <c r="E580" i="7"/>
  <c r="E641" i="7"/>
  <c r="E404" i="7"/>
  <c r="F403" i="7"/>
  <c r="F404" i="7" s="1"/>
  <c r="F410" i="7" s="1"/>
  <c r="E503" i="7"/>
  <c r="E298" i="7"/>
  <c r="F298" i="7" s="1"/>
  <c r="F299" i="7" s="1"/>
  <c r="F304" i="7" s="1"/>
  <c r="E257" i="7"/>
  <c r="G238" i="7"/>
  <c r="E359" i="7"/>
  <c r="E316" i="7"/>
  <c r="E340" i="7"/>
  <c r="E341" i="7" s="1"/>
  <c r="E239" i="7"/>
  <c r="F238" i="7"/>
  <c r="F239" i="7" s="1"/>
  <c r="F245" i="7" s="1"/>
  <c r="E377" i="7"/>
  <c r="E280" i="7"/>
  <c r="F280" i="7" s="1"/>
  <c r="F281" i="7" s="1"/>
  <c r="F286" i="7" s="1"/>
  <c r="G670" i="7"/>
  <c r="E671" i="7"/>
  <c r="G671" i="7" s="1"/>
  <c r="F670" i="7"/>
  <c r="E776" i="7"/>
  <c r="G759" i="7"/>
  <c r="F759" i="7"/>
  <c r="F760" i="7" s="1"/>
  <c r="F764" i="7" s="1"/>
  <c r="E760" i="7"/>
  <c r="E732" i="7"/>
  <c r="G731" i="7"/>
  <c r="F731" i="7"/>
  <c r="F732" i="7" s="1"/>
  <c r="F737" i="7" s="1"/>
  <c r="F820" i="7"/>
  <c r="F821" i="7" s="1"/>
  <c r="F827" i="7" s="1"/>
  <c r="E844" i="7"/>
  <c r="E821" i="7"/>
  <c r="G820" i="7"/>
  <c r="E691" i="7"/>
  <c r="E708" i="7"/>
  <c r="G690" i="7"/>
  <c r="F690" i="7"/>
  <c r="F691" i="7" s="1"/>
  <c r="F696" i="7" s="1"/>
  <c r="E581" i="7"/>
  <c r="G580" i="7"/>
  <c r="F580" i="7"/>
  <c r="F581" i="7" s="1"/>
  <c r="F586" i="7" s="1"/>
  <c r="G605" i="7"/>
  <c r="F605" i="7"/>
  <c r="F606" i="7" s="1"/>
  <c r="F611" i="7" s="1"/>
  <c r="E606" i="7"/>
  <c r="G562" i="7"/>
  <c r="E563" i="7"/>
  <c r="F562" i="7"/>
  <c r="F563" i="7" s="1"/>
  <c r="F568" i="7" s="1"/>
  <c r="G522" i="7"/>
  <c r="E523" i="7"/>
  <c r="F522" i="7"/>
  <c r="F523" i="7" s="1"/>
  <c r="F530" i="7" s="1"/>
  <c r="E466" i="7"/>
  <c r="G465" i="7"/>
  <c r="F465" i="7"/>
  <c r="F466" i="7" s="1"/>
  <c r="F471" i="7" s="1"/>
  <c r="E448" i="7"/>
  <c r="G447" i="7"/>
  <c r="F447" i="7"/>
  <c r="F448" i="7" s="1"/>
  <c r="F453" i="7" s="1"/>
  <c r="E423" i="7"/>
  <c r="F422" i="7"/>
  <c r="F423" i="7" s="1"/>
  <c r="F428" i="7" s="1"/>
  <c r="G422" i="7"/>
  <c r="G542" i="7" l="1"/>
  <c r="F542" i="7"/>
  <c r="F543" i="7" s="1"/>
  <c r="F549" i="7" s="1"/>
  <c r="E543" i="7"/>
  <c r="E624" i="7"/>
  <c r="F623" i="7"/>
  <c r="F624" i="7" s="1"/>
  <c r="F629" i="7" s="1"/>
  <c r="G623" i="7"/>
  <c r="G483" i="7"/>
  <c r="F483" i="7"/>
  <c r="F484" i="7" s="1"/>
  <c r="F488" i="7" s="1"/>
  <c r="E484" i="7"/>
  <c r="G641" i="7"/>
  <c r="F641" i="7"/>
  <c r="F642" i="7" s="1"/>
  <c r="F647" i="7" s="1"/>
  <c r="E642" i="7"/>
  <c r="E258" i="7"/>
  <c r="G257" i="7"/>
  <c r="F257" i="7"/>
  <c r="F258" i="7" s="1"/>
  <c r="F263" i="7" s="1"/>
  <c r="E360" i="7"/>
  <c r="G359" i="7"/>
  <c r="F359" i="7"/>
  <c r="F360" i="7" s="1"/>
  <c r="F365" i="7" s="1"/>
  <c r="G298" i="7"/>
  <c r="E299" i="7"/>
  <c r="G239" i="7"/>
  <c r="E244" i="7"/>
  <c r="F377" i="7"/>
  <c r="F378" i="7" s="1"/>
  <c r="F384" i="7" s="1"/>
  <c r="G377" i="7"/>
  <c r="E378" i="7"/>
  <c r="G404" i="7"/>
  <c r="E409" i="7"/>
  <c r="F340" i="7"/>
  <c r="F341" i="7" s="1"/>
  <c r="F347" i="7" s="1"/>
  <c r="G340" i="7"/>
  <c r="E281" i="7"/>
  <c r="G280" i="7"/>
  <c r="E317" i="7"/>
  <c r="G316" i="7"/>
  <c r="F316" i="7"/>
  <c r="F317" i="7" s="1"/>
  <c r="F323" i="7" s="1"/>
  <c r="G503" i="7"/>
  <c r="F503" i="7"/>
  <c r="F504" i="7" s="1"/>
  <c r="F510" i="7" s="1"/>
  <c r="E504" i="7"/>
  <c r="G776" i="7"/>
  <c r="F776" i="7"/>
  <c r="F777" i="7" s="1"/>
  <c r="F782" i="7" s="1"/>
  <c r="E777" i="7"/>
  <c r="G760" i="7"/>
  <c r="E764" i="7"/>
  <c r="G764" i="7" s="1"/>
  <c r="E763" i="7"/>
  <c r="G732" i="7"/>
  <c r="E737" i="7"/>
  <c r="G737" i="7" s="1"/>
  <c r="E736" i="7"/>
  <c r="F844" i="7"/>
  <c r="F845" i="7" s="1"/>
  <c r="F850" i="7" s="1"/>
  <c r="G844" i="7"/>
  <c r="E845" i="7"/>
  <c r="E862" i="7"/>
  <c r="G821" i="7"/>
  <c r="E826" i="7"/>
  <c r="E827" i="7"/>
  <c r="G827" i="7" s="1"/>
  <c r="E695" i="7"/>
  <c r="G691" i="7"/>
  <c r="F708" i="7"/>
  <c r="F709" i="7" s="1"/>
  <c r="F714" i="7" s="1"/>
  <c r="E709" i="7"/>
  <c r="G708" i="7"/>
  <c r="E153" i="7"/>
  <c r="E93" i="7"/>
  <c r="E57" i="7"/>
  <c r="E19" i="7"/>
  <c r="E111" i="7"/>
  <c r="E135" i="7"/>
  <c r="G18" i="7"/>
  <c r="E171" i="7"/>
  <c r="E75" i="7"/>
  <c r="E40" i="7"/>
  <c r="F18" i="7"/>
  <c r="F19" i="7" s="1"/>
  <c r="F23" i="7" s="1"/>
  <c r="E214" i="7"/>
  <c r="E194" i="7"/>
  <c r="G581" i="7"/>
  <c r="E585" i="7"/>
  <c r="G543" i="7"/>
  <c r="E548" i="7"/>
  <c r="G624" i="7"/>
  <c r="E628" i="7"/>
  <c r="G606" i="7"/>
  <c r="E610" i="7"/>
  <c r="E567" i="7"/>
  <c r="G563" i="7"/>
  <c r="E529" i="7"/>
  <c r="G523" i="7"/>
  <c r="G466" i="7"/>
  <c r="E470" i="7"/>
  <c r="E452" i="7"/>
  <c r="G448" i="7"/>
  <c r="E427" i="7"/>
  <c r="G423" i="7"/>
  <c r="E346" i="7"/>
  <c r="G341" i="7"/>
  <c r="E487" i="7" l="1"/>
  <c r="G484" i="7"/>
  <c r="E262" i="7"/>
  <c r="G258" i="7"/>
  <c r="E364" i="7"/>
  <c r="G360" i="7"/>
  <c r="E646" i="7"/>
  <c r="G642" i="7"/>
  <c r="E303" i="7"/>
  <c r="G299" i="7"/>
  <c r="G317" i="7"/>
  <c r="E322" i="7"/>
  <c r="G244" i="7"/>
  <c r="F244" i="7"/>
  <c r="E245" i="7"/>
  <c r="G245" i="7" s="1"/>
  <c r="E383" i="7"/>
  <c r="E384" i="7" s="1"/>
  <c r="G384" i="7" s="1"/>
  <c r="G378" i="7"/>
  <c r="F409" i="7"/>
  <c r="G409" i="7"/>
  <c r="E410" i="7"/>
  <c r="G410" i="7" s="1"/>
  <c r="G281" i="7"/>
  <c r="E285" i="7"/>
  <c r="E696" i="7"/>
  <c r="G696" i="7" s="1"/>
  <c r="G695" i="7"/>
  <c r="F695" i="7"/>
  <c r="E713" i="7"/>
  <c r="G709" i="7"/>
  <c r="G845" i="7"/>
  <c r="E849" i="7"/>
  <c r="F862" i="7"/>
  <c r="F863" i="7" s="1"/>
  <c r="F868" i="7" s="1"/>
  <c r="G862" i="7"/>
  <c r="E863" i="7"/>
  <c r="F826" i="7"/>
  <c r="G826" i="7"/>
  <c r="G504" i="7"/>
  <c r="E509" i="7"/>
  <c r="G777" i="7"/>
  <c r="E781" i="7"/>
  <c r="G763" i="7"/>
  <c r="F763" i="7"/>
  <c r="F736" i="7"/>
  <c r="G736" i="7"/>
  <c r="F153" i="7"/>
  <c r="F154" i="7" s="1"/>
  <c r="F159" i="7" s="1"/>
  <c r="G153" i="7"/>
  <c r="E154" i="7"/>
  <c r="E94" i="7"/>
  <c r="G93" i="7"/>
  <c r="F93" i="7"/>
  <c r="F94" i="7" s="1"/>
  <c r="G111" i="7"/>
  <c r="F111" i="7"/>
  <c r="F112" i="7" s="1"/>
  <c r="F118" i="7" s="1"/>
  <c r="E112" i="7"/>
  <c r="E136" i="7"/>
  <c r="F135" i="7"/>
  <c r="F136" i="7" s="1"/>
  <c r="F141" i="7" s="1"/>
  <c r="G135" i="7"/>
  <c r="E172" i="7"/>
  <c r="F171" i="7"/>
  <c r="F172" i="7" s="1"/>
  <c r="F177" i="7" s="1"/>
  <c r="G171" i="7"/>
  <c r="G75" i="7"/>
  <c r="F75" i="7"/>
  <c r="F76" i="7" s="1"/>
  <c r="F80" i="7" s="1"/>
  <c r="E76" i="7"/>
  <c r="E58" i="7"/>
  <c r="F57" i="7"/>
  <c r="F58" i="7" s="1"/>
  <c r="F63" i="7" s="1"/>
  <c r="G57" i="7"/>
  <c r="G19" i="7"/>
  <c r="E22" i="7"/>
  <c r="E41" i="7"/>
  <c r="G40" i="7"/>
  <c r="F40" i="7"/>
  <c r="F41" i="7" s="1"/>
  <c r="F45" i="7" s="1"/>
  <c r="G214" i="7"/>
  <c r="F214" i="7"/>
  <c r="F215" i="7" s="1"/>
  <c r="F221" i="7" s="1"/>
  <c r="E215" i="7"/>
  <c r="E195" i="7"/>
  <c r="G194" i="7"/>
  <c r="F194" i="7"/>
  <c r="F195" i="7" s="1"/>
  <c r="F202" i="7" s="1"/>
  <c r="E586" i="7"/>
  <c r="G586" i="7" s="1"/>
  <c r="F585" i="7"/>
  <c r="G585" i="7"/>
  <c r="G548" i="7"/>
  <c r="E549" i="7"/>
  <c r="G549" i="7" s="1"/>
  <c r="F548" i="7"/>
  <c r="E629" i="7"/>
  <c r="G629" i="7" s="1"/>
  <c r="G628" i="7"/>
  <c r="F628" i="7"/>
  <c r="E611" i="7"/>
  <c r="G611" i="7" s="1"/>
  <c r="G610" i="7"/>
  <c r="F610" i="7"/>
  <c r="E568" i="7"/>
  <c r="G568" i="7" s="1"/>
  <c r="G567" i="7"/>
  <c r="F567" i="7"/>
  <c r="E530" i="7"/>
  <c r="G530" i="7" s="1"/>
  <c r="G529" i="7"/>
  <c r="F529" i="7"/>
  <c r="E488" i="7"/>
  <c r="G488" i="7" s="1"/>
  <c r="F487" i="7"/>
  <c r="G487" i="7"/>
  <c r="G470" i="7"/>
  <c r="E471" i="7"/>
  <c r="G471" i="7" s="1"/>
  <c r="F470" i="7"/>
  <c r="E453" i="7"/>
  <c r="G453" i="7" s="1"/>
  <c r="F452" i="7"/>
  <c r="G452" i="7"/>
  <c r="E428" i="7"/>
  <c r="G428" i="7" s="1"/>
  <c r="G427" i="7"/>
  <c r="F427" i="7"/>
  <c r="F346" i="7"/>
  <c r="E347" i="7"/>
  <c r="G347" i="7" s="1"/>
  <c r="G346" i="7"/>
  <c r="E801" i="7" l="1"/>
  <c r="E263" i="7"/>
  <c r="G263" i="7" s="1"/>
  <c r="F262" i="7"/>
  <c r="G262" i="7"/>
  <c r="F364" i="7"/>
  <c r="E365" i="7"/>
  <c r="G365" i="7" s="1"/>
  <c r="G364" i="7"/>
  <c r="G646" i="7"/>
  <c r="E647" i="7"/>
  <c r="G647" i="7" s="1"/>
  <c r="F646" i="7"/>
  <c r="G303" i="7"/>
  <c r="F303" i="7"/>
  <c r="E304" i="7"/>
  <c r="G304" i="7" s="1"/>
  <c r="F322" i="7"/>
  <c r="E323" i="7"/>
  <c r="G323" i="7" s="1"/>
  <c r="G322" i="7"/>
  <c r="G383" i="7"/>
  <c r="F383" i="7"/>
  <c r="F285" i="7"/>
  <c r="E286" i="7"/>
  <c r="G286" i="7" s="1"/>
  <c r="G285" i="7"/>
  <c r="E714" i="7"/>
  <c r="G714" i="7" s="1"/>
  <c r="F713" i="7"/>
  <c r="G713" i="7"/>
  <c r="E850" i="7"/>
  <c r="G850" i="7" s="1"/>
  <c r="G849" i="7"/>
  <c r="F849" i="7"/>
  <c r="E867" i="7"/>
  <c r="G863" i="7"/>
  <c r="E782" i="7"/>
  <c r="G782" i="7" s="1"/>
  <c r="G781" i="7"/>
  <c r="F781" i="7"/>
  <c r="E510" i="7"/>
  <c r="G510" i="7" s="1"/>
  <c r="F509" i="7"/>
  <c r="G509" i="7"/>
  <c r="E158" i="7"/>
  <c r="G154" i="7"/>
  <c r="E98" i="7"/>
  <c r="G94" i="7"/>
  <c r="F99" i="7"/>
  <c r="F98" i="7"/>
  <c r="E117" i="7"/>
  <c r="G112" i="7"/>
  <c r="E140" i="7"/>
  <c r="G136" i="7"/>
  <c r="E176" i="7"/>
  <c r="G172" i="7"/>
  <c r="E79" i="7"/>
  <c r="G76" i="7"/>
  <c r="G58" i="7"/>
  <c r="E62" i="7"/>
  <c r="G22" i="7"/>
  <c r="F22" i="7"/>
  <c r="E23" i="7"/>
  <c r="G23" i="7" s="1"/>
  <c r="G41" i="7"/>
  <c r="E44" i="7"/>
  <c r="G215" i="7"/>
  <c r="E220" i="7"/>
  <c r="E201" i="7"/>
  <c r="G195" i="7"/>
  <c r="G800" i="7"/>
  <c r="F800" i="7"/>
  <c r="F801" i="7" s="1"/>
  <c r="F806" i="7" s="1"/>
  <c r="E805" i="7"/>
  <c r="G801" i="7"/>
  <c r="E806" i="7"/>
  <c r="G806" i="7" s="1"/>
  <c r="E868" i="7" l="1"/>
  <c r="G868" i="7" s="1"/>
  <c r="F867" i="7"/>
  <c r="G867" i="7"/>
  <c r="E159" i="7"/>
  <c r="G159" i="7" s="1"/>
  <c r="G158" i="7"/>
  <c r="F158" i="7"/>
  <c r="G98" i="7"/>
  <c r="E99" i="7"/>
  <c r="G99" i="7" s="1"/>
  <c r="G117" i="7"/>
  <c r="F117" i="7"/>
  <c r="E118" i="7"/>
  <c r="G118" i="7" s="1"/>
  <c r="F140" i="7"/>
  <c r="G140" i="7"/>
  <c r="E141" i="7"/>
  <c r="G141" i="7" s="1"/>
  <c r="G176" i="7"/>
  <c r="E177" i="7"/>
  <c r="G177" i="7" s="1"/>
  <c r="F176" i="7"/>
  <c r="F79" i="7"/>
  <c r="G79" i="7"/>
  <c r="E80" i="7"/>
  <c r="G80" i="7" s="1"/>
  <c r="G62" i="7"/>
  <c r="F62" i="7"/>
  <c r="E63" i="7"/>
  <c r="G63" i="7" s="1"/>
  <c r="F44" i="7"/>
  <c r="G44" i="7"/>
  <c r="E45" i="7"/>
  <c r="G45" i="7" s="1"/>
  <c r="G220" i="7"/>
  <c r="F220" i="7"/>
  <c r="E221" i="7"/>
  <c r="G221" i="7" s="1"/>
  <c r="F201" i="7"/>
  <c r="G201" i="7"/>
  <c r="E202" i="7"/>
  <c r="G202" i="7" s="1"/>
  <c r="G805" i="7"/>
  <c r="F805" i="7"/>
</calcChain>
</file>

<file path=xl/sharedStrings.xml><?xml version="1.0" encoding="utf-8"?>
<sst xmlns="http://schemas.openxmlformats.org/spreadsheetml/2006/main" count="1000" uniqueCount="64">
  <si>
    <t>RATE SCHEDULES</t>
  </si>
  <si>
    <t>units</t>
  </si>
  <si>
    <t>Variance</t>
  </si>
  <si>
    <t>% Variance</t>
  </si>
  <si>
    <t>Domestic Service Tariff (Standard Offer)</t>
  </si>
  <si>
    <t>Customer Charge</t>
  </si>
  <si>
    <t>$/mo</t>
  </si>
  <si>
    <t>Energy Charges</t>
  </si>
  <si>
    <t xml:space="preserve">      Base cost of fuel</t>
  </si>
  <si>
    <t>¢/kWh</t>
  </si>
  <si>
    <t xml:space="preserve">      Non-fuel</t>
  </si>
  <si>
    <t xml:space="preserve">      Subtotal</t>
  </si>
  <si>
    <t xml:space="preserve">      FAM AA</t>
  </si>
  <si>
    <t xml:space="preserve">      FAM BA</t>
  </si>
  <si>
    <t xml:space="preserve">      DSM PCR</t>
  </si>
  <si>
    <t xml:space="preserve">      DSM BA</t>
  </si>
  <si>
    <t xml:space="preserve">      Fuel-related in aggregate</t>
  </si>
  <si>
    <t xml:space="preserve">      Non-fuel related in aggregate</t>
  </si>
  <si>
    <t xml:space="preserve">      Total</t>
  </si>
  <si>
    <t>Domestic Service Time-of-Day Tariff</t>
  </si>
  <si>
    <t>Energy Charges (December to February)</t>
  </si>
  <si>
    <t xml:space="preserve">   Peak Period</t>
  </si>
  <si>
    <t xml:space="preserve">      Total </t>
  </si>
  <si>
    <t xml:space="preserve">   Shoulder Period</t>
  </si>
  <si>
    <t xml:space="preserve">  Off-Peak Period</t>
  </si>
  <si>
    <t>Energy Charges (March to November)</t>
  </si>
  <si>
    <t>Domestic Service Time-of-Use Tariff</t>
  </si>
  <si>
    <t>Energy Charges (November to March)</t>
  </si>
  <si>
    <t>Energy Charges (April to October)</t>
  </si>
  <si>
    <t>Domestic Service Critical Peak Pricing Tariff</t>
  </si>
  <si>
    <t>Critical Peak Hours Charge (November to March)</t>
  </si>
  <si>
    <t>Non-Critical Peak Hours Charge</t>
  </si>
  <si>
    <t>Small General Tariff (Standard Offer)</t>
  </si>
  <si>
    <t xml:space="preserve">  First 200 kWh Block</t>
  </si>
  <si>
    <t xml:space="preserve">  All Additional KWhs</t>
  </si>
  <si>
    <t>Small General Time-of-Use Tariff</t>
  </si>
  <si>
    <t>Small General Critical Peak Pricing Tariff</t>
  </si>
  <si>
    <t>Non-Critical Peak Hours First 200 kWh Block Charge</t>
  </si>
  <si>
    <t>Non-Critical Peak Hours All Additional kWh Block Charge</t>
  </si>
  <si>
    <t>General Tariff (Standard Offer)</t>
  </si>
  <si>
    <t xml:space="preserve">Demand Charge </t>
  </si>
  <si>
    <t>$/kW</t>
  </si>
  <si>
    <t>Transformer Ownership Credit</t>
  </si>
  <si>
    <t>¢/kVA</t>
  </si>
  <si>
    <t xml:space="preserve">  First 200 kWhs per kW of Max Demand</t>
  </si>
  <si>
    <t xml:space="preserve"> General Time-of-Use Tariff</t>
  </si>
  <si>
    <t>Multi-Unit Residential Buildings Time-of-Use Tariff</t>
  </si>
  <si>
    <t xml:space="preserve">   Mid-Peak Period</t>
  </si>
  <si>
    <t xml:space="preserve"> General Critical Peak Pricing Tariff</t>
  </si>
  <si>
    <t>Large General Tariff</t>
  </si>
  <si>
    <t>Demand Charge (Ratcheted)</t>
  </si>
  <si>
    <t>$/kVA</t>
  </si>
  <si>
    <t>Small Industrial Tariff</t>
  </si>
  <si>
    <t xml:space="preserve">  First 200 kWhs per kVA of Max Demand</t>
  </si>
  <si>
    <t>Medium Industrial Tariff</t>
  </si>
  <si>
    <t>Large Industrial Tariff</t>
  </si>
  <si>
    <t>Interruptible Credit</t>
  </si>
  <si>
    <t>Distribution Cost Adder</t>
  </si>
  <si>
    <t xml:space="preserve">  Firm</t>
  </si>
  <si>
    <t xml:space="preserve">  Interruptible</t>
  </si>
  <si>
    <t>Municipal Tariff</t>
  </si>
  <si>
    <t>Outdoor Recreational Lighting Tariff</t>
  </si>
  <si>
    <t>Unmetered Service Rates:   Miscellaneous Lighting &amp; Small Loads</t>
  </si>
  <si>
    <t>Demand Charge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</si>
</sst>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(* #,##0.00_);_(* \(#,##0.00\);_(* &quot;-&quot;??_);_(@_)"/>
    <numFmt numFmtId="165" formatCode="0.0000"/>
    <numFmt numFmtId="166" formatCode="0.000"/>
    <numFmt numFmtId="167" formatCode="0.0%"/>
    <numFmt numFmtId="168" formatCode="_(* #,##0_);_(* \(#,##0\);_(* &quot;-&quot;??_);_(@_)"/>
    <numFmt numFmtId="169" formatCode="0.00000%"/>
    <numFmt numFmtId="170" formatCode="_(* #,##0.0_);_(* \(#,##0.0\);_(* &quot;-&quot;??_);_(@_)"/>
  </numFmts>
  <fonts count="13">
    <font>
      <sz val="11"/>
      <color theme="1"/>
      <name val="Aptos Narrow"/>
      <family val="2"/>
      <scheme val="minor"/>
    </font>
    <font>
      <sz val="10"/>
      <name val="Arial"/>
      <family val="2"/>
    </font>
    <font>
      <b/>
      <sz val="10"/>
      <name val="Tariff_Table_no2"/>
    </font>
    <font>
      <sz val="10"/>
      <name val="Tariff_Table_no2"/>
    </font>
    <font>
      <b/>
      <sz val="22"/>
      <color indexed="8"/>
      <name val="Tariff_Table_no2"/>
    </font>
    <font>
      <sz val="22"/>
      <name val="Arial"/>
      <family val="2"/>
    </font>
    <font>
      <b/>
      <sz val="16"/>
      <name val="Tariff_Table_no2"/>
    </font>
    <font>
      <b/>
      <sz val="12"/>
      <name val="Tariff_Table_no2"/>
    </font>
    <font>
      <b/>
      <sz val="11"/>
      <name val="Tariff_Table_no2"/>
    </font>
    <font>
      <sz val="11"/>
      <name val="Tariff_Table_no2"/>
    </font>
    <font>
      <u val="singleAccounting"/>
      <sz val="10"/>
      <name val="Tariff_Table_no2"/>
    </font>
    <font>
      <u/>
      <sz val="10"/>
      <name val="Tariff_Table_no2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5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2" fillId="0" borderId="0" applyFont="0" applyFill="0" applyBorder="0" applyAlignment="0" applyProtection="0"/>
  </cellStyleXfs>
  <cellXfs count="72">
    <xf numFmtId="0" fontId="0" fillId="0" borderId="0" xfId="0"/>
    <xf numFmtId="0" fontId="6" fillId="0" borderId="5" xfId="2" applyNumberFormat="1" applyFont="1" applyFill="1" applyBorder="1" applyAlignment="1">
      <alignment horizontal="center" wrapText="1"/>
    </xf>
    <xf numFmtId="165" fontId="7" fillId="0" borderId="5" xfId="2" applyNumberFormat="1" applyFont="1" applyFill="1" applyBorder="1" applyAlignment="1">
      <alignment horizontal="center" wrapText="1"/>
    </xf>
    <xf numFmtId="164" fontId="7" fillId="0" borderId="6" xfId="2" applyFont="1" applyFill="1" applyBorder="1" applyAlignment="1">
      <alignment horizontal="center" vertical="center" wrapText="1"/>
    </xf>
    <xf numFmtId="166" fontId="3" fillId="0" borderId="8" xfId="2" applyNumberFormat="1" applyFont="1" applyFill="1" applyBorder="1" applyAlignment="1">
      <alignment horizontal="right" vertical="center"/>
    </xf>
    <xf numFmtId="166" fontId="3" fillId="0" borderId="8" xfId="2" applyNumberFormat="1" applyFont="1" applyFill="1" applyBorder="1" applyAlignment="1">
      <alignment horizontal="right"/>
    </xf>
    <xf numFmtId="167" fontId="3" fillId="0" borderId="9" xfId="3" applyNumberFormat="1" applyFont="1" applyFill="1" applyBorder="1" applyAlignment="1">
      <alignment horizontal="right" vertical="center"/>
    </xf>
    <xf numFmtId="166" fontId="3" fillId="0" borderId="0" xfId="2" applyNumberFormat="1" applyFont="1" applyFill="1" applyBorder="1" applyAlignment="1">
      <alignment horizontal="right" vertical="center"/>
    </xf>
    <xf numFmtId="166" fontId="3" fillId="0" borderId="0" xfId="2" applyNumberFormat="1" applyFont="1" applyFill="1" applyBorder="1" applyAlignment="1">
      <alignment horizontal="right"/>
    </xf>
    <xf numFmtId="167" fontId="3" fillId="0" borderId="11" xfId="3" applyNumberFormat="1" applyFont="1" applyFill="1" applyBorder="1" applyAlignment="1">
      <alignment horizontal="right" vertical="center"/>
    </xf>
    <xf numFmtId="165" fontId="2" fillId="0" borderId="0" xfId="2" applyNumberFormat="1" applyFont="1" applyFill="1" applyBorder="1" applyAlignment="1">
      <alignment horizontal="right" vertical="center"/>
    </xf>
    <xf numFmtId="166" fontId="2" fillId="0" borderId="0" xfId="2" applyNumberFormat="1" applyFont="1" applyFill="1" applyAlignment="1">
      <alignment horizontal="right" vertical="center"/>
    </xf>
    <xf numFmtId="166" fontId="2" fillId="0" borderId="0" xfId="2" applyNumberFormat="1" applyFont="1" applyFill="1" applyAlignment="1">
      <alignment horizontal="right"/>
    </xf>
    <xf numFmtId="166" fontId="2" fillId="0" borderId="0" xfId="2" applyNumberFormat="1" applyFont="1" applyFill="1" applyBorder="1" applyAlignment="1">
      <alignment horizontal="right" vertical="center"/>
    </xf>
    <xf numFmtId="166" fontId="3" fillId="0" borderId="0" xfId="2" applyNumberFormat="1" applyFont="1" applyFill="1" applyAlignment="1">
      <alignment horizontal="right"/>
    </xf>
    <xf numFmtId="167" fontId="3" fillId="0" borderId="11" xfId="2" applyNumberFormat="1" applyFont="1" applyFill="1" applyBorder="1" applyAlignment="1">
      <alignment horizontal="right" vertical="center"/>
    </xf>
    <xf numFmtId="166" fontId="3" fillId="0" borderId="0" xfId="2" applyNumberFormat="1" applyFont="1" applyFill="1" applyAlignment="1">
      <alignment horizontal="right" vertical="center"/>
    </xf>
    <xf numFmtId="165" fontId="3" fillId="0" borderId="0" xfId="2" applyNumberFormat="1" applyFont="1" applyFill="1" applyAlignment="1">
      <alignment horizontal="right" vertical="center"/>
    </xf>
    <xf numFmtId="166" fontId="10" fillId="0" borderId="0" xfId="2" applyNumberFormat="1" applyFont="1" applyFill="1" applyBorder="1" applyAlignment="1">
      <alignment horizontal="right" vertical="center"/>
    </xf>
    <xf numFmtId="166" fontId="10" fillId="0" borderId="0" xfId="2" applyNumberFormat="1" applyFont="1" applyFill="1" applyAlignment="1">
      <alignment horizontal="right"/>
    </xf>
    <xf numFmtId="167" fontId="11" fillId="0" borderId="11" xfId="3" applyNumberFormat="1" applyFont="1" applyFill="1" applyBorder="1" applyAlignment="1">
      <alignment horizontal="right" vertical="center"/>
    </xf>
    <xf numFmtId="166" fontId="10" fillId="0" borderId="0" xfId="2" applyNumberFormat="1" applyFont="1" applyFill="1" applyAlignment="1">
      <alignment horizontal="right" vertical="center"/>
    </xf>
    <xf numFmtId="166" fontId="11" fillId="0" borderId="0" xfId="2" applyNumberFormat="1" applyFont="1" applyFill="1" applyBorder="1" applyAlignment="1">
      <alignment horizontal="right" vertical="center"/>
    </xf>
    <xf numFmtId="167" fontId="2" fillId="0" borderId="11" xfId="3" applyNumberFormat="1" applyFont="1" applyFill="1" applyBorder="1" applyAlignment="1">
      <alignment horizontal="right" vertical="center"/>
    </xf>
    <xf numFmtId="166" fontId="11" fillId="0" borderId="0" xfId="2" applyNumberFormat="1" applyFont="1" applyFill="1" applyAlignment="1">
      <alignment horizontal="right" vertical="center"/>
    </xf>
    <xf numFmtId="2" fontId="2" fillId="0" borderId="0" xfId="2" applyNumberFormat="1" applyFont="1" applyFill="1" applyAlignment="1">
      <alignment horizontal="right" vertical="center"/>
    </xf>
    <xf numFmtId="165" fontId="2" fillId="0" borderId="0" xfId="2" applyNumberFormat="1" applyFont="1" applyFill="1" applyAlignment="1">
      <alignment horizontal="right" vertical="center"/>
    </xf>
    <xf numFmtId="165" fontId="3" fillId="0" borderId="0" xfId="2" applyNumberFormat="1" applyFont="1" applyFill="1" applyAlignment="1">
      <alignment horizontal="right"/>
    </xf>
    <xf numFmtId="165" fontId="3" fillId="0" borderId="0" xfId="2" applyNumberFormat="1" applyFont="1" applyFill="1" applyBorder="1" applyAlignment="1">
      <alignment horizontal="right" vertical="center"/>
    </xf>
    <xf numFmtId="166" fontId="11" fillId="0" borderId="0" xfId="2" applyNumberFormat="1" applyFont="1" applyFill="1" applyAlignment="1">
      <alignment horizontal="right"/>
    </xf>
    <xf numFmtId="167" fontId="2" fillId="0" borderId="11" xfId="2" applyNumberFormat="1" applyFont="1" applyFill="1" applyBorder="1" applyAlignment="1">
      <alignment horizontal="right" vertical="center"/>
    </xf>
    <xf numFmtId="167" fontId="3" fillId="0" borderId="8" xfId="4" applyNumberFormat="1" applyFont="1" applyFill="1" applyBorder="1" applyAlignment="1">
      <alignment horizontal="right"/>
    </xf>
    <xf numFmtId="2" fontId="2" fillId="0" borderId="0" xfId="2" applyNumberFormat="1" applyFont="1" applyFill="1" applyBorder="1" applyAlignment="1">
      <alignment horizontal="right" vertical="center"/>
    </xf>
    <xf numFmtId="2" fontId="2" fillId="0" borderId="0" xfId="2" applyNumberFormat="1" applyFont="1" applyFill="1" applyAlignment="1">
      <alignment horizontal="right"/>
    </xf>
    <xf numFmtId="166" fontId="2" fillId="0" borderId="0" xfId="2" applyNumberFormat="1" applyFont="1" applyFill="1" applyBorder="1" applyAlignment="1">
      <alignment horizontal="center" vertical="center"/>
    </xf>
    <xf numFmtId="0" fontId="1" fillId="0" borderId="0" xfId="1"/>
    <xf numFmtId="0" fontId="2" fillId="0" borderId="0" xfId="1" applyFont="1" applyAlignment="1">
      <alignment horizontal="center"/>
    </xf>
    <xf numFmtId="165" fontId="2" fillId="0" borderId="0" xfId="1" applyNumberFormat="1" applyFont="1" applyAlignment="1">
      <alignment horizontal="center" vertical="center"/>
    </xf>
    <xf numFmtId="165" fontId="3" fillId="0" borderId="0" xfId="1" applyNumberFormat="1" applyFont="1" applyAlignment="1">
      <alignment horizontal="center"/>
    </xf>
    <xf numFmtId="0" fontId="2" fillId="0" borderId="0" xfId="1" applyFont="1" applyAlignment="1">
      <alignment horizontal="center" vertical="center"/>
    </xf>
    <xf numFmtId="0" fontId="6" fillId="0" borderId="4" xfId="1" applyFont="1" applyBorder="1" applyAlignment="1">
      <alignment horizontal="left" vertical="center"/>
    </xf>
    <xf numFmtId="0" fontId="7" fillId="0" borderId="5" xfId="1" applyFont="1" applyBorder="1" applyAlignment="1">
      <alignment horizontal="center"/>
    </xf>
    <xf numFmtId="0" fontId="6" fillId="0" borderId="7" xfId="1" applyFont="1" applyBorder="1" applyAlignment="1">
      <alignment horizontal="left" vertical="center"/>
    </xf>
    <xf numFmtId="0" fontId="3" fillId="0" borderId="8" xfId="1" applyFont="1" applyBorder="1" applyAlignment="1">
      <alignment horizontal="right"/>
    </xf>
    <xf numFmtId="0" fontId="6" fillId="0" borderId="10" xfId="1" applyFont="1" applyBorder="1" applyAlignment="1">
      <alignment horizontal="left" vertical="center"/>
    </xf>
    <xf numFmtId="0" fontId="3" fillId="0" borderId="0" xfId="1" applyFont="1" applyAlignment="1">
      <alignment horizontal="right"/>
    </xf>
    <xf numFmtId="0" fontId="8" fillId="0" borderId="10" xfId="1" applyFont="1" applyBorder="1"/>
    <xf numFmtId="0" fontId="9" fillId="0" borderId="10" xfId="1" applyFont="1" applyBorder="1"/>
    <xf numFmtId="0" fontId="3" fillId="0" borderId="10" xfId="1" applyFont="1" applyBorder="1"/>
    <xf numFmtId="0" fontId="3" fillId="0" borderId="10" xfId="1" applyFont="1" applyBorder="1" applyAlignment="1">
      <alignment horizontal="left" vertical="top"/>
    </xf>
    <xf numFmtId="166" fontId="1" fillId="0" borderId="0" xfId="1" applyNumberFormat="1"/>
    <xf numFmtId="0" fontId="3" fillId="0" borderId="10" xfId="1" applyFont="1" applyBorder="1" applyAlignment="1">
      <alignment horizontal="left"/>
    </xf>
    <xf numFmtId="0" fontId="2" fillId="0" borderId="10" xfId="1" applyFont="1" applyBorder="1" applyAlignment="1">
      <alignment horizontal="left"/>
    </xf>
    <xf numFmtId="0" fontId="3" fillId="0" borderId="10" xfId="1" applyFont="1" applyBorder="1" applyAlignment="1">
      <alignment horizontal="right"/>
    </xf>
    <xf numFmtId="0" fontId="8" fillId="0" borderId="10" xfId="1" applyFont="1" applyBorder="1" applyAlignment="1">
      <alignment horizontal="left" vertical="top"/>
    </xf>
    <xf numFmtId="166" fontId="1" fillId="0" borderId="0" xfId="1" applyNumberFormat="1" applyAlignment="1">
      <alignment horizontal="right" vertical="center"/>
    </xf>
    <xf numFmtId="167" fontId="1" fillId="0" borderId="11" xfId="1" applyNumberFormat="1" applyBorder="1" applyAlignment="1">
      <alignment horizontal="right" vertical="center"/>
    </xf>
    <xf numFmtId="168" fontId="1" fillId="0" borderId="0" xfId="1" applyNumberFormat="1"/>
    <xf numFmtId="170" fontId="1" fillId="0" borderId="0" xfId="1" applyNumberFormat="1"/>
    <xf numFmtId="0" fontId="2" fillId="0" borderId="0" xfId="1" applyFont="1" applyAlignment="1">
      <alignment horizontal="right"/>
    </xf>
    <xf numFmtId="0" fontId="1" fillId="0" borderId="12" xfId="1" applyBorder="1"/>
    <xf numFmtId="0" fontId="1" fillId="0" borderId="13" xfId="1" applyBorder="1"/>
    <xf numFmtId="165" fontId="1" fillId="0" borderId="13" xfId="1" applyNumberFormat="1" applyBorder="1" applyAlignment="1">
      <alignment vertical="center"/>
    </xf>
    <xf numFmtId="165" fontId="1" fillId="0" borderId="13" xfId="1" applyNumberFormat="1" applyBorder="1"/>
    <xf numFmtId="0" fontId="1" fillId="0" borderId="14" xfId="1" applyBorder="1" applyAlignment="1">
      <alignment vertical="center"/>
    </xf>
    <xf numFmtId="165" fontId="1" fillId="0" borderId="0" xfId="1" applyNumberFormat="1" applyAlignment="1">
      <alignment vertical="center"/>
    </xf>
    <xf numFmtId="165" fontId="1" fillId="0" borderId="0" xfId="1" applyNumberFormat="1"/>
    <xf numFmtId="169" fontId="1" fillId="0" borderId="0" xfId="1" applyNumberFormat="1" applyAlignment="1">
      <alignment vertical="center"/>
    </xf>
    <xf numFmtId="0" fontId="1" fillId="0" borderId="0" xfId="1" applyAlignment="1">
      <alignment vertical="center"/>
    </xf>
    <xf numFmtId="0" fontId="4" fillId="0" borderId="1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 wrapText="1"/>
    </xf>
    <xf numFmtId="0" fontId="5" fillId="0" borderId="3" xfId="1" applyFont="1" applyBorder="1" applyAlignment="1">
      <alignment horizontal="center" vertical="center" wrapText="1"/>
    </xf>
  </cellXfs>
  <cellStyles count="5">
    <cellStyle name="Comma 2" xfId="2" xr:uid="{8328CE20-538F-41CD-9C17-CA434AF6EEAC}"/>
    <cellStyle name="Normal" xfId="0" builtinId="0"/>
    <cellStyle name="Normal 2" xfId="1" xr:uid="{A107C31B-3301-481B-85BA-77CEA6DEE74C}"/>
    <cellStyle name="Percent" xfId="4" builtinId="5"/>
    <cellStyle name="Percent 2" xfId="3" xr:uid="{DED5D1AF-029C-4C8B-A233-FC4117DF2C3C}"/>
  </cellStyles>
  <dxfs count="12"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5D476E-257A-4BA3-9D93-CE7081D70485}">
  <sheetPr>
    <pageSetUpPr autoPageBreaks="0"/>
  </sheetPr>
  <dimension ref="A1:L870"/>
  <sheetViews>
    <sheetView tabSelected="1" zoomScaleNormal="100" zoomScaleSheetLayoutView="100" workbookViewId="0">
      <selection activeCell="B2" sqref="B2:G2"/>
    </sheetView>
  </sheetViews>
  <sheetFormatPr defaultColWidth="9.140625" defaultRowHeight="12.75"/>
  <cols>
    <col min="1" max="1" width="3.28515625" style="35" bestFit="1" customWidth="1"/>
    <col min="2" max="2" width="42.42578125" style="35" customWidth="1"/>
    <col min="3" max="3" width="6.7109375" style="35" bestFit="1" customWidth="1"/>
    <col min="4" max="4" width="11.42578125" style="65" customWidth="1"/>
    <col min="5" max="5" width="11.140625" style="65" customWidth="1"/>
    <col min="6" max="6" width="12.5703125" style="66" customWidth="1"/>
    <col min="7" max="7" width="13.5703125" style="68" customWidth="1"/>
    <col min="8" max="8" width="1.85546875" style="35" customWidth="1"/>
    <col min="9" max="16384" width="9.140625" style="35"/>
  </cols>
  <sheetData>
    <row r="1" spans="2:7" ht="6" customHeight="1" thickBot="1">
      <c r="B1" s="36"/>
      <c r="C1" s="36"/>
      <c r="D1" s="37"/>
      <c r="E1" s="37"/>
      <c r="F1" s="38"/>
      <c r="G1" s="39"/>
    </row>
    <row r="2" spans="2:7" ht="38.85" customHeight="1" thickBot="1">
      <c r="B2" s="69" t="s">
        <v>0</v>
      </c>
      <c r="C2" s="70"/>
      <c r="D2" s="70"/>
      <c r="E2" s="70"/>
      <c r="F2" s="70"/>
      <c r="G2" s="71"/>
    </row>
    <row r="3" spans="2:7" ht="30" customHeight="1">
      <c r="B3" s="40"/>
      <c r="C3" s="41" t="s">
        <v>1</v>
      </c>
      <c r="D3" s="1">
        <v>2026</v>
      </c>
      <c r="E3" s="1">
        <v>2027</v>
      </c>
      <c r="F3" s="2" t="s">
        <v>2</v>
      </c>
      <c r="G3" s="3" t="s">
        <v>3</v>
      </c>
    </row>
    <row r="4" spans="2:7" ht="34.5" customHeight="1">
      <c r="B4" s="42" t="s">
        <v>4</v>
      </c>
      <c r="C4" s="43"/>
      <c r="D4" s="4"/>
      <c r="E4" s="4"/>
      <c r="F4" s="5"/>
      <c r="G4" s="6"/>
    </row>
    <row r="5" spans="2:7" ht="7.5" customHeight="1">
      <c r="B5" s="44"/>
      <c r="C5" s="45"/>
      <c r="D5" s="7"/>
      <c r="E5" s="7"/>
      <c r="F5" s="8"/>
      <c r="G5" s="9"/>
    </row>
    <row r="6" spans="2:7" ht="15">
      <c r="B6" s="46" t="s">
        <v>5</v>
      </c>
      <c r="C6" s="45" t="s">
        <v>6</v>
      </c>
      <c r="D6" s="32">
        <v>20.082455561777145</v>
      </c>
      <c r="E6" s="25">
        <v>21.038342273904735</v>
      </c>
      <c r="F6" s="33">
        <f>E6-D6</f>
        <v>0.95588671212759024</v>
      </c>
      <c r="G6" s="23">
        <f>IF(ISERROR(E6/D6-1)=TRUE,0,(E6/D6-1))</f>
        <v>4.7598099205902189E-2</v>
      </c>
    </row>
    <row r="7" spans="2:7" ht="5.85" customHeight="1">
      <c r="B7" s="47"/>
      <c r="C7" s="45"/>
      <c r="D7" s="13"/>
      <c r="E7" s="11"/>
      <c r="F7" s="14"/>
      <c r="G7" s="15"/>
    </row>
    <row r="8" spans="2:7" ht="15">
      <c r="B8" s="46" t="s">
        <v>7</v>
      </c>
      <c r="C8" s="45"/>
      <c r="D8" s="7"/>
      <c r="E8" s="16"/>
      <c r="F8" s="14"/>
      <c r="G8" s="15"/>
    </row>
    <row r="9" spans="2:7">
      <c r="B9" s="48" t="s">
        <v>8</v>
      </c>
      <c r="C9" s="45" t="s">
        <v>9</v>
      </c>
      <c r="D9" s="7">
        <v>8.9702266255000378</v>
      </c>
      <c r="E9" s="16">
        <v>8.8405876926287874</v>
      </c>
      <c r="F9" s="14">
        <f>E9-D9</f>
        <v>-0.12963893287125039</v>
      </c>
      <c r="G9" s="9">
        <f>IF(ISERROR(E9/D9-1)=TRUE,0,(E9/D9-1))</f>
        <v>-1.4452135746796047E-2</v>
      </c>
    </row>
    <row r="10" spans="2:7" ht="15">
      <c r="B10" s="49" t="s">
        <v>10</v>
      </c>
      <c r="C10" s="45" t="s">
        <v>9</v>
      </c>
      <c r="D10" s="22">
        <v>9.3533053441364622</v>
      </c>
      <c r="E10" s="21">
        <v>10.226664878603099</v>
      </c>
      <c r="F10" s="19">
        <f>E10-D10</f>
        <v>0.87335953446663694</v>
      </c>
      <c r="G10" s="20">
        <f>IF(ISERROR(E10/D10-1)=TRUE,0,(E10/D10-1))</f>
        <v>9.3374427791362624E-2</v>
      </c>
    </row>
    <row r="11" spans="2:7">
      <c r="B11" s="48" t="s">
        <v>11</v>
      </c>
      <c r="C11" s="45"/>
      <c r="D11" s="7">
        <f>SUM(D8:D10)</f>
        <v>18.323531969636498</v>
      </c>
      <c r="E11" s="16">
        <f>SUM(E8:E10)</f>
        <v>19.067252571231887</v>
      </c>
      <c r="F11" s="14">
        <f>SUM(F8:F10)</f>
        <v>0.74372060159538655</v>
      </c>
      <c r="G11" s="9">
        <f>IF(ISERROR(E11/D11-1)=TRUE,0,(E11/D11-1))</f>
        <v>4.0588277567217501E-2</v>
      </c>
    </row>
    <row r="12" spans="2:7" ht="6.75" customHeight="1">
      <c r="B12" s="48"/>
      <c r="C12" s="45"/>
      <c r="D12" s="7"/>
      <c r="E12" s="16"/>
      <c r="F12" s="14"/>
      <c r="G12" s="9"/>
    </row>
    <row r="13" spans="2:7">
      <c r="B13" s="49" t="s">
        <v>12</v>
      </c>
      <c r="C13" s="45" t="s">
        <v>9</v>
      </c>
      <c r="D13" s="7">
        <v>0</v>
      </c>
      <c r="E13" s="16">
        <f>D13</f>
        <v>0</v>
      </c>
      <c r="F13" s="14">
        <f>E13-D13</f>
        <v>0</v>
      </c>
      <c r="G13" s="9">
        <f>IF(ISERROR(E13/D13-1)=TRUE,0,(E13/D13-1))</f>
        <v>0</v>
      </c>
    </row>
    <row r="14" spans="2:7" ht="15">
      <c r="B14" s="49" t="s">
        <v>13</v>
      </c>
      <c r="C14" s="45" t="s">
        <v>9</v>
      </c>
      <c r="D14" s="18">
        <v>0.156</v>
      </c>
      <c r="E14" s="21">
        <f>D14</f>
        <v>0.156</v>
      </c>
      <c r="F14" s="19">
        <f>E14-D14</f>
        <v>0</v>
      </c>
      <c r="G14" s="20">
        <f>IF(ISERROR(E14/D14-1)=TRUE,0,(E14/D14-1))</f>
        <v>0</v>
      </c>
    </row>
    <row r="15" spans="2:7">
      <c r="B15" s="48" t="s">
        <v>11</v>
      </c>
      <c r="C15" s="45"/>
      <c r="D15" s="7">
        <f>SUM(D13:D14)</f>
        <v>0.156</v>
      </c>
      <c r="E15" s="16">
        <f>SUM(E13:E14)</f>
        <v>0.156</v>
      </c>
      <c r="F15" s="14">
        <f>SUM(F13:F14)</f>
        <v>0</v>
      </c>
      <c r="G15" s="9">
        <f>IF(ISERROR(E15/D15-1)=TRUE,0,(E15/D15-1))</f>
        <v>0</v>
      </c>
    </row>
    <row r="16" spans="2:7" ht="6.6" customHeight="1">
      <c r="B16" s="48"/>
      <c r="C16" s="45"/>
      <c r="D16" s="7"/>
      <c r="E16" s="16"/>
      <c r="F16" s="14"/>
      <c r="G16" s="9"/>
    </row>
    <row r="17" spans="2:12">
      <c r="B17" s="48" t="s">
        <v>14</v>
      </c>
      <c r="C17" s="45" t="s">
        <v>9</v>
      </c>
      <c r="D17" s="16">
        <v>0.64177426548788274</v>
      </c>
      <c r="E17" s="16">
        <v>0.56009527218615052</v>
      </c>
      <c r="F17" s="14">
        <f>E17-D17</f>
        <v>-8.1678993301732228E-2</v>
      </c>
      <c r="G17" s="9">
        <f>IF(ISERROR(E17/D17-1)=TRUE,0,(E17/D17-1))</f>
        <v>-0.1272705960555135</v>
      </c>
      <c r="L17" s="50"/>
    </row>
    <row r="18" spans="2:12" ht="15">
      <c r="B18" s="48" t="s">
        <v>15</v>
      </c>
      <c r="C18" s="45" t="s">
        <v>9</v>
      </c>
      <c r="D18" s="18">
        <v>6.3561900000000003E-3</v>
      </c>
      <c r="E18" s="21">
        <v>6.7422100000000002E-3</v>
      </c>
      <c r="F18" s="19">
        <f>E18-D18</f>
        <v>3.8601999999999994E-4</v>
      </c>
      <c r="G18" s="20">
        <f>IF(ISERROR(E18/D18-1)=TRUE,0,(E18/D18-1))</f>
        <v>6.0731350069774592E-2</v>
      </c>
    </row>
    <row r="19" spans="2:12">
      <c r="B19" s="48" t="s">
        <v>11</v>
      </c>
      <c r="C19" s="45"/>
      <c r="D19" s="16">
        <f>SUM(D17:D18)</f>
        <v>0.64813045548788273</v>
      </c>
      <c r="E19" s="16">
        <f>SUM(E17:E18)</f>
        <v>0.56683748218615049</v>
      </c>
      <c r="F19" s="16">
        <f>SUM(F17:F18)</f>
        <v>-8.1292973301732227E-2</v>
      </c>
      <c r="G19" s="9">
        <f>IF(ISERROR(E19/D19-1)=TRUE,0,(E19/D19-1))</f>
        <v>-0.12542686833091132</v>
      </c>
    </row>
    <row r="20" spans="2:12">
      <c r="B20" s="48"/>
      <c r="C20" s="45"/>
      <c r="D20" s="16"/>
      <c r="E20" s="16"/>
      <c r="F20" s="16"/>
      <c r="G20" s="9"/>
    </row>
    <row r="21" spans="2:12">
      <c r="B21" s="51" t="s">
        <v>16</v>
      </c>
      <c r="C21" s="45" t="s">
        <v>9</v>
      </c>
      <c r="D21" s="7">
        <f>D9+D15</f>
        <v>9.1262266255000384</v>
      </c>
      <c r="E21" s="7">
        <f>E9+E15</f>
        <v>8.996587692628788</v>
      </c>
      <c r="F21" s="14">
        <f>E21-D21</f>
        <v>-0.12963893287125039</v>
      </c>
      <c r="G21" s="9">
        <f>IF(ISERROR(E21/D21-1)=TRUE,0,(E21/D21-1))</f>
        <v>-1.4205096826000352E-2</v>
      </c>
    </row>
    <row r="22" spans="2:12" ht="15" customHeight="1">
      <c r="B22" s="51" t="s">
        <v>17</v>
      </c>
      <c r="C22" s="45" t="s">
        <v>9</v>
      </c>
      <c r="D22" s="22">
        <f>D10+D19</f>
        <v>10.001435799624344</v>
      </c>
      <c r="E22" s="22">
        <f>E10+E19</f>
        <v>10.793502360789249</v>
      </c>
      <c r="F22" s="19">
        <f>E22-D22</f>
        <v>0.79206656116490493</v>
      </c>
      <c r="G22" s="20">
        <f>IF(ISERROR(E22/D22-1)=TRUE,0,(E22/D22-1))</f>
        <v>7.9195285260407866E-2</v>
      </c>
    </row>
    <row r="23" spans="2:12">
      <c r="B23" s="52" t="s">
        <v>18</v>
      </c>
      <c r="C23" s="45"/>
      <c r="D23" s="11">
        <f>D21+D22</f>
        <v>19.127662425124385</v>
      </c>
      <c r="E23" s="11">
        <f>E21+E22</f>
        <v>19.790090053418037</v>
      </c>
      <c r="F23" s="11">
        <f>F11+F15+F19</f>
        <v>0.66242762829365431</v>
      </c>
      <c r="G23" s="23">
        <f>IF(ISERROR(E23/D23-1)=TRUE,0,(E23/D23-1))</f>
        <v>3.4631917563724191E-2</v>
      </c>
    </row>
    <row r="24" spans="2:12" ht="6.6" customHeight="1">
      <c r="B24" s="48"/>
      <c r="C24" s="45"/>
      <c r="D24" s="7"/>
      <c r="E24" s="16"/>
      <c r="F24" s="14"/>
      <c r="G24" s="9"/>
    </row>
    <row r="25" spans="2:12" ht="30" customHeight="1">
      <c r="B25" s="42" t="s">
        <v>19</v>
      </c>
      <c r="C25" s="43"/>
      <c r="D25" s="4"/>
      <c r="E25" s="4"/>
      <c r="F25" s="31"/>
      <c r="G25" s="6"/>
    </row>
    <row r="26" spans="2:12" ht="6" customHeight="1">
      <c r="B26" s="44"/>
      <c r="C26" s="45"/>
      <c r="D26" s="7"/>
      <c r="E26" s="7"/>
      <c r="F26" s="8"/>
      <c r="G26" s="9"/>
    </row>
    <row r="27" spans="2:12" ht="15">
      <c r="B27" s="46" t="s">
        <v>5</v>
      </c>
      <c r="C27" s="45" t="s">
        <v>6</v>
      </c>
      <c r="D27" s="32">
        <v>20.082455561777145</v>
      </c>
      <c r="E27" s="25">
        <f>E$6</f>
        <v>21.038342273904735</v>
      </c>
      <c r="F27" s="33">
        <f>E27-D27</f>
        <v>0.95588671212759024</v>
      </c>
      <c r="G27" s="23">
        <f>IF(ISERROR(E27/D27-1)=TRUE,0,(E27/D27-1))</f>
        <v>4.7598099205902189E-2</v>
      </c>
    </row>
    <row r="28" spans="2:12" ht="7.35" customHeight="1">
      <c r="B28" s="47"/>
      <c r="C28" s="45"/>
      <c r="D28" s="13"/>
      <c r="E28" s="11"/>
      <c r="F28" s="14"/>
      <c r="G28" s="15"/>
    </row>
    <row r="29" spans="2:12" ht="15">
      <c r="B29" s="46" t="s">
        <v>20</v>
      </c>
      <c r="C29" s="45"/>
      <c r="D29" s="7"/>
      <c r="E29" s="16"/>
      <c r="F29" s="14"/>
      <c r="G29" s="15"/>
    </row>
    <row r="30" spans="2:12" ht="15">
      <c r="B30" s="46" t="s">
        <v>21</v>
      </c>
      <c r="C30" s="45"/>
      <c r="D30" s="7"/>
      <c r="E30" s="16"/>
      <c r="F30" s="14"/>
      <c r="G30" s="15"/>
    </row>
    <row r="31" spans="2:12">
      <c r="B31" s="48" t="s">
        <v>8</v>
      </c>
      <c r="C31" s="45" t="s">
        <v>9</v>
      </c>
      <c r="D31" s="7">
        <v>8.9702266255000378</v>
      </c>
      <c r="E31" s="16">
        <f>E$9</f>
        <v>8.8405876926287874</v>
      </c>
      <c r="F31" s="14">
        <f>E31-D31</f>
        <v>-0.12963893287125039</v>
      </c>
      <c r="G31" s="9">
        <f>IF(ISERROR(E31/D31-1)=TRUE,0,(E31/D31-1))</f>
        <v>-1.4452135746796047E-2</v>
      </c>
    </row>
    <row r="32" spans="2:12" ht="15">
      <c r="B32" s="49" t="s">
        <v>10</v>
      </c>
      <c r="C32" s="45" t="s">
        <v>9</v>
      </c>
      <c r="D32" s="18">
        <v>15.41385995125145</v>
      </c>
      <c r="E32" s="21">
        <v>16.8531203042558</v>
      </c>
      <c r="F32" s="19">
        <f>E32-D32</f>
        <v>1.4392603530043502</v>
      </c>
      <c r="G32" s="20">
        <f>IF(ISERROR(E32/D32-1)=TRUE,0,(E32/D32-1))</f>
        <v>9.3374427791365511E-2</v>
      </c>
    </row>
    <row r="33" spans="2:7">
      <c r="B33" s="48" t="s">
        <v>11</v>
      </c>
      <c r="C33" s="45"/>
      <c r="D33" s="7">
        <f>SUM(D30:D32)</f>
        <v>24.384086576751486</v>
      </c>
      <c r="E33" s="16">
        <f>SUM(E29:E32)</f>
        <v>25.693707996884587</v>
      </c>
      <c r="F33" s="14">
        <f>E33-D33</f>
        <v>1.3096214201331016</v>
      </c>
      <c r="G33" s="9">
        <f>IF(ISERROR(E33/D33-1)=TRUE,0,(E33/D33-1))</f>
        <v>5.3708036838326034E-2</v>
      </c>
    </row>
    <row r="34" spans="2:7" ht="5.0999999999999996" customHeight="1">
      <c r="B34" s="48"/>
      <c r="C34" s="45"/>
      <c r="D34" s="7"/>
      <c r="E34" s="16"/>
      <c r="F34" s="14"/>
      <c r="G34" s="9"/>
    </row>
    <row r="35" spans="2:7">
      <c r="B35" s="49" t="s">
        <v>12</v>
      </c>
      <c r="C35" s="45" t="s">
        <v>9</v>
      </c>
      <c r="D35" s="7">
        <v>0</v>
      </c>
      <c r="E35" s="16">
        <f>E$13</f>
        <v>0</v>
      </c>
      <c r="F35" s="14">
        <f>E35-D35</f>
        <v>0</v>
      </c>
      <c r="G35" s="9">
        <f>IF(ISERROR(E35/D35-1)=TRUE,0,(E35/D35-1))</f>
        <v>0</v>
      </c>
    </row>
    <row r="36" spans="2:7" ht="15">
      <c r="B36" s="49" t="s">
        <v>13</v>
      </c>
      <c r="C36" s="45" t="s">
        <v>9</v>
      </c>
      <c r="D36" s="22">
        <v>0.156</v>
      </c>
      <c r="E36" s="24">
        <f>E$14</f>
        <v>0.156</v>
      </c>
      <c r="F36" s="19">
        <f>E36-D36</f>
        <v>0</v>
      </c>
      <c r="G36" s="20">
        <f>IF(ISERROR(E36/D36-1)=TRUE,0,(E36/D36-1))</f>
        <v>0</v>
      </c>
    </row>
    <row r="37" spans="2:7">
      <c r="B37" s="48" t="s">
        <v>11</v>
      </c>
      <c r="C37" s="45"/>
      <c r="D37" s="7">
        <f>SUM(D35:D36)</f>
        <v>0.156</v>
      </c>
      <c r="E37" s="16">
        <f>SUM(E35:E36)</f>
        <v>0.156</v>
      </c>
      <c r="F37" s="14">
        <f>SUM(F35:F36)</f>
        <v>0</v>
      </c>
      <c r="G37" s="9">
        <f>IF(ISERROR(E37/D37-1)=TRUE,0,(E37/D37-1))</f>
        <v>0</v>
      </c>
    </row>
    <row r="38" spans="2:7" ht="5.0999999999999996" customHeight="1">
      <c r="B38" s="48"/>
      <c r="C38" s="45"/>
      <c r="D38" s="7"/>
      <c r="E38" s="16"/>
      <c r="F38" s="14"/>
      <c r="G38" s="9"/>
    </row>
    <row r="39" spans="2:7">
      <c r="B39" s="48" t="s">
        <v>14</v>
      </c>
      <c r="C39" s="45" t="s">
        <v>9</v>
      </c>
      <c r="D39" s="7">
        <f>D17</f>
        <v>0.64177426548788274</v>
      </c>
      <c r="E39" s="16">
        <f>E17</f>
        <v>0.56009527218615052</v>
      </c>
      <c r="F39" s="14">
        <f>E39-D39</f>
        <v>-8.1678993301732228E-2</v>
      </c>
      <c r="G39" s="9">
        <f>IF(ISERROR(E39/D39-1)=TRUE,0,(E39/D39-1))</f>
        <v>-0.1272705960555135</v>
      </c>
    </row>
    <row r="40" spans="2:7" ht="15">
      <c r="B40" s="48" t="s">
        <v>15</v>
      </c>
      <c r="C40" s="45" t="s">
        <v>9</v>
      </c>
      <c r="D40" s="22">
        <f>D18</f>
        <v>6.3561900000000003E-3</v>
      </c>
      <c r="E40" s="24">
        <f>E$18</f>
        <v>6.7422100000000002E-3</v>
      </c>
      <c r="F40" s="19">
        <f>E40-D40</f>
        <v>3.8601999999999994E-4</v>
      </c>
      <c r="G40" s="20">
        <f>IF(ISERROR(E40/D40-1)=TRUE,0,(E40/D40-1))</f>
        <v>6.0731350069774592E-2</v>
      </c>
    </row>
    <row r="41" spans="2:7">
      <c r="B41" s="48" t="s">
        <v>11</v>
      </c>
      <c r="C41" s="45"/>
      <c r="D41" s="16">
        <f>SUM(D39:D40)</f>
        <v>0.64813045548788273</v>
      </c>
      <c r="E41" s="16">
        <f>SUM(E39:E40)</f>
        <v>0.56683748218615049</v>
      </c>
      <c r="F41" s="14">
        <f>SUM(F39:F40)</f>
        <v>-8.1292973301732227E-2</v>
      </c>
      <c r="G41" s="9">
        <f>IF(ISERROR(E41/D41-1)=TRUE,0,(E41/D41-1))</f>
        <v>-0.12542686833091132</v>
      </c>
    </row>
    <row r="42" spans="2:7" ht="13.5" customHeight="1">
      <c r="B42" s="53"/>
      <c r="C42" s="45"/>
      <c r="D42" s="7"/>
      <c r="E42" s="16"/>
      <c r="F42" s="14"/>
      <c r="G42" s="9"/>
    </row>
    <row r="43" spans="2:7">
      <c r="B43" s="51" t="s">
        <v>16</v>
      </c>
      <c r="C43" s="45" t="s">
        <v>9</v>
      </c>
      <c r="D43" s="7">
        <f>D31+D37</f>
        <v>9.1262266255000384</v>
      </c>
      <c r="E43" s="7">
        <f>E31+E37</f>
        <v>8.996587692628788</v>
      </c>
      <c r="F43" s="14">
        <f>E43-D43</f>
        <v>-0.12963893287125039</v>
      </c>
      <c r="G43" s="9">
        <f>IF(ISERROR(E43/D43-1)=TRUE,0,(E43/D43-1))</f>
        <v>-1.4205096826000352E-2</v>
      </c>
    </row>
    <row r="44" spans="2:7" ht="15">
      <c r="B44" s="51" t="s">
        <v>17</v>
      </c>
      <c r="C44" s="45" t="s">
        <v>9</v>
      </c>
      <c r="D44" s="22">
        <f>D32+D41</f>
        <v>16.061990406739334</v>
      </c>
      <c r="E44" s="22">
        <f>E32+E41</f>
        <v>17.419957786441952</v>
      </c>
      <c r="F44" s="19">
        <f>E44-D44</f>
        <v>1.3579673797026182</v>
      </c>
      <c r="G44" s="20">
        <f>IF(ISERROR(E44/D44-1)=TRUE,0,(E44/D44-1))</f>
        <v>8.4545398503839131E-2</v>
      </c>
    </row>
    <row r="45" spans="2:7">
      <c r="B45" s="52" t="s">
        <v>22</v>
      </c>
      <c r="C45" s="45"/>
      <c r="D45" s="11">
        <f>D43+D44</f>
        <v>25.188217032239372</v>
      </c>
      <c r="E45" s="11">
        <f>E43+E44</f>
        <v>26.416545479070741</v>
      </c>
      <c r="F45" s="11">
        <f>F33+F37+F41</f>
        <v>1.2283284468313693</v>
      </c>
      <c r="G45" s="23">
        <f>IF(ISERROR(E45/D45-1)=TRUE,0,(E45/D45-1))</f>
        <v>4.8765994244816424E-2</v>
      </c>
    </row>
    <row r="46" spans="2:7" ht="6" customHeight="1">
      <c r="B46" s="52"/>
      <c r="C46" s="45"/>
      <c r="D46" s="13"/>
      <c r="E46" s="11"/>
      <c r="F46" s="12"/>
      <c r="G46" s="23"/>
    </row>
    <row r="47" spans="2:7" ht="15">
      <c r="B47" s="54" t="s">
        <v>23</v>
      </c>
      <c r="C47" s="45"/>
      <c r="D47" s="7"/>
      <c r="E47" s="16"/>
      <c r="F47" s="14"/>
      <c r="G47" s="15"/>
    </row>
    <row r="48" spans="2:7">
      <c r="B48" s="48" t="s">
        <v>8</v>
      </c>
      <c r="C48" s="45" t="s">
        <v>9</v>
      </c>
      <c r="D48" s="7">
        <v>8.9702266255000378</v>
      </c>
      <c r="E48" s="16">
        <f>E$9</f>
        <v>8.8405876926287874</v>
      </c>
      <c r="F48" s="14">
        <f>E48-D48</f>
        <v>-0.12963893287125039</v>
      </c>
      <c r="G48" s="9">
        <f>IF(ISERROR(E48/D48-1)=TRUE,0,(E48/D48-1))</f>
        <v>-1.4452135746796047E-2</v>
      </c>
    </row>
    <row r="49" spans="2:7" ht="15">
      <c r="B49" s="49" t="s">
        <v>10</v>
      </c>
      <c r="C49" s="45" t="s">
        <v>9</v>
      </c>
      <c r="D49" s="18">
        <v>10.48925594142319</v>
      </c>
      <c r="E49" s="21">
        <v>11.4686842129108</v>
      </c>
      <c r="F49" s="19">
        <f>E49-D49</f>
        <v>0.97942827148760969</v>
      </c>
      <c r="G49" s="20">
        <f>IF(ISERROR(E49/D49-1)=TRUE,0,(E49/D49-1))</f>
        <v>9.3374427791369063E-2</v>
      </c>
    </row>
    <row r="50" spans="2:7">
      <c r="B50" s="48" t="s">
        <v>11</v>
      </c>
      <c r="C50" s="45"/>
      <c r="D50" s="7">
        <f>SUM(D47:D49)</f>
        <v>19.459482566923228</v>
      </c>
      <c r="E50" s="16">
        <f>SUM(E47:E49)</f>
        <v>20.309271905539589</v>
      </c>
      <c r="F50" s="14">
        <f>E50-D50</f>
        <v>0.84978933861636108</v>
      </c>
      <c r="G50" s="9">
        <f>IF(ISERROR(E50/D50-1)=TRUE,0,(E50/D50-1))</f>
        <v>4.3669678044821802E-2</v>
      </c>
    </row>
    <row r="51" spans="2:7" ht="6.75" customHeight="1">
      <c r="B51" s="48"/>
      <c r="C51" s="45"/>
      <c r="D51" s="7"/>
      <c r="E51" s="16"/>
      <c r="F51" s="14"/>
      <c r="G51" s="9"/>
    </row>
    <row r="52" spans="2:7">
      <c r="B52" s="49" t="s">
        <v>12</v>
      </c>
      <c r="C52" s="45" t="s">
        <v>9</v>
      </c>
      <c r="D52" s="7">
        <v>0</v>
      </c>
      <c r="E52" s="16">
        <f>E$13</f>
        <v>0</v>
      </c>
      <c r="F52" s="14">
        <f>E52-D52</f>
        <v>0</v>
      </c>
      <c r="G52" s="9">
        <f>IF(ISERROR(E52/D52-1)=TRUE,0,(E52/D52-1))</f>
        <v>0</v>
      </c>
    </row>
    <row r="53" spans="2:7" ht="15">
      <c r="B53" s="49" t="s">
        <v>13</v>
      </c>
      <c r="C53" s="45" t="s">
        <v>9</v>
      </c>
      <c r="D53" s="22">
        <v>0.156</v>
      </c>
      <c r="E53" s="24">
        <f>E$14</f>
        <v>0.156</v>
      </c>
      <c r="F53" s="19">
        <f>E53-D53</f>
        <v>0</v>
      </c>
      <c r="G53" s="20">
        <f>IF(ISERROR(E53/D53-1)=TRUE,0,(E53/D53-1))</f>
        <v>0</v>
      </c>
    </row>
    <row r="54" spans="2:7">
      <c r="B54" s="48" t="s">
        <v>11</v>
      </c>
      <c r="C54" s="45"/>
      <c r="D54" s="7">
        <f>SUM(D52:D53)</f>
        <v>0.156</v>
      </c>
      <c r="E54" s="16">
        <f>SUM(E51:E53)</f>
        <v>0.156</v>
      </c>
      <c r="F54" s="14">
        <f>E54-D54</f>
        <v>0</v>
      </c>
      <c r="G54" s="9">
        <f>IF(ISERROR(E54/D54-1)=TRUE,0,(E54/D54-1))</f>
        <v>0</v>
      </c>
    </row>
    <row r="55" spans="2:7" ht="6.6" customHeight="1">
      <c r="B55" s="48"/>
      <c r="C55" s="45"/>
      <c r="D55" s="7"/>
      <c r="E55" s="16"/>
      <c r="F55" s="14"/>
      <c r="G55" s="9"/>
    </row>
    <row r="56" spans="2:7" ht="14.1" customHeight="1">
      <c r="B56" s="48" t="s">
        <v>14</v>
      </c>
      <c r="C56" s="45" t="s">
        <v>9</v>
      </c>
      <c r="D56" s="7">
        <f>D17</f>
        <v>0.64177426548788274</v>
      </c>
      <c r="E56" s="16">
        <f>E$17</f>
        <v>0.56009527218615052</v>
      </c>
      <c r="F56" s="14">
        <f>E56-D56</f>
        <v>-8.1678993301732228E-2</v>
      </c>
      <c r="G56" s="9">
        <f>IF(ISERROR(E56/D56-1)=TRUE,0,(E56/D56-1))</f>
        <v>-0.1272705960555135</v>
      </c>
    </row>
    <row r="57" spans="2:7" ht="14.1" customHeight="1">
      <c r="B57" s="48" t="s">
        <v>15</v>
      </c>
      <c r="C57" s="45" t="s">
        <v>9</v>
      </c>
      <c r="D57" s="22">
        <f>D18</f>
        <v>6.3561900000000003E-3</v>
      </c>
      <c r="E57" s="24">
        <f>E$18</f>
        <v>6.7422100000000002E-3</v>
      </c>
      <c r="F57" s="19">
        <f>E57-D57</f>
        <v>3.8601999999999994E-4</v>
      </c>
      <c r="G57" s="20">
        <f>IF(ISERROR(E57/D57-1)=TRUE,0,(E57/D57-1))</f>
        <v>6.0731350069774592E-2</v>
      </c>
    </row>
    <row r="58" spans="2:7">
      <c r="B58" s="48" t="s">
        <v>11</v>
      </c>
      <c r="C58" s="45"/>
      <c r="D58" s="16">
        <f>SUM(D56:D57)</f>
        <v>0.64813045548788273</v>
      </c>
      <c r="E58" s="16">
        <f>SUM(E56:E57)</f>
        <v>0.56683748218615049</v>
      </c>
      <c r="F58" s="14">
        <f>SUM(F56:F57)</f>
        <v>-8.1292973301732227E-2</v>
      </c>
      <c r="G58" s="9">
        <f>IF(ISERROR(E58/D58-1)=TRUE,0,(E58/D58-1))</f>
        <v>-0.12542686833091132</v>
      </c>
    </row>
    <row r="59" spans="2:7">
      <c r="B59" s="53"/>
      <c r="C59" s="45"/>
      <c r="D59" s="7"/>
      <c r="E59" s="16"/>
      <c r="F59" s="14"/>
      <c r="G59" s="9"/>
    </row>
    <row r="60" spans="2:7">
      <c r="B60" s="53"/>
      <c r="C60" s="45"/>
      <c r="D60" s="7"/>
      <c r="E60" s="16"/>
      <c r="F60" s="14"/>
      <c r="G60" s="9"/>
    </row>
    <row r="61" spans="2:7" ht="12" customHeight="1">
      <c r="B61" s="51" t="s">
        <v>16</v>
      </c>
      <c r="C61" s="45" t="s">
        <v>9</v>
      </c>
      <c r="D61" s="7">
        <f>D48+D54</f>
        <v>9.1262266255000384</v>
      </c>
      <c r="E61" s="7">
        <f>E48+E54</f>
        <v>8.996587692628788</v>
      </c>
      <c r="F61" s="14">
        <f>E61-D61</f>
        <v>-0.12963893287125039</v>
      </c>
      <c r="G61" s="9">
        <f>IF(ISERROR(E61/D61-1)=TRUE,0,(E61/D61-1))</f>
        <v>-1.4205096826000352E-2</v>
      </c>
    </row>
    <row r="62" spans="2:7" ht="12" customHeight="1">
      <c r="B62" s="51" t="s">
        <v>17</v>
      </c>
      <c r="C62" s="45" t="s">
        <v>9</v>
      </c>
      <c r="D62" s="22">
        <f>D49+D58</f>
        <v>11.137386396911072</v>
      </c>
      <c r="E62" s="22">
        <f>E49+E58</f>
        <v>12.03552169509695</v>
      </c>
      <c r="F62" s="19">
        <f>E62-D62</f>
        <v>0.89813529818587767</v>
      </c>
      <c r="G62" s="20">
        <f>IF(ISERROR(E62/D62-1)=TRUE,0,(E62/D62-1))</f>
        <v>8.0641477827775976E-2</v>
      </c>
    </row>
    <row r="63" spans="2:7">
      <c r="B63" s="52" t="s">
        <v>22</v>
      </c>
      <c r="C63" s="45"/>
      <c r="D63" s="11">
        <f>D61+D62</f>
        <v>20.263613022411111</v>
      </c>
      <c r="E63" s="11">
        <f>E61+E62</f>
        <v>21.03210938772574</v>
      </c>
      <c r="F63" s="11">
        <f>F50+F54+F58</f>
        <v>0.76849636531462884</v>
      </c>
      <c r="G63" s="23">
        <f>IF(ISERROR(E63/D63-1)=TRUE,0,(E63/D63-1))</f>
        <v>3.7924942825580565E-2</v>
      </c>
    </row>
    <row r="64" spans="2:7" ht="5.0999999999999996" customHeight="1">
      <c r="B64" s="49"/>
      <c r="C64" s="45"/>
      <c r="D64" s="7"/>
      <c r="E64" s="16"/>
      <c r="F64" s="14"/>
      <c r="G64" s="15"/>
    </row>
    <row r="65" spans="2:7" ht="15">
      <c r="B65" s="54" t="s">
        <v>24</v>
      </c>
      <c r="C65" s="45"/>
      <c r="D65" s="7"/>
      <c r="E65" s="16"/>
      <c r="F65" s="14"/>
      <c r="G65" s="15"/>
    </row>
    <row r="66" spans="2:7">
      <c r="B66" s="48" t="s">
        <v>8</v>
      </c>
      <c r="C66" s="45" t="s">
        <v>9</v>
      </c>
      <c r="D66" s="7">
        <v>8.9702266255000378</v>
      </c>
      <c r="E66" s="16">
        <f>E$9</f>
        <v>8.8405876926287874</v>
      </c>
      <c r="F66" s="14">
        <f>E66-D66</f>
        <v>-0.12963893287125039</v>
      </c>
      <c r="G66" s="9">
        <f>IF(ISERROR(E66/D66-1)=TRUE,0,(E66/D66-1))</f>
        <v>-1.4452135746796047E-2</v>
      </c>
    </row>
    <row r="67" spans="2:7" ht="15">
      <c r="B67" s="49" t="s">
        <v>10</v>
      </c>
      <c r="C67" s="45" t="s">
        <v>9</v>
      </c>
      <c r="D67" s="18">
        <v>2.661308501597885</v>
      </c>
      <c r="E67" s="21">
        <v>2.9098066601108901</v>
      </c>
      <c r="F67" s="19">
        <f>E67-D67</f>
        <v>0.24849815851300505</v>
      </c>
      <c r="G67" s="20">
        <f>IF(ISERROR(E67/D67-1)=TRUE,0,(E67/D67-1))</f>
        <v>9.3374427791367731E-2</v>
      </c>
    </row>
    <row r="68" spans="2:7">
      <c r="B68" s="48" t="s">
        <v>11</v>
      </c>
      <c r="C68" s="45"/>
      <c r="D68" s="7">
        <f>SUM(D65:D67)</f>
        <v>11.631535127097923</v>
      </c>
      <c r="E68" s="16">
        <f>SUM(E64:E67)</f>
        <v>11.750394352739677</v>
      </c>
      <c r="F68" s="14">
        <f>E68-D68</f>
        <v>0.11885922564175466</v>
      </c>
      <c r="G68" s="9">
        <f>IF(ISERROR(E68/D68-1)=TRUE,0,(E68/D68-1))</f>
        <v>1.0218704955363034E-2</v>
      </c>
    </row>
    <row r="69" spans="2:7" ht="9" customHeight="1">
      <c r="B69" s="48"/>
      <c r="C69" s="45"/>
      <c r="D69" s="7"/>
      <c r="E69" s="16"/>
      <c r="F69" s="14"/>
      <c r="G69" s="9"/>
    </row>
    <row r="70" spans="2:7">
      <c r="B70" s="49" t="s">
        <v>12</v>
      </c>
      <c r="C70" s="45" t="s">
        <v>9</v>
      </c>
      <c r="D70" s="7">
        <v>0</v>
      </c>
      <c r="E70" s="16">
        <f>E$13</f>
        <v>0</v>
      </c>
      <c r="F70" s="14">
        <f>E70-D70</f>
        <v>0</v>
      </c>
      <c r="G70" s="9">
        <f>IF(ISERROR(E70/D70-1)=TRUE,0,(E70/D70-1))</f>
        <v>0</v>
      </c>
    </row>
    <row r="71" spans="2:7" ht="15">
      <c r="B71" s="49" t="s">
        <v>13</v>
      </c>
      <c r="C71" s="45" t="s">
        <v>9</v>
      </c>
      <c r="D71" s="22">
        <v>0.156</v>
      </c>
      <c r="E71" s="24">
        <f>E$14</f>
        <v>0.156</v>
      </c>
      <c r="F71" s="19">
        <f>E71-D71</f>
        <v>0</v>
      </c>
      <c r="G71" s="20">
        <f>IF(ISERROR(E71/D71-1)=TRUE,0,(E71/D71-1))</f>
        <v>0</v>
      </c>
    </row>
    <row r="72" spans="2:7">
      <c r="B72" s="48" t="s">
        <v>11</v>
      </c>
      <c r="C72" s="45"/>
      <c r="D72" s="7">
        <f>SUM(D70:D71)</f>
        <v>0.156</v>
      </c>
      <c r="E72" s="16">
        <f>SUM(E69:E71)</f>
        <v>0.156</v>
      </c>
      <c r="F72" s="14">
        <f>E72-D72</f>
        <v>0</v>
      </c>
      <c r="G72" s="9">
        <f>IF(ISERROR(E72/D72-1)=TRUE,0,(E72/D72-1))</f>
        <v>0</v>
      </c>
    </row>
    <row r="73" spans="2:7">
      <c r="B73" s="48"/>
      <c r="C73" s="45"/>
      <c r="D73" s="7"/>
      <c r="E73" s="16"/>
      <c r="F73" s="14"/>
      <c r="G73" s="9"/>
    </row>
    <row r="74" spans="2:7">
      <c r="B74" s="48" t="s">
        <v>14</v>
      </c>
      <c r="C74" s="45" t="s">
        <v>9</v>
      </c>
      <c r="D74" s="7">
        <f>D17</f>
        <v>0.64177426548788274</v>
      </c>
      <c r="E74" s="16">
        <f>E17</f>
        <v>0.56009527218615052</v>
      </c>
      <c r="F74" s="14">
        <f>E74-D74</f>
        <v>-8.1678993301732228E-2</v>
      </c>
      <c r="G74" s="9">
        <f>IF(ISERROR(E74/D74-1)=TRUE,0,(E74/D74-1))</f>
        <v>-0.1272705960555135</v>
      </c>
    </row>
    <row r="75" spans="2:7" ht="15">
      <c r="B75" s="48" t="s">
        <v>15</v>
      </c>
      <c r="C75" s="45" t="s">
        <v>9</v>
      </c>
      <c r="D75" s="22">
        <f>D18</f>
        <v>6.3561900000000003E-3</v>
      </c>
      <c r="E75" s="24">
        <f>E$18</f>
        <v>6.7422100000000002E-3</v>
      </c>
      <c r="F75" s="19">
        <f>E75-D75</f>
        <v>3.8601999999999994E-4</v>
      </c>
      <c r="G75" s="20">
        <f>IF(ISERROR(E75/D75-1)=TRUE,0,(E75/D75-1))</f>
        <v>6.0731350069774592E-2</v>
      </c>
    </row>
    <row r="76" spans="2:7">
      <c r="B76" s="48" t="s">
        <v>11</v>
      </c>
      <c r="C76" s="45"/>
      <c r="D76" s="16">
        <f>SUM(D74:D75)</f>
        <v>0.64813045548788273</v>
      </c>
      <c r="E76" s="16">
        <f>SUM(E74:E75)</f>
        <v>0.56683748218615049</v>
      </c>
      <c r="F76" s="14">
        <f>SUM(F74:F75)</f>
        <v>-8.1292973301732227E-2</v>
      </c>
      <c r="G76" s="9">
        <f>IF(ISERROR(E76/D76-1)=TRUE,0,(E76/D76-1))</f>
        <v>-0.12542686833091132</v>
      </c>
    </row>
    <row r="77" spans="2:7">
      <c r="B77" s="53"/>
      <c r="C77" s="45"/>
      <c r="D77" s="7"/>
      <c r="E77" s="16"/>
      <c r="F77" s="14"/>
      <c r="G77" s="9"/>
    </row>
    <row r="78" spans="2:7">
      <c r="B78" s="51" t="s">
        <v>16</v>
      </c>
      <c r="C78" s="45" t="s">
        <v>9</v>
      </c>
      <c r="D78" s="7">
        <f>D66+D72</f>
        <v>9.1262266255000384</v>
      </c>
      <c r="E78" s="7">
        <f>E66+E72</f>
        <v>8.996587692628788</v>
      </c>
      <c r="F78" s="14">
        <f>E78-D78</f>
        <v>-0.12963893287125039</v>
      </c>
      <c r="G78" s="9">
        <f>IF(ISERROR(E78/D78-1)=TRUE,0,(E78/D78-1))</f>
        <v>-1.4205096826000352E-2</v>
      </c>
    </row>
    <row r="79" spans="2:7" ht="19.350000000000001" customHeight="1">
      <c r="B79" s="51" t="s">
        <v>17</v>
      </c>
      <c r="C79" s="45" t="s">
        <v>9</v>
      </c>
      <c r="D79" s="22">
        <f>D67+D76</f>
        <v>3.3094389570857676</v>
      </c>
      <c r="E79" s="22">
        <f>E67+E76</f>
        <v>3.4766441422970407</v>
      </c>
      <c r="F79" s="19">
        <f>E79-D79</f>
        <v>0.16720518521127303</v>
      </c>
      <c r="G79" s="20">
        <f>IF(ISERROR(E79/D79-1)=TRUE,0,(E79/D79-1))</f>
        <v>5.0523725434872713E-2</v>
      </c>
    </row>
    <row r="80" spans="2:7">
      <c r="B80" s="52" t="s">
        <v>22</v>
      </c>
      <c r="C80" s="45"/>
      <c r="D80" s="11">
        <f>D78+D79</f>
        <v>12.435665582585806</v>
      </c>
      <c r="E80" s="11">
        <f>E78+E79</f>
        <v>12.473231834925828</v>
      </c>
      <c r="F80" s="11">
        <f>F68+F72+F76</f>
        <v>3.7566252340022435E-2</v>
      </c>
      <c r="G80" s="23">
        <f>IF(ISERROR(E80/D80-1)=TRUE,0,(E80/D80-1))</f>
        <v>3.0208477455866412E-3</v>
      </c>
    </row>
    <row r="81" spans="2:7" ht="4.3499999999999996" customHeight="1">
      <c r="B81" s="49"/>
      <c r="C81" s="45"/>
      <c r="D81" s="7"/>
      <c r="E81" s="16"/>
      <c r="F81" s="14"/>
      <c r="G81" s="9"/>
    </row>
    <row r="82" spans="2:7" ht="15">
      <c r="B82" s="46" t="s">
        <v>25</v>
      </c>
      <c r="C82" s="45"/>
      <c r="D82" s="55"/>
      <c r="E82" s="55"/>
      <c r="F82" s="14"/>
      <c r="G82" s="56"/>
    </row>
    <row r="83" spans="2:7" ht="15">
      <c r="B83" s="46" t="s">
        <v>21</v>
      </c>
      <c r="C83" s="45"/>
      <c r="D83" s="55"/>
      <c r="E83" s="55"/>
      <c r="F83" s="14"/>
      <c r="G83" s="56"/>
    </row>
    <row r="84" spans="2:7">
      <c r="B84" s="48" t="s">
        <v>8</v>
      </c>
      <c r="C84" s="45" t="s">
        <v>9</v>
      </c>
      <c r="D84" s="7">
        <v>8.9702266255000378</v>
      </c>
      <c r="E84" s="16">
        <f>E$9</f>
        <v>8.8405876926287874</v>
      </c>
      <c r="F84" s="14">
        <f>E84-D84</f>
        <v>-0.12963893287125039</v>
      </c>
      <c r="G84" s="9">
        <f>IF(ISERROR(E84/D84-1)=TRUE,0,(E84/D84-1))</f>
        <v>-1.4452135746796047E-2</v>
      </c>
    </row>
    <row r="85" spans="2:7" ht="15">
      <c r="B85" s="49" t="s">
        <v>10</v>
      </c>
      <c r="C85" s="45" t="s">
        <v>9</v>
      </c>
      <c r="D85" s="18">
        <v>10.48925594142319</v>
      </c>
      <c r="E85" s="21">
        <f>11.4686842129108</f>
        <v>11.4686842129108</v>
      </c>
      <c r="F85" s="19">
        <f>E85-D85</f>
        <v>0.97942827148760969</v>
      </c>
      <c r="G85" s="20">
        <f>IF(ISERROR(E85/D85-1)=TRUE,0,(E85/D85-1))</f>
        <v>9.3374427791369063E-2</v>
      </c>
    </row>
    <row r="86" spans="2:7">
      <c r="B86" s="48" t="s">
        <v>11</v>
      </c>
      <c r="C86" s="45"/>
      <c r="D86" s="7">
        <f>SUM(D83:D85)</f>
        <v>19.459482566923228</v>
      </c>
      <c r="E86" s="16">
        <f>SUM(E82:E85)</f>
        <v>20.309271905539589</v>
      </c>
      <c r="F86" s="14">
        <f>E86-D86</f>
        <v>0.84978933861636108</v>
      </c>
      <c r="G86" s="9">
        <f>IF(ISERROR(E86/D86-1)=TRUE,0,(E86/D86-1))</f>
        <v>4.3669678044821802E-2</v>
      </c>
    </row>
    <row r="87" spans="2:7" ht="7.35" customHeight="1">
      <c r="B87" s="48"/>
      <c r="C87" s="45"/>
      <c r="D87" s="7"/>
      <c r="E87" s="16"/>
      <c r="F87" s="14"/>
      <c r="G87" s="9"/>
    </row>
    <row r="88" spans="2:7">
      <c r="B88" s="49" t="s">
        <v>12</v>
      </c>
      <c r="C88" s="45" t="s">
        <v>9</v>
      </c>
      <c r="D88" s="7">
        <v>0</v>
      </c>
      <c r="E88" s="16">
        <f>E$13</f>
        <v>0</v>
      </c>
      <c r="F88" s="14">
        <f>E88-D88</f>
        <v>0</v>
      </c>
      <c r="G88" s="9">
        <f>IF(ISERROR(E88/D88-1)=TRUE,0,(E88/D88-1))</f>
        <v>0</v>
      </c>
    </row>
    <row r="89" spans="2:7" ht="15">
      <c r="B89" s="49" t="s">
        <v>13</v>
      </c>
      <c r="C89" s="45" t="s">
        <v>9</v>
      </c>
      <c r="D89" s="22">
        <v>0.156</v>
      </c>
      <c r="E89" s="24">
        <f>E$14</f>
        <v>0.156</v>
      </c>
      <c r="F89" s="19">
        <f>E89-D89</f>
        <v>0</v>
      </c>
      <c r="G89" s="20">
        <f>IF(ISERROR(E89/D89-1)=TRUE,0,(E89/D89-1))</f>
        <v>0</v>
      </c>
    </row>
    <row r="90" spans="2:7">
      <c r="B90" s="48" t="s">
        <v>11</v>
      </c>
      <c r="C90" s="45"/>
      <c r="D90" s="7">
        <f>SUM(D88:D89)</f>
        <v>0.156</v>
      </c>
      <c r="E90" s="16">
        <f>SUM(E87:E89)</f>
        <v>0.156</v>
      </c>
      <c r="F90" s="14">
        <f>E90-D90</f>
        <v>0</v>
      </c>
      <c r="G90" s="9">
        <f>IF(ISERROR(E90/D90-1)=TRUE,0,(E90/D90-1))</f>
        <v>0</v>
      </c>
    </row>
    <row r="91" spans="2:7" ht="6.6" customHeight="1">
      <c r="B91" s="48"/>
      <c r="C91" s="45"/>
      <c r="D91" s="18"/>
      <c r="E91" s="21"/>
      <c r="F91" s="19"/>
      <c r="G91" s="20"/>
    </row>
    <row r="92" spans="2:7">
      <c r="B92" s="48" t="s">
        <v>14</v>
      </c>
      <c r="C92" s="45" t="s">
        <v>9</v>
      </c>
      <c r="D92" s="7">
        <f>D17</f>
        <v>0.64177426548788274</v>
      </c>
      <c r="E92" s="16">
        <f>E$17</f>
        <v>0.56009527218615052</v>
      </c>
      <c r="F92" s="14">
        <f>E92-D92</f>
        <v>-8.1678993301732228E-2</v>
      </c>
      <c r="G92" s="9">
        <f>IF(ISERROR(E92/D92-1)=TRUE,0,(E92/D92-1))</f>
        <v>-0.1272705960555135</v>
      </c>
    </row>
    <row r="93" spans="2:7" ht="15">
      <c r="B93" s="48" t="s">
        <v>15</v>
      </c>
      <c r="C93" s="45" t="s">
        <v>9</v>
      </c>
      <c r="D93" s="22">
        <f>D18</f>
        <v>6.3561900000000003E-3</v>
      </c>
      <c r="E93" s="24">
        <f>E$18</f>
        <v>6.7422100000000002E-3</v>
      </c>
      <c r="F93" s="19">
        <f>E93-D93</f>
        <v>3.8601999999999994E-4</v>
      </c>
      <c r="G93" s="20">
        <f>IF(ISERROR(E93/D93-1)=TRUE,0,(E93/D93-1))</f>
        <v>6.0731350069774592E-2</v>
      </c>
    </row>
    <row r="94" spans="2:7">
      <c r="B94" s="48" t="s">
        <v>11</v>
      </c>
      <c r="C94" s="45"/>
      <c r="D94" s="16">
        <f>SUM(D92:D93)</f>
        <v>0.64813045548788273</v>
      </c>
      <c r="E94" s="16">
        <f>SUM(E92:E93)</f>
        <v>0.56683748218615049</v>
      </c>
      <c r="F94" s="14">
        <f>SUM(F92:F93)</f>
        <v>-8.1292973301732227E-2</v>
      </c>
      <c r="G94" s="9">
        <f>IF(ISERROR(E94/D94-1)=TRUE,0,(E94/D94-1))</f>
        <v>-0.12542686833091132</v>
      </c>
    </row>
    <row r="95" spans="2:7" ht="15">
      <c r="B95" s="53"/>
      <c r="C95" s="45"/>
      <c r="D95" s="18"/>
      <c r="E95" s="21"/>
      <c r="F95" s="19"/>
      <c r="G95" s="20"/>
    </row>
    <row r="96" spans="2:7">
      <c r="B96" s="53"/>
      <c r="C96" s="45"/>
      <c r="D96" s="7"/>
      <c r="E96" s="16"/>
      <c r="F96" s="14"/>
      <c r="G96" s="9"/>
    </row>
    <row r="97" spans="2:7" ht="13.5" customHeight="1">
      <c r="B97" s="51" t="s">
        <v>16</v>
      </c>
      <c r="C97" s="45" t="s">
        <v>9</v>
      </c>
      <c r="D97" s="7">
        <f>D84+D90</f>
        <v>9.1262266255000384</v>
      </c>
      <c r="E97" s="7">
        <f>E84+E90</f>
        <v>8.996587692628788</v>
      </c>
      <c r="F97" s="14">
        <f>E97-D97</f>
        <v>-0.12963893287125039</v>
      </c>
      <c r="G97" s="9">
        <f>IF(ISERROR(E97/D97-1)=TRUE,0,(E97/D97-1))</f>
        <v>-1.4205096826000352E-2</v>
      </c>
    </row>
    <row r="98" spans="2:7" ht="13.5" customHeight="1">
      <c r="B98" s="51" t="s">
        <v>17</v>
      </c>
      <c r="C98" s="45" t="s">
        <v>9</v>
      </c>
      <c r="D98" s="22">
        <f>D85+D94</f>
        <v>11.137386396911072</v>
      </c>
      <c r="E98" s="22">
        <f t="shared" ref="E98:F98" si="0">E85+E94</f>
        <v>12.03552169509695</v>
      </c>
      <c r="F98" s="22">
        <f t="shared" si="0"/>
        <v>0.89813529818587745</v>
      </c>
      <c r="G98" s="20">
        <f>IF(ISERROR(E98/D98-1)=TRUE,0,(E98/D98-1))</f>
        <v>8.0641477827775976E-2</v>
      </c>
    </row>
    <row r="99" spans="2:7">
      <c r="B99" s="52" t="s">
        <v>22</v>
      </c>
      <c r="C99" s="45" t="s">
        <v>9</v>
      </c>
      <c r="D99" s="11">
        <f>D97+D98</f>
        <v>20.263613022411111</v>
      </c>
      <c r="E99" s="11">
        <f>E97+E98</f>
        <v>21.03210938772574</v>
      </c>
      <c r="F99" s="11">
        <f>F86+F90+F94</f>
        <v>0.76849636531462884</v>
      </c>
      <c r="G99" s="23">
        <f>IF(ISERROR(E99/D99-1)=TRUE,0,(E99/D99-1))</f>
        <v>3.7924942825580565E-2</v>
      </c>
    </row>
    <row r="100" spans="2:7" ht="6.6" customHeight="1">
      <c r="B100" s="49"/>
      <c r="C100" s="45"/>
      <c r="D100" s="18"/>
      <c r="E100" s="21"/>
      <c r="F100" s="19"/>
      <c r="G100" s="20"/>
    </row>
    <row r="101" spans="2:7" ht="14.1" customHeight="1">
      <c r="B101" s="54" t="s">
        <v>24</v>
      </c>
      <c r="C101" s="45"/>
      <c r="D101" s="7"/>
      <c r="E101" s="16"/>
      <c r="F101" s="14"/>
      <c r="G101" s="15"/>
    </row>
    <row r="102" spans="2:7">
      <c r="B102" s="48" t="s">
        <v>8</v>
      </c>
      <c r="C102" s="45" t="s">
        <v>9</v>
      </c>
      <c r="D102" s="7">
        <v>8.9702266255000378</v>
      </c>
      <c r="E102" s="16">
        <f>E$9</f>
        <v>8.8405876926287874</v>
      </c>
      <c r="F102" s="14">
        <f>E102-D102</f>
        <v>-0.12963893287125039</v>
      </c>
      <c r="G102" s="9">
        <f>IF(ISERROR(E102/D102-1)=TRUE,0,(E102/D102-1))</f>
        <v>-1.4452135746796047E-2</v>
      </c>
    </row>
    <row r="103" spans="2:7" ht="15">
      <c r="B103" s="49" t="s">
        <v>10</v>
      </c>
      <c r="C103" s="45" t="s">
        <v>9</v>
      </c>
      <c r="D103" s="18">
        <v>2.661308501597885</v>
      </c>
      <c r="E103" s="21">
        <v>2.9098066601108901</v>
      </c>
      <c r="F103" s="19">
        <f>E103-D103</f>
        <v>0.24849815851300505</v>
      </c>
      <c r="G103" s="20">
        <f>IF(ISERROR(E103/D103-1)=TRUE,0,(E103/D103-1))</f>
        <v>9.3374427791367731E-2</v>
      </c>
    </row>
    <row r="104" spans="2:7">
      <c r="B104" s="48" t="s">
        <v>11</v>
      </c>
      <c r="C104" s="45"/>
      <c r="D104" s="7">
        <f>SUM(D101:D103)</f>
        <v>11.631535127097923</v>
      </c>
      <c r="E104" s="16">
        <f>SUM(E101:E103)</f>
        <v>11.750394352739677</v>
      </c>
      <c r="F104" s="14">
        <f>E104-D104</f>
        <v>0.11885922564175466</v>
      </c>
      <c r="G104" s="9">
        <f>IF(ISERROR(E104/D104-1)=TRUE,0,(E104/D104-1))</f>
        <v>1.0218704955363034E-2</v>
      </c>
    </row>
    <row r="105" spans="2:7" ht="5.85" customHeight="1">
      <c r="B105" s="48"/>
      <c r="C105" s="45"/>
      <c r="D105" s="7"/>
      <c r="E105" s="16"/>
      <c r="F105" s="14"/>
      <c r="G105" s="9"/>
    </row>
    <row r="106" spans="2:7">
      <c r="B106" s="49" t="s">
        <v>12</v>
      </c>
      <c r="C106" s="45" t="s">
        <v>9</v>
      </c>
      <c r="D106" s="7">
        <v>0</v>
      </c>
      <c r="E106" s="16">
        <f>E$13</f>
        <v>0</v>
      </c>
      <c r="F106" s="14">
        <f>E106-D106</f>
        <v>0</v>
      </c>
      <c r="G106" s="9">
        <f>IF(ISERROR(E106/D106-1)=TRUE,0,(E106/D106-1))</f>
        <v>0</v>
      </c>
    </row>
    <row r="107" spans="2:7" ht="15">
      <c r="B107" s="49" t="s">
        <v>13</v>
      </c>
      <c r="C107" s="45" t="s">
        <v>9</v>
      </c>
      <c r="D107" s="22">
        <v>0.156</v>
      </c>
      <c r="E107" s="24">
        <f>E$14</f>
        <v>0.156</v>
      </c>
      <c r="F107" s="19">
        <f>E107-D107</f>
        <v>0</v>
      </c>
      <c r="G107" s="20">
        <f>IF(ISERROR(E107/D107-1)=TRUE,0,(E107/D107-1))</f>
        <v>0</v>
      </c>
    </row>
    <row r="108" spans="2:7">
      <c r="B108" s="48" t="s">
        <v>11</v>
      </c>
      <c r="C108" s="45"/>
      <c r="D108" s="7">
        <f>SUM(D106:D107)</f>
        <v>0.156</v>
      </c>
      <c r="E108" s="16">
        <f>SUM(E106:E107)</f>
        <v>0.156</v>
      </c>
      <c r="F108" s="14">
        <f>E108-D108</f>
        <v>0</v>
      </c>
      <c r="G108" s="9">
        <f>IF(ISERROR(E108/D108-1)=TRUE,0,(E108/D108-1))</f>
        <v>0</v>
      </c>
    </row>
    <row r="109" spans="2:7">
      <c r="B109" s="48"/>
      <c r="C109" s="45"/>
      <c r="D109" s="7"/>
      <c r="E109" s="16"/>
      <c r="F109" s="14"/>
      <c r="G109" s="9"/>
    </row>
    <row r="110" spans="2:7">
      <c r="B110" s="48" t="s">
        <v>14</v>
      </c>
      <c r="C110" s="45" t="s">
        <v>9</v>
      </c>
      <c r="D110" s="7">
        <f>D17</f>
        <v>0.64177426548788274</v>
      </c>
      <c r="E110" s="16">
        <f>E17</f>
        <v>0.56009527218615052</v>
      </c>
      <c r="F110" s="14">
        <f>E110-D110</f>
        <v>-8.1678993301732228E-2</v>
      </c>
      <c r="G110" s="9">
        <f>IF(ISERROR(E110/D110-1)=TRUE,0,(E110/D110-1))</f>
        <v>-0.1272705960555135</v>
      </c>
    </row>
    <row r="111" spans="2:7" ht="15">
      <c r="B111" s="48" t="s">
        <v>15</v>
      </c>
      <c r="C111" s="45" t="s">
        <v>9</v>
      </c>
      <c r="D111" s="22">
        <f>D18</f>
        <v>6.3561900000000003E-3</v>
      </c>
      <c r="E111" s="24">
        <f>E$18</f>
        <v>6.7422100000000002E-3</v>
      </c>
      <c r="F111" s="19">
        <f>E111-D111</f>
        <v>3.8601999999999994E-4</v>
      </c>
      <c r="G111" s="20">
        <f>IF(ISERROR(E111/D111-1)=TRUE,0,(E111/D111-1))</f>
        <v>6.0731350069774592E-2</v>
      </c>
    </row>
    <row r="112" spans="2:7">
      <c r="B112" s="48" t="s">
        <v>11</v>
      </c>
      <c r="C112" s="45"/>
      <c r="D112" s="16">
        <f>SUM(D110:D111)</f>
        <v>0.64813045548788273</v>
      </c>
      <c r="E112" s="16">
        <f>SUM(E110:E111)</f>
        <v>0.56683748218615049</v>
      </c>
      <c r="F112" s="14">
        <f>SUM(F110:F111)</f>
        <v>-8.1292973301732227E-2</v>
      </c>
      <c r="G112" s="9">
        <f>IF(ISERROR(E112/D112-1)=TRUE,0,(E112/D112-1))</f>
        <v>-0.12542686833091132</v>
      </c>
    </row>
    <row r="113" spans="2:7" ht="15">
      <c r="B113" s="53"/>
      <c r="C113" s="45"/>
      <c r="D113" s="18"/>
      <c r="E113" s="21"/>
      <c r="F113" s="19"/>
      <c r="G113" s="20"/>
    </row>
    <row r="114" spans="2:7" ht="14.85" customHeight="1">
      <c r="B114" s="49"/>
      <c r="C114" s="45"/>
      <c r="D114" s="7"/>
      <c r="E114" s="7"/>
      <c r="F114" s="14"/>
      <c r="G114" s="9"/>
    </row>
    <row r="115" spans="2:7">
      <c r="B115" s="53"/>
      <c r="C115" s="45"/>
      <c r="D115" s="7"/>
      <c r="E115" s="16"/>
      <c r="F115" s="14"/>
      <c r="G115" s="9"/>
    </row>
    <row r="116" spans="2:7" ht="14.85" customHeight="1">
      <c r="B116" s="51" t="s">
        <v>16</v>
      </c>
      <c r="C116" s="45" t="s">
        <v>9</v>
      </c>
      <c r="D116" s="7">
        <f>D102+D108</f>
        <v>9.1262266255000384</v>
      </c>
      <c r="E116" s="7">
        <f>E102+E108</f>
        <v>8.996587692628788</v>
      </c>
      <c r="F116" s="14">
        <f>E116-D116</f>
        <v>-0.12963893287125039</v>
      </c>
      <c r="G116" s="9">
        <f>IF(ISERROR(E116/D116-1)=TRUE,0,(E116/D116-1))</f>
        <v>-1.4205096826000352E-2</v>
      </c>
    </row>
    <row r="117" spans="2:7" ht="14.85" customHeight="1">
      <c r="B117" s="51" t="s">
        <v>17</v>
      </c>
      <c r="C117" s="45" t="s">
        <v>9</v>
      </c>
      <c r="D117" s="22">
        <f>D103+D112</f>
        <v>3.3094389570857676</v>
      </c>
      <c r="E117" s="22">
        <f>E103+E112</f>
        <v>3.4766441422970407</v>
      </c>
      <c r="F117" s="19">
        <f>E117-D117</f>
        <v>0.16720518521127303</v>
      </c>
      <c r="G117" s="20">
        <f>IF(ISERROR(E117/D117-1)=TRUE,0,(E117/D117-1))</f>
        <v>5.0523725434872713E-2</v>
      </c>
    </row>
    <row r="118" spans="2:7">
      <c r="B118" s="52" t="s">
        <v>22</v>
      </c>
      <c r="C118" s="45" t="s">
        <v>9</v>
      </c>
      <c r="D118" s="11">
        <f>D116+D117</f>
        <v>12.435665582585806</v>
      </c>
      <c r="E118" s="11">
        <f>E116+E117</f>
        <v>12.473231834925828</v>
      </c>
      <c r="F118" s="11">
        <f>F104+F108+F112</f>
        <v>3.7566252340022435E-2</v>
      </c>
      <c r="G118" s="23">
        <f>IF(ISERROR(E118/D118-1)=TRUE,0,(E118/D118-1))</f>
        <v>3.0208477455866412E-3</v>
      </c>
    </row>
    <row r="119" spans="2:7" ht="10.5" customHeight="1">
      <c r="B119" s="48"/>
      <c r="C119" s="45"/>
      <c r="D119" s="7"/>
      <c r="E119" s="16"/>
      <c r="F119" s="14"/>
      <c r="G119" s="9"/>
    </row>
    <row r="120" spans="2:7" ht="16.5" customHeight="1">
      <c r="B120" s="42" t="s">
        <v>26</v>
      </c>
      <c r="C120" s="43"/>
      <c r="D120" s="4"/>
      <c r="E120" s="4"/>
      <c r="F120" s="5"/>
      <c r="G120" s="6"/>
    </row>
    <row r="121" spans="2:7" ht="16.5" customHeight="1">
      <c r="B121" s="44"/>
      <c r="C121" s="45"/>
      <c r="D121" s="7"/>
      <c r="E121" s="7"/>
      <c r="F121" s="8"/>
      <c r="G121" s="9"/>
    </row>
    <row r="122" spans="2:7" ht="16.5" customHeight="1">
      <c r="B122" s="46" t="s">
        <v>5</v>
      </c>
      <c r="C122" s="45" t="s">
        <v>6</v>
      </c>
      <c r="D122" s="32">
        <v>20.082455561777145</v>
      </c>
      <c r="E122" s="25">
        <f>E$6</f>
        <v>21.038342273904735</v>
      </c>
      <c r="F122" s="33">
        <f>E122-D122</f>
        <v>0.95588671212759024</v>
      </c>
      <c r="G122" s="23">
        <f>IF(ISERROR(E122/D122-1)=TRUE,0,(E122/D122-1))</f>
        <v>4.7598099205902189E-2</v>
      </c>
    </row>
    <row r="123" spans="2:7" ht="7.5" customHeight="1">
      <c r="B123" s="47"/>
      <c r="C123" s="45"/>
      <c r="D123" s="13"/>
      <c r="E123" s="11"/>
      <c r="F123" s="14"/>
      <c r="G123" s="15"/>
    </row>
    <row r="124" spans="2:7" ht="16.5" customHeight="1">
      <c r="B124" s="46" t="s">
        <v>27</v>
      </c>
      <c r="C124" s="45"/>
      <c r="D124" s="7"/>
      <c r="E124" s="16"/>
      <c r="F124" s="14"/>
      <c r="G124" s="15"/>
    </row>
    <row r="125" spans="2:7" ht="16.5" customHeight="1">
      <c r="B125" s="46" t="s">
        <v>21</v>
      </c>
      <c r="C125" s="45"/>
      <c r="D125" s="7"/>
      <c r="E125" s="16"/>
      <c r="F125" s="14"/>
      <c r="G125" s="15"/>
    </row>
    <row r="126" spans="2:7" ht="16.5" customHeight="1">
      <c r="B126" s="48" t="s">
        <v>8</v>
      </c>
      <c r="C126" s="45" t="s">
        <v>9</v>
      </c>
      <c r="D126" s="7">
        <v>8.9702266255000378</v>
      </c>
      <c r="E126" s="16">
        <f>E$9</f>
        <v>8.8405876926287874</v>
      </c>
      <c r="F126" s="14">
        <f>E126-D126</f>
        <v>-0.12963893287125039</v>
      </c>
      <c r="G126" s="9">
        <f>IF(ISERROR(E126/D126-1)=TRUE,0,(E126/D126-1))</f>
        <v>-1.4452135746796047E-2</v>
      </c>
    </row>
    <row r="127" spans="2:7" ht="16.5" customHeight="1">
      <c r="B127" s="49" t="s">
        <v>10</v>
      </c>
      <c r="C127" s="45" t="s">
        <v>9</v>
      </c>
      <c r="D127" s="18">
        <v>27.54701407798283</v>
      </c>
      <c r="E127" s="21">
        <v>29.440309884072999</v>
      </c>
      <c r="F127" s="19">
        <f>E127-D127</f>
        <v>1.893295806090169</v>
      </c>
      <c r="G127" s="20">
        <f>IF(ISERROR(E127/D127-1)=TRUE,0,(E127/D127-1))</f>
        <v>6.87296198684344E-2</v>
      </c>
    </row>
    <row r="128" spans="2:7" ht="16.5" customHeight="1">
      <c r="B128" s="48" t="s">
        <v>11</v>
      </c>
      <c r="C128" s="45"/>
      <c r="D128" s="7">
        <f>SUM(D125:D127)</f>
        <v>36.517240703482869</v>
      </c>
      <c r="E128" s="16">
        <f>SUM(E126:E127)</f>
        <v>38.28089757670179</v>
      </c>
      <c r="F128" s="14">
        <f>E128-D128</f>
        <v>1.7636568732189204</v>
      </c>
      <c r="G128" s="9">
        <f>IF(ISERROR(E128/D128-1)=TRUE,0,(E128/D128-1))</f>
        <v>4.8296553607094062E-2</v>
      </c>
    </row>
    <row r="129" spans="2:7" ht="4.5" customHeight="1">
      <c r="B129" s="48"/>
      <c r="C129" s="45"/>
      <c r="D129" s="7"/>
      <c r="E129" s="16"/>
      <c r="F129" s="14"/>
      <c r="G129" s="9"/>
    </row>
    <row r="130" spans="2:7" ht="16.5" customHeight="1">
      <c r="B130" s="49" t="s">
        <v>12</v>
      </c>
      <c r="C130" s="45" t="s">
        <v>9</v>
      </c>
      <c r="D130" s="7">
        <v>0</v>
      </c>
      <c r="E130" s="16">
        <f>E$13</f>
        <v>0</v>
      </c>
      <c r="F130" s="14">
        <f>E130-D130</f>
        <v>0</v>
      </c>
      <c r="G130" s="9">
        <f>IF(ISERROR(E130/D130-1)=TRUE,0,(E130/D130-1))</f>
        <v>0</v>
      </c>
    </row>
    <row r="131" spans="2:7" ht="16.5" customHeight="1">
      <c r="B131" s="49" t="s">
        <v>13</v>
      </c>
      <c r="C131" s="45" t="s">
        <v>9</v>
      </c>
      <c r="D131" s="22">
        <v>0.156</v>
      </c>
      <c r="E131" s="24">
        <f>E$14</f>
        <v>0.156</v>
      </c>
      <c r="F131" s="19">
        <f>E131-D131</f>
        <v>0</v>
      </c>
      <c r="G131" s="20">
        <f>IF(ISERROR(E131/D131-1)=TRUE,0,(E131/D131-1))</f>
        <v>0</v>
      </c>
    </row>
    <row r="132" spans="2:7">
      <c r="B132" s="48" t="s">
        <v>11</v>
      </c>
      <c r="C132" s="45"/>
      <c r="D132" s="7">
        <f>SUM(D130:D131)</f>
        <v>0.156</v>
      </c>
      <c r="E132" s="16">
        <f>SUM(E129:E131)</f>
        <v>0.156</v>
      </c>
      <c r="F132" s="14">
        <f>E132-D132</f>
        <v>0</v>
      </c>
      <c r="G132" s="9">
        <f>IF(ISERROR(E132/D132-1)=TRUE,0,(E132/D132-1))</f>
        <v>0</v>
      </c>
    </row>
    <row r="133" spans="2:7" ht="8.25" customHeight="1">
      <c r="B133" s="48"/>
      <c r="C133" s="45"/>
      <c r="D133" s="7"/>
      <c r="E133" s="16"/>
      <c r="F133" s="14"/>
      <c r="G133" s="9"/>
    </row>
    <row r="134" spans="2:7" ht="10.5" customHeight="1">
      <c r="B134" s="48" t="s">
        <v>14</v>
      </c>
      <c r="C134" s="45" t="s">
        <v>9</v>
      </c>
      <c r="D134" s="7">
        <f>D17</f>
        <v>0.64177426548788274</v>
      </c>
      <c r="E134" s="16">
        <f>E$17</f>
        <v>0.56009527218615052</v>
      </c>
      <c r="F134" s="14">
        <f>E134-D134</f>
        <v>-8.1678993301732228E-2</v>
      </c>
      <c r="G134" s="9">
        <f>IF(ISERROR(E134/D134-1)=TRUE,0,(E134/D134-1))</f>
        <v>-0.1272705960555135</v>
      </c>
    </row>
    <row r="135" spans="2:7" ht="12" customHeight="1">
      <c r="B135" s="48" t="s">
        <v>15</v>
      </c>
      <c r="C135" s="45" t="s">
        <v>9</v>
      </c>
      <c r="D135" s="22">
        <f>D18</f>
        <v>6.3561900000000003E-3</v>
      </c>
      <c r="E135" s="24">
        <f>E$18</f>
        <v>6.7422100000000002E-3</v>
      </c>
      <c r="F135" s="19">
        <f>E135-D135</f>
        <v>3.8601999999999994E-4</v>
      </c>
      <c r="G135" s="20">
        <f>IF(ISERROR(E135/D135-1)=TRUE,0,(E135/D135-1))</f>
        <v>6.0731350069774592E-2</v>
      </c>
    </row>
    <row r="136" spans="2:7">
      <c r="B136" s="48" t="s">
        <v>11</v>
      </c>
      <c r="C136" s="45"/>
      <c r="D136" s="16">
        <f>SUM(D134:D135)</f>
        <v>0.64813045548788273</v>
      </c>
      <c r="E136" s="16">
        <f>SUM(E134:E135)</f>
        <v>0.56683748218615049</v>
      </c>
      <c r="F136" s="14">
        <f>SUM(F134:F135)</f>
        <v>-8.1292973301732227E-2</v>
      </c>
      <c r="G136" s="9">
        <f>IF(ISERROR(E136/D136-1)=TRUE,0,(E136/D136-1))</f>
        <v>-0.12542686833091132</v>
      </c>
    </row>
    <row r="137" spans="2:7" ht="8.25" customHeight="1">
      <c r="B137" s="53"/>
      <c r="C137" s="45"/>
      <c r="D137" s="18"/>
      <c r="E137" s="21"/>
      <c r="F137" s="19"/>
      <c r="G137" s="20"/>
    </row>
    <row r="138" spans="2:7">
      <c r="B138" s="53"/>
      <c r="C138" s="45"/>
      <c r="D138" s="7"/>
      <c r="E138" s="16"/>
      <c r="F138" s="14"/>
      <c r="G138" s="9"/>
    </row>
    <row r="139" spans="2:7" ht="15.6" customHeight="1">
      <c r="B139" s="51" t="s">
        <v>16</v>
      </c>
      <c r="C139" s="45" t="s">
        <v>9</v>
      </c>
      <c r="D139" s="7">
        <f>D126+D132</f>
        <v>9.1262266255000384</v>
      </c>
      <c r="E139" s="7">
        <f>E126+E132</f>
        <v>8.996587692628788</v>
      </c>
      <c r="F139" s="14">
        <f>E139-D139</f>
        <v>-0.12963893287125039</v>
      </c>
      <c r="G139" s="9">
        <f>IF(ISERROR(E139/D139-1)=TRUE,0,(E139/D139-1))</f>
        <v>-1.4205096826000352E-2</v>
      </c>
    </row>
    <row r="140" spans="2:7" ht="15.6" customHeight="1">
      <c r="B140" s="51" t="s">
        <v>17</v>
      </c>
      <c r="C140" s="45" t="s">
        <v>9</v>
      </c>
      <c r="D140" s="22">
        <f>D127+D136</f>
        <v>28.195144533470714</v>
      </c>
      <c r="E140" s="22">
        <f>E127+E136</f>
        <v>30.007147366259151</v>
      </c>
      <c r="F140" s="19">
        <f>E140-D140</f>
        <v>1.812002832788437</v>
      </c>
      <c r="G140" s="20">
        <f>IF(ISERROR(E140/D140-1)=TRUE,0,(E140/D140-1))</f>
        <v>6.4266484984228045E-2</v>
      </c>
    </row>
    <row r="141" spans="2:7" ht="16.5" customHeight="1">
      <c r="B141" s="52" t="s">
        <v>22</v>
      </c>
      <c r="C141" s="45" t="s">
        <v>9</v>
      </c>
      <c r="D141" s="11">
        <f>D139+D140</f>
        <v>37.321371158970749</v>
      </c>
      <c r="E141" s="11">
        <f>E139+E140</f>
        <v>39.003735058887941</v>
      </c>
      <c r="F141" s="11">
        <f>F128+F132+F136</f>
        <v>1.6823638999171882</v>
      </c>
      <c r="G141" s="23">
        <f>IF(ISERROR(E141/D141-1)=TRUE,0,(E141/D141-1))</f>
        <v>4.5077762356349194E-2</v>
      </c>
    </row>
    <row r="142" spans="2:7" ht="9" customHeight="1">
      <c r="B142" s="52"/>
      <c r="C142" s="45"/>
      <c r="D142" s="13"/>
      <c r="E142" s="11"/>
      <c r="F142" s="12"/>
      <c r="G142" s="23"/>
    </row>
    <row r="143" spans="2:7" ht="16.5" customHeight="1">
      <c r="B143" s="54" t="s">
        <v>24</v>
      </c>
      <c r="C143" s="45"/>
      <c r="D143" s="7"/>
      <c r="E143" s="16"/>
      <c r="F143" s="14"/>
      <c r="G143" s="15"/>
    </row>
    <row r="144" spans="2:7" ht="16.5" customHeight="1">
      <c r="B144" s="48" t="s">
        <v>8</v>
      </c>
      <c r="C144" s="45" t="s">
        <v>9</v>
      </c>
      <c r="D144" s="7">
        <v>8.9702266255000378</v>
      </c>
      <c r="E144" s="16">
        <f>E$9</f>
        <v>8.8405876926287874</v>
      </c>
      <c r="F144" s="14">
        <f>E144-D144</f>
        <v>-0.12963893287125039</v>
      </c>
      <c r="G144" s="9">
        <f>IF(ISERROR(E144/D144-1)=TRUE,0,(E144/D144-1))</f>
        <v>-1.4452135746796047E-2</v>
      </c>
    </row>
    <row r="145" spans="2:7" ht="16.5" customHeight="1">
      <c r="B145" s="49" t="s">
        <v>10</v>
      </c>
      <c r="C145" s="45" t="s">
        <v>9</v>
      </c>
      <c r="D145" s="18">
        <v>9.3533053441364622</v>
      </c>
      <c r="E145" s="21">
        <f>E$10</f>
        <v>10.226664878603099</v>
      </c>
      <c r="F145" s="19">
        <f>E145-D145</f>
        <v>0.87335953446663694</v>
      </c>
      <c r="G145" s="20">
        <f>IF(ISERROR(E145/D145-1)=TRUE,0,(E145/D145-1))</f>
        <v>9.3374427791362624E-2</v>
      </c>
    </row>
    <row r="146" spans="2:7" ht="16.5" customHeight="1">
      <c r="B146" s="48" t="s">
        <v>11</v>
      </c>
      <c r="C146" s="45"/>
      <c r="D146" s="7">
        <f>SUM(D143:D145)</f>
        <v>18.323531969636498</v>
      </c>
      <c r="E146" s="16">
        <f>SUM(E143:E145)</f>
        <v>19.067252571231887</v>
      </c>
      <c r="F146" s="14">
        <f>E146-D146</f>
        <v>0.74372060159538833</v>
      </c>
      <c r="G146" s="9">
        <f>IF(ISERROR(E146/D146-1)=TRUE,0,(E146/D146-1))</f>
        <v>4.0588277567217501E-2</v>
      </c>
    </row>
    <row r="147" spans="2:7">
      <c r="B147" s="48"/>
      <c r="C147" s="45"/>
      <c r="D147" s="7"/>
      <c r="E147" s="16"/>
      <c r="F147" s="14"/>
      <c r="G147" s="9"/>
    </row>
    <row r="148" spans="2:7" ht="16.5" customHeight="1">
      <c r="B148" s="49" t="s">
        <v>12</v>
      </c>
      <c r="C148" s="45" t="s">
        <v>9</v>
      </c>
      <c r="D148" s="7">
        <v>0</v>
      </c>
      <c r="E148" s="16">
        <f>E$13</f>
        <v>0</v>
      </c>
      <c r="F148" s="14">
        <f>E148-D148</f>
        <v>0</v>
      </c>
      <c r="G148" s="9">
        <f>IF(ISERROR(E148/D148-1)=TRUE,0,(E148/D148-1))</f>
        <v>0</v>
      </c>
    </row>
    <row r="149" spans="2:7" ht="16.5" customHeight="1">
      <c r="B149" s="49" t="s">
        <v>13</v>
      </c>
      <c r="C149" s="45" t="s">
        <v>9</v>
      </c>
      <c r="D149" s="22">
        <v>0.156</v>
      </c>
      <c r="E149" s="24">
        <f>E$14</f>
        <v>0.156</v>
      </c>
      <c r="F149" s="19">
        <f>E149-D149</f>
        <v>0</v>
      </c>
      <c r="G149" s="20">
        <f>IF(ISERROR(E149/D149-1)=TRUE,0,(E149/D149-1))</f>
        <v>0</v>
      </c>
    </row>
    <row r="150" spans="2:7">
      <c r="B150" s="48" t="s">
        <v>11</v>
      </c>
      <c r="C150" s="45"/>
      <c r="D150" s="7">
        <f>SUM(D148:D149)</f>
        <v>0.156</v>
      </c>
      <c r="E150" s="16">
        <f>SUM(E147:E149)</f>
        <v>0.156</v>
      </c>
      <c r="F150" s="14">
        <f>E150-D150</f>
        <v>0</v>
      </c>
      <c r="G150" s="9">
        <f>IF(ISERROR(E150/D150-1)=TRUE,0,(E150/D150-1))</f>
        <v>0</v>
      </c>
    </row>
    <row r="151" spans="2:7">
      <c r="B151" s="48"/>
      <c r="C151" s="45"/>
      <c r="D151" s="7"/>
      <c r="E151" s="16"/>
      <c r="F151" s="14"/>
      <c r="G151" s="9"/>
    </row>
    <row r="152" spans="2:7">
      <c r="B152" s="48" t="s">
        <v>14</v>
      </c>
      <c r="C152" s="45" t="s">
        <v>9</v>
      </c>
      <c r="D152" s="7">
        <f>D17</f>
        <v>0.64177426548788274</v>
      </c>
      <c r="E152" s="16">
        <f>E$17</f>
        <v>0.56009527218615052</v>
      </c>
      <c r="F152" s="14">
        <f>E152-D152</f>
        <v>-8.1678993301732228E-2</v>
      </c>
      <c r="G152" s="9">
        <f>IF(ISERROR(E152/D152-1)=TRUE,0,(E152/D152-1))</f>
        <v>-0.1272705960555135</v>
      </c>
    </row>
    <row r="153" spans="2:7" ht="15">
      <c r="B153" s="48" t="s">
        <v>15</v>
      </c>
      <c r="C153" s="45" t="s">
        <v>9</v>
      </c>
      <c r="D153" s="22">
        <f>D18</f>
        <v>6.3561900000000003E-3</v>
      </c>
      <c r="E153" s="24">
        <f>E$18</f>
        <v>6.7422100000000002E-3</v>
      </c>
      <c r="F153" s="19">
        <f>E153-D153</f>
        <v>3.8601999999999994E-4</v>
      </c>
      <c r="G153" s="20">
        <f>IF(ISERROR(E153/D153-1)=TRUE,0,(E153/D153-1))</f>
        <v>6.0731350069774592E-2</v>
      </c>
    </row>
    <row r="154" spans="2:7" ht="16.5" customHeight="1">
      <c r="B154" s="48" t="s">
        <v>11</v>
      </c>
      <c r="C154" s="45"/>
      <c r="D154" s="16">
        <f>SUM(D152:D153)</f>
        <v>0.64813045548788273</v>
      </c>
      <c r="E154" s="16">
        <f>SUM(E152:E153)</f>
        <v>0.56683748218615049</v>
      </c>
      <c r="F154" s="14">
        <f>SUM(F152:F153)</f>
        <v>-8.1292973301732227E-2</v>
      </c>
      <c r="G154" s="9">
        <f>IF(ISERROR(E154/D154-1)=TRUE,0,(E154/D154-1))</f>
        <v>-0.12542686833091132</v>
      </c>
    </row>
    <row r="155" spans="2:7" ht="15">
      <c r="B155" s="53"/>
      <c r="C155" s="45"/>
      <c r="D155" s="18"/>
      <c r="E155" s="21"/>
      <c r="F155" s="19"/>
      <c r="G155" s="20"/>
    </row>
    <row r="156" spans="2:7">
      <c r="B156" s="53"/>
      <c r="C156" s="45"/>
      <c r="D156" s="7"/>
      <c r="E156" s="16"/>
      <c r="F156" s="14"/>
      <c r="G156" s="9"/>
    </row>
    <row r="157" spans="2:7">
      <c r="B157" s="51" t="s">
        <v>16</v>
      </c>
      <c r="C157" s="45" t="s">
        <v>9</v>
      </c>
      <c r="D157" s="7">
        <f>D144+D150</f>
        <v>9.1262266255000384</v>
      </c>
      <c r="E157" s="7">
        <f>E144+E150</f>
        <v>8.996587692628788</v>
      </c>
      <c r="F157" s="14">
        <f>E157-D157</f>
        <v>-0.12963893287125039</v>
      </c>
      <c r="G157" s="9">
        <f>IF(ISERROR(E157/D157-1)=TRUE,0,(E157/D157-1))</f>
        <v>-1.4205096826000352E-2</v>
      </c>
    </row>
    <row r="158" spans="2:7" ht="17.100000000000001" customHeight="1">
      <c r="B158" s="51" t="s">
        <v>17</v>
      </c>
      <c r="C158" s="45" t="s">
        <v>9</v>
      </c>
      <c r="D158" s="22">
        <f>D145+D154</f>
        <v>10.001435799624344</v>
      </c>
      <c r="E158" s="22">
        <f>E145+E154</f>
        <v>10.793502360789249</v>
      </c>
      <c r="F158" s="19">
        <f>E158-D158</f>
        <v>0.79206656116490493</v>
      </c>
      <c r="G158" s="20">
        <f>IF(ISERROR(E158/D158-1)=TRUE,0,(E158/D158-1))</f>
        <v>7.9195285260407866E-2</v>
      </c>
    </row>
    <row r="159" spans="2:7" ht="16.5" customHeight="1">
      <c r="B159" s="52" t="s">
        <v>22</v>
      </c>
      <c r="C159" s="45" t="s">
        <v>9</v>
      </c>
      <c r="D159" s="11">
        <f>D157+D158</f>
        <v>19.127662425124385</v>
      </c>
      <c r="E159" s="11">
        <f>E157+E158</f>
        <v>19.790090053418037</v>
      </c>
      <c r="F159" s="11">
        <f>F146+F150+F154</f>
        <v>0.66242762829365609</v>
      </c>
      <c r="G159" s="23">
        <f>IF(ISERROR(E159/D159-1)=TRUE,0,(E159/D159-1))</f>
        <v>3.4631917563724191E-2</v>
      </c>
    </row>
    <row r="160" spans="2:7" ht="7.5" customHeight="1">
      <c r="B160" s="49"/>
      <c r="C160" s="45"/>
      <c r="D160" s="7"/>
      <c r="E160" s="16"/>
      <c r="F160" s="14"/>
      <c r="G160" s="9"/>
    </row>
    <row r="161" spans="2:7" ht="16.5" customHeight="1">
      <c r="B161" s="46" t="s">
        <v>28</v>
      </c>
      <c r="C161" s="45"/>
      <c r="D161" s="55"/>
      <c r="E161" s="55"/>
      <c r="F161" s="14"/>
      <c r="G161" s="56"/>
    </row>
    <row r="162" spans="2:7" ht="16.5" customHeight="1">
      <c r="B162" s="48" t="s">
        <v>8</v>
      </c>
      <c r="C162" s="45" t="s">
        <v>9</v>
      </c>
      <c r="D162" s="7">
        <v>8.9702266255000378</v>
      </c>
      <c r="E162" s="16">
        <f>E$9</f>
        <v>8.8405876926287874</v>
      </c>
      <c r="F162" s="14">
        <f>E162-D162</f>
        <v>-0.12963893287125039</v>
      </c>
      <c r="G162" s="9">
        <f>IF(ISERROR(E162/D162-1)=TRUE,0,(E162/D162-1))</f>
        <v>-1.4452135746796047E-2</v>
      </c>
    </row>
    <row r="163" spans="2:7" ht="16.5" customHeight="1">
      <c r="B163" s="49" t="s">
        <v>10</v>
      </c>
      <c r="C163" s="45" t="s">
        <v>9</v>
      </c>
      <c r="D163" s="18">
        <v>3.4388323004152519</v>
      </c>
      <c r="E163" s="21">
        <v>4.0192429213463496</v>
      </c>
      <c r="F163" s="19">
        <f>E163-D163</f>
        <v>0.58041062093109774</v>
      </c>
      <c r="G163" s="20">
        <f>IF(ISERROR(E163/D163-1)=TRUE,0,(E163/D163-1))</f>
        <v>0.16878131011535835</v>
      </c>
    </row>
    <row r="164" spans="2:7">
      <c r="B164" s="48" t="s">
        <v>11</v>
      </c>
      <c r="C164" s="45"/>
      <c r="D164" s="7">
        <f>SUM(D161:D163)</f>
        <v>12.409058925915289</v>
      </c>
      <c r="E164" s="16">
        <f>SUM(E161:E163)</f>
        <v>12.859830613975138</v>
      </c>
      <c r="F164" s="14">
        <f>E164-D164</f>
        <v>0.45077168805984869</v>
      </c>
      <c r="G164" s="9">
        <f>IF(ISERROR(E164/D164-1)=TRUE,0,(E164/D164-1))</f>
        <v>3.632601720654649E-2</v>
      </c>
    </row>
    <row r="165" spans="2:7" ht="6" customHeight="1">
      <c r="B165" s="48"/>
      <c r="C165" s="45"/>
      <c r="D165" s="7"/>
      <c r="E165" s="16"/>
      <c r="F165" s="14"/>
      <c r="G165" s="9"/>
    </row>
    <row r="166" spans="2:7" ht="16.5" customHeight="1">
      <c r="B166" s="49" t="s">
        <v>12</v>
      </c>
      <c r="C166" s="45" t="s">
        <v>9</v>
      </c>
      <c r="D166" s="7">
        <v>0</v>
      </c>
      <c r="E166" s="16">
        <f>E$13</f>
        <v>0</v>
      </c>
      <c r="F166" s="14">
        <f>E166-D166</f>
        <v>0</v>
      </c>
      <c r="G166" s="9">
        <f>IF(ISERROR(E166/D166-1)=TRUE,0,(E166/D166-1))</f>
        <v>0</v>
      </c>
    </row>
    <row r="167" spans="2:7" ht="16.5" customHeight="1">
      <c r="B167" s="49" t="s">
        <v>13</v>
      </c>
      <c r="C167" s="45" t="s">
        <v>9</v>
      </c>
      <c r="D167" s="22">
        <v>0.156</v>
      </c>
      <c r="E167" s="24">
        <f>E$14</f>
        <v>0.156</v>
      </c>
      <c r="F167" s="19">
        <f>E167-D167</f>
        <v>0</v>
      </c>
      <c r="G167" s="20">
        <f>IF(ISERROR(E167/D167-1)=TRUE,0,(E167/D167-1))</f>
        <v>0</v>
      </c>
    </row>
    <row r="168" spans="2:7">
      <c r="B168" s="48" t="s">
        <v>11</v>
      </c>
      <c r="C168" s="45"/>
      <c r="D168" s="7">
        <f>SUM(D166:D167)</f>
        <v>0.156</v>
      </c>
      <c r="E168" s="16">
        <f>SUM(E165:E167)</f>
        <v>0.156</v>
      </c>
      <c r="F168" s="14">
        <f>E168-D168</f>
        <v>0</v>
      </c>
      <c r="G168" s="9">
        <f>IF(ISERROR(E168/D168-1)=TRUE,0,(E168/D168-1))</f>
        <v>0</v>
      </c>
    </row>
    <row r="169" spans="2:7" ht="7.5" customHeight="1">
      <c r="B169" s="48"/>
      <c r="C169" s="45"/>
      <c r="D169" s="18"/>
      <c r="E169" s="21"/>
      <c r="F169" s="19"/>
      <c r="G169" s="20"/>
    </row>
    <row r="170" spans="2:7">
      <c r="B170" s="48" t="s">
        <v>14</v>
      </c>
      <c r="C170" s="45" t="s">
        <v>9</v>
      </c>
      <c r="D170" s="7">
        <f>D17</f>
        <v>0.64177426548788274</v>
      </c>
      <c r="E170" s="16">
        <f>E$17</f>
        <v>0.56009527218615052</v>
      </c>
      <c r="F170" s="14">
        <f>E170-D170</f>
        <v>-8.1678993301732228E-2</v>
      </c>
      <c r="G170" s="9">
        <f>IF(ISERROR(E170/D170-1)=TRUE,0,(E170/D170-1))</f>
        <v>-0.1272705960555135</v>
      </c>
    </row>
    <row r="171" spans="2:7" ht="16.5" customHeight="1">
      <c r="B171" s="48" t="s">
        <v>15</v>
      </c>
      <c r="C171" s="45" t="s">
        <v>9</v>
      </c>
      <c r="D171" s="22">
        <f>D18</f>
        <v>6.3561900000000003E-3</v>
      </c>
      <c r="E171" s="24">
        <f>E$18</f>
        <v>6.7422100000000002E-3</v>
      </c>
      <c r="F171" s="19">
        <f>E171-D171</f>
        <v>3.8601999999999994E-4</v>
      </c>
      <c r="G171" s="20">
        <f>IF(ISERROR(E171/D171-1)=TRUE,0,(E171/D171-1))</f>
        <v>6.0731350069774592E-2</v>
      </c>
    </row>
    <row r="172" spans="2:7">
      <c r="B172" s="48" t="s">
        <v>11</v>
      </c>
      <c r="C172" s="45"/>
      <c r="D172" s="16">
        <f>SUM(D170:D171)</f>
        <v>0.64813045548788273</v>
      </c>
      <c r="E172" s="16">
        <f>SUM(E170:E171)</f>
        <v>0.56683748218615049</v>
      </c>
      <c r="F172" s="14">
        <f>SUM(F170:F171)</f>
        <v>-8.1292973301732227E-2</v>
      </c>
      <c r="G172" s="9">
        <f>IF(ISERROR(E172/D172-1)=TRUE,0,(E172/D172-1))</f>
        <v>-0.12542686833091132</v>
      </c>
    </row>
    <row r="173" spans="2:7" ht="9" customHeight="1">
      <c r="B173" s="53"/>
      <c r="C173" s="45"/>
      <c r="D173" s="18"/>
      <c r="E173" s="21"/>
      <c r="F173" s="19"/>
      <c r="G173" s="20"/>
    </row>
    <row r="174" spans="2:7">
      <c r="B174" s="53"/>
      <c r="C174" s="45"/>
      <c r="D174" s="7"/>
      <c r="E174" s="16"/>
      <c r="F174" s="14"/>
      <c r="G174" s="9"/>
    </row>
    <row r="175" spans="2:7">
      <c r="B175" s="51" t="s">
        <v>16</v>
      </c>
      <c r="C175" s="45" t="s">
        <v>9</v>
      </c>
      <c r="D175" s="7">
        <f>D162+D168</f>
        <v>9.1262266255000384</v>
      </c>
      <c r="E175" s="7">
        <f>E162+E168</f>
        <v>8.996587692628788</v>
      </c>
      <c r="F175" s="14">
        <f>E175-D175</f>
        <v>-0.12963893287125039</v>
      </c>
      <c r="G175" s="9">
        <f>IF(ISERROR(E175/D175-1)=TRUE,0,(E175/D175-1))</f>
        <v>-1.4205096826000352E-2</v>
      </c>
    </row>
    <row r="176" spans="2:7" ht="16.5" customHeight="1">
      <c r="B176" s="51" t="s">
        <v>17</v>
      </c>
      <c r="C176" s="45" t="s">
        <v>9</v>
      </c>
      <c r="D176" s="22">
        <f>D163+D172</f>
        <v>4.0869627559031345</v>
      </c>
      <c r="E176" s="22">
        <f>E163+E172</f>
        <v>4.5860804035324998</v>
      </c>
      <c r="F176" s="19">
        <f>E176-D176</f>
        <v>0.49911764762936528</v>
      </c>
      <c r="G176" s="20">
        <f>IF(ISERROR(E176/D176-1)=TRUE,0,(E176/D176-1))</f>
        <v>0.12212434451682941</v>
      </c>
    </row>
    <row r="177" spans="2:7" ht="16.5" customHeight="1">
      <c r="B177" s="52" t="s">
        <v>22</v>
      </c>
      <c r="C177" s="45" t="s">
        <v>9</v>
      </c>
      <c r="D177" s="11">
        <f>D175+D176</f>
        <v>13.213189381403172</v>
      </c>
      <c r="E177" s="11">
        <f>E175+E176</f>
        <v>13.582668096161289</v>
      </c>
      <c r="F177" s="11">
        <f>F164+F168+F172</f>
        <v>0.36947871475811644</v>
      </c>
      <c r="G177" s="23">
        <f>IF(ISERROR(E177/D177-1)=TRUE,0,(E177/D177-1))</f>
        <v>2.7962871347181117E-2</v>
      </c>
    </row>
    <row r="178" spans="2:7" ht="6.6" customHeight="1">
      <c r="B178" s="48"/>
      <c r="C178" s="45"/>
      <c r="D178" s="7"/>
      <c r="E178" s="16"/>
      <c r="F178" s="14"/>
      <c r="G178" s="9"/>
    </row>
    <row r="179" spans="2:7" ht="16.5" customHeight="1">
      <c r="B179" s="42" t="s">
        <v>29</v>
      </c>
      <c r="C179" s="43"/>
      <c r="D179" s="4"/>
      <c r="E179" s="4"/>
      <c r="F179" s="5"/>
      <c r="G179" s="6"/>
    </row>
    <row r="180" spans="2:7" ht="8.1" customHeight="1">
      <c r="B180" s="48"/>
      <c r="C180" s="45"/>
      <c r="D180" s="7"/>
      <c r="E180" s="16"/>
      <c r="F180" s="14"/>
      <c r="G180" s="9"/>
    </row>
    <row r="181" spans="2:7" ht="16.5" customHeight="1">
      <c r="B181" s="46" t="s">
        <v>5</v>
      </c>
      <c r="C181" s="45" t="s">
        <v>6</v>
      </c>
      <c r="D181" s="32">
        <v>20.082455561777145</v>
      </c>
      <c r="E181" s="25">
        <f>E$6</f>
        <v>21.038342273904735</v>
      </c>
      <c r="F181" s="33">
        <f>E181-D181</f>
        <v>0.95588671212759024</v>
      </c>
      <c r="G181" s="23">
        <f>IF(ISERROR(E181/D181-1)=TRUE,0,(E181/D181-1))</f>
        <v>4.7598099205902189E-2</v>
      </c>
    </row>
    <row r="182" spans="2:7" ht="9.6" customHeight="1">
      <c r="B182" s="47"/>
      <c r="C182" s="45"/>
      <c r="D182" s="13"/>
      <c r="E182" s="11"/>
      <c r="F182" s="14"/>
      <c r="G182" s="15"/>
    </row>
    <row r="183" spans="2:7" ht="16.5" customHeight="1">
      <c r="B183" s="46" t="s">
        <v>30</v>
      </c>
      <c r="C183" s="45"/>
      <c r="D183" s="7"/>
      <c r="E183" s="16"/>
      <c r="F183" s="14"/>
      <c r="G183" s="15"/>
    </row>
    <row r="184" spans="2:7" ht="16.5" customHeight="1">
      <c r="B184" s="46" t="s">
        <v>21</v>
      </c>
      <c r="C184" s="45"/>
      <c r="D184" s="7"/>
      <c r="E184" s="16"/>
      <c r="F184" s="14"/>
      <c r="G184" s="15"/>
    </row>
    <row r="185" spans="2:7" ht="16.5" customHeight="1">
      <c r="B185" s="48" t="s">
        <v>8</v>
      </c>
      <c r="C185" s="45" t="s">
        <v>9</v>
      </c>
      <c r="D185" s="7">
        <v>8.9702266255000378</v>
      </c>
      <c r="E185" s="16">
        <f>E$9</f>
        <v>8.8405876926287874</v>
      </c>
      <c r="F185" s="14">
        <f>E185-D185</f>
        <v>-0.12963893287125039</v>
      </c>
      <c r="G185" s="9">
        <f>IF(ISERROR(E185/D185-1)=TRUE,0,(E185/D185-1))</f>
        <v>-1.4452135746796047E-2</v>
      </c>
    </row>
    <row r="186" spans="2:7" ht="16.5" customHeight="1">
      <c r="B186" s="49" t="s">
        <v>10</v>
      </c>
      <c r="C186" s="45" t="s">
        <v>9</v>
      </c>
      <c r="D186" s="18">
        <v>173.09668394875379</v>
      </c>
      <c r="E186" s="21">
        <v>183.149469927832</v>
      </c>
      <c r="F186" s="19">
        <f>E186-D186</f>
        <v>10.052785979078209</v>
      </c>
      <c r="G186" s="20">
        <f>IF(ISERROR(E186/D186-1)=TRUE,0,(E186/D186-1))</f>
        <v>5.8076132654594215E-2</v>
      </c>
    </row>
    <row r="187" spans="2:7">
      <c r="B187" s="48" t="s">
        <v>11</v>
      </c>
      <c r="C187" s="45"/>
      <c r="D187" s="7">
        <f>SUM(D184:D186)</f>
        <v>182.06691057425382</v>
      </c>
      <c r="E187" s="16">
        <f>SUM(E183:E186)</f>
        <v>191.99005762046079</v>
      </c>
      <c r="F187" s="14">
        <f>E187-D187</f>
        <v>9.9231470462069638</v>
      </c>
      <c r="G187" s="9">
        <f>IF(ISERROR(E187/D187-1)=TRUE,0,(E187/D187-1))</f>
        <v>5.4502748549467572E-2</v>
      </c>
    </row>
    <row r="188" spans="2:7" ht="6.6" customHeight="1">
      <c r="B188" s="48"/>
      <c r="C188" s="45"/>
      <c r="D188" s="7"/>
      <c r="E188" s="16"/>
      <c r="F188" s="14"/>
      <c r="G188" s="9"/>
    </row>
    <row r="189" spans="2:7" ht="16.5" customHeight="1">
      <c r="B189" s="49" t="s">
        <v>12</v>
      </c>
      <c r="C189" s="45" t="s">
        <v>9</v>
      </c>
      <c r="D189" s="7">
        <v>0</v>
      </c>
      <c r="E189" s="16">
        <f>E$13</f>
        <v>0</v>
      </c>
      <c r="F189" s="14">
        <f>E189-D189</f>
        <v>0</v>
      </c>
      <c r="G189" s="9">
        <f>IF(ISERROR(E189/D189-1)=TRUE,0,(E189/D189-1))</f>
        <v>0</v>
      </c>
    </row>
    <row r="190" spans="2:7" ht="16.5" customHeight="1">
      <c r="B190" s="49" t="s">
        <v>13</v>
      </c>
      <c r="C190" s="45" t="s">
        <v>9</v>
      </c>
      <c r="D190" s="22">
        <v>0.156</v>
      </c>
      <c r="E190" s="24">
        <f>E$14</f>
        <v>0.156</v>
      </c>
      <c r="F190" s="19">
        <f>E190-D190</f>
        <v>0</v>
      </c>
      <c r="G190" s="20">
        <f>IF(ISERROR(E190/D190-1)=TRUE,0,(E190/D190-1))</f>
        <v>0</v>
      </c>
    </row>
    <row r="191" spans="2:7">
      <c r="B191" s="48" t="s">
        <v>11</v>
      </c>
      <c r="C191" s="45"/>
      <c r="D191" s="7">
        <f>SUM(D189:D190)</f>
        <v>0.156</v>
      </c>
      <c r="E191" s="16">
        <f>SUM(E188:E190)</f>
        <v>0.156</v>
      </c>
      <c r="F191" s="14">
        <f>E191-D191</f>
        <v>0</v>
      </c>
      <c r="G191" s="9">
        <f>IF(ISERROR(E191/D191-1)=TRUE,0,(E191/D191-1))</f>
        <v>0</v>
      </c>
    </row>
    <row r="192" spans="2:7" ht="6.6" customHeight="1">
      <c r="B192" s="48"/>
      <c r="C192" s="45"/>
      <c r="D192" s="7"/>
      <c r="E192" s="16"/>
      <c r="F192" s="14"/>
      <c r="G192" s="9"/>
    </row>
    <row r="193" spans="2:7">
      <c r="B193" s="48" t="s">
        <v>14</v>
      </c>
      <c r="C193" s="45" t="s">
        <v>9</v>
      </c>
      <c r="D193" s="7">
        <f>D17</f>
        <v>0.64177426548788274</v>
      </c>
      <c r="E193" s="16">
        <f>E$17</f>
        <v>0.56009527218615052</v>
      </c>
      <c r="F193" s="14">
        <f>E193-D193</f>
        <v>-8.1678993301732228E-2</v>
      </c>
      <c r="G193" s="9">
        <f>IF(ISERROR(E193/D193-1)=TRUE,0,(E193/D193-1))</f>
        <v>-0.1272705960555135</v>
      </c>
    </row>
    <row r="194" spans="2:7" ht="15">
      <c r="B194" s="48" t="s">
        <v>15</v>
      </c>
      <c r="C194" s="45" t="s">
        <v>9</v>
      </c>
      <c r="D194" s="22">
        <f>D18</f>
        <v>6.3561900000000003E-3</v>
      </c>
      <c r="E194" s="24">
        <f>E$18</f>
        <v>6.7422100000000002E-3</v>
      </c>
      <c r="F194" s="19">
        <f>E194-D194</f>
        <v>3.8601999999999994E-4</v>
      </c>
      <c r="G194" s="20">
        <f>IF(ISERROR(E194/D194-1)=TRUE,0,(E194/D194-1))</f>
        <v>6.0731350069774592E-2</v>
      </c>
    </row>
    <row r="195" spans="2:7">
      <c r="B195" s="48" t="s">
        <v>11</v>
      </c>
      <c r="C195" s="45"/>
      <c r="D195" s="16">
        <f>SUM(D193:D194)</f>
        <v>0.64813045548788273</v>
      </c>
      <c r="E195" s="16">
        <f>SUM(E193:E194)</f>
        <v>0.56683748218615049</v>
      </c>
      <c r="F195" s="14">
        <f>SUM(F193:F194)</f>
        <v>-8.1292973301732227E-2</v>
      </c>
      <c r="G195" s="9">
        <f>IF(ISERROR(E195/D195-1)=TRUE,0,(E195/D195-1))</f>
        <v>-0.12542686833091132</v>
      </c>
    </row>
    <row r="196" spans="2:7" ht="5.85" customHeight="1">
      <c r="B196" s="53"/>
      <c r="C196" s="45"/>
      <c r="D196" s="18"/>
      <c r="E196" s="21"/>
      <c r="F196" s="19"/>
      <c r="G196" s="20"/>
    </row>
    <row r="197" spans="2:7" ht="15">
      <c r="B197" s="53"/>
      <c r="C197" s="45"/>
      <c r="D197" s="18"/>
      <c r="E197" s="21"/>
      <c r="F197" s="19"/>
      <c r="G197" s="20"/>
    </row>
    <row r="198" spans="2:7">
      <c r="B198" s="49"/>
      <c r="C198" s="45"/>
      <c r="D198" s="7"/>
      <c r="E198" s="7"/>
      <c r="F198" s="14"/>
      <c r="G198" s="9"/>
    </row>
    <row r="199" spans="2:7">
      <c r="B199" s="53"/>
      <c r="C199" s="45"/>
      <c r="D199" s="7"/>
      <c r="E199" s="16"/>
      <c r="F199" s="14"/>
      <c r="G199" s="9"/>
    </row>
    <row r="200" spans="2:7">
      <c r="B200" s="51" t="s">
        <v>16</v>
      </c>
      <c r="C200" s="45" t="s">
        <v>9</v>
      </c>
      <c r="D200" s="7">
        <f>D185+D191</f>
        <v>9.1262266255000384</v>
      </c>
      <c r="E200" s="7">
        <f>E185+E191</f>
        <v>8.996587692628788</v>
      </c>
      <c r="F200" s="14">
        <f>E200-D200</f>
        <v>-0.12963893287125039</v>
      </c>
      <c r="G200" s="9">
        <f>IF(ISERROR(E200/D200-1)=TRUE,0,(E200/D200-1))</f>
        <v>-1.4205096826000352E-2</v>
      </c>
    </row>
    <row r="201" spans="2:7" ht="15">
      <c r="B201" s="51" t="s">
        <v>17</v>
      </c>
      <c r="C201" s="45" t="s">
        <v>9</v>
      </c>
      <c r="D201" s="22">
        <f>D186+D195</f>
        <v>173.74481440424168</v>
      </c>
      <c r="E201" s="22">
        <f>E186+E195</f>
        <v>183.71630741001815</v>
      </c>
      <c r="F201" s="19">
        <f>E201-D201</f>
        <v>9.9714930057764661</v>
      </c>
      <c r="G201" s="20">
        <f>IF(ISERROR(E201/D201-1)=TRUE,0,(E201/D201-1))</f>
        <v>5.7391600664272957E-2</v>
      </c>
    </row>
    <row r="202" spans="2:7">
      <c r="B202" s="52" t="s">
        <v>22</v>
      </c>
      <c r="C202" s="45" t="s">
        <v>9</v>
      </c>
      <c r="D202" s="11">
        <f>D200+D201</f>
        <v>182.87104102974172</v>
      </c>
      <c r="E202" s="11">
        <f>E200+E201</f>
        <v>192.71289510264694</v>
      </c>
      <c r="F202" s="11">
        <f>F187+F191+F195</f>
        <v>9.8418540729052317</v>
      </c>
      <c r="G202" s="23">
        <f>IF(ISERROR(E202/D202-1)=TRUE,0,(E202/D202-1))</f>
        <v>5.3818548948406653E-2</v>
      </c>
    </row>
    <row r="203" spans="2:7" ht="9" customHeight="1">
      <c r="B203" s="52"/>
      <c r="C203" s="45"/>
      <c r="D203" s="13"/>
      <c r="E203" s="11"/>
      <c r="F203" s="12"/>
      <c r="G203" s="23"/>
    </row>
    <row r="204" spans="2:7" ht="16.5" customHeight="1">
      <c r="B204" s="46" t="s">
        <v>31</v>
      </c>
      <c r="C204" s="45"/>
      <c r="D204" s="7"/>
      <c r="E204" s="16"/>
      <c r="F204" s="14"/>
      <c r="G204" s="15"/>
    </row>
    <row r="205" spans="2:7" ht="16.5" customHeight="1">
      <c r="B205" s="48" t="s">
        <v>8</v>
      </c>
      <c r="C205" s="45" t="s">
        <v>9</v>
      </c>
      <c r="D205" s="7">
        <v>8.9702266255000378</v>
      </c>
      <c r="E205" s="16">
        <f>E$9</f>
        <v>8.8405876926287874</v>
      </c>
      <c r="F205" s="14">
        <f>E205-D205</f>
        <v>-0.12963893287125039</v>
      </c>
      <c r="G205" s="9">
        <f>IF(ISERROR(E205/D205-1)=TRUE,0,(E205/D205-1))</f>
        <v>-1.4452135746796047E-2</v>
      </c>
    </row>
    <row r="206" spans="2:7" ht="16.5" customHeight="1">
      <c r="B206" s="49" t="s">
        <v>10</v>
      </c>
      <c r="C206" s="45" t="s">
        <v>9</v>
      </c>
      <c r="D206" s="18">
        <v>6.4412461364251712</v>
      </c>
      <c r="E206" s="21">
        <v>7.1150588089836102</v>
      </c>
      <c r="F206" s="19">
        <f>E206-D206</f>
        <v>0.67381267255843902</v>
      </c>
      <c r="G206" s="20">
        <f>IF(ISERROR(E206/D206-1)=TRUE,0,(E206/D206-1))</f>
        <v>0.10460905518701358</v>
      </c>
    </row>
    <row r="207" spans="2:7" ht="16.5" customHeight="1">
      <c r="B207" s="48" t="s">
        <v>11</v>
      </c>
      <c r="C207" s="45"/>
      <c r="D207" s="7">
        <f>SUM(D204:D206)</f>
        <v>15.411472761925209</v>
      </c>
      <c r="E207" s="16">
        <f>SUM(E204:E206)</f>
        <v>15.955646501612398</v>
      </c>
      <c r="F207" s="14">
        <f>E207-D207</f>
        <v>0.54417373968718863</v>
      </c>
      <c r="G207" s="9">
        <f>IF(ISERROR(E207/D207-1)=TRUE,0,(E207/D207-1))</f>
        <v>3.5309651977687428E-2</v>
      </c>
    </row>
    <row r="208" spans="2:7" ht="8.1" customHeight="1">
      <c r="B208" s="48"/>
      <c r="C208" s="45"/>
      <c r="D208" s="7"/>
      <c r="E208" s="16"/>
      <c r="F208" s="14"/>
      <c r="G208" s="9"/>
    </row>
    <row r="209" spans="1:7" ht="16.5" customHeight="1">
      <c r="B209" s="49" t="s">
        <v>12</v>
      </c>
      <c r="C209" s="45" t="s">
        <v>9</v>
      </c>
      <c r="D209" s="7">
        <v>0</v>
      </c>
      <c r="E209" s="16">
        <f>E$13</f>
        <v>0</v>
      </c>
      <c r="F209" s="14">
        <f>E209-D209</f>
        <v>0</v>
      </c>
      <c r="G209" s="9">
        <f>IF(ISERROR(E209/D209-1)=TRUE,0,(E209/D209-1))</f>
        <v>0</v>
      </c>
    </row>
    <row r="210" spans="1:7" ht="16.5" customHeight="1">
      <c r="B210" s="49" t="s">
        <v>13</v>
      </c>
      <c r="C210" s="45" t="s">
        <v>9</v>
      </c>
      <c r="D210" s="22">
        <v>0.156</v>
      </c>
      <c r="E210" s="24">
        <f>E$14</f>
        <v>0.156</v>
      </c>
      <c r="F210" s="19">
        <f>E210-D210</f>
        <v>0</v>
      </c>
      <c r="G210" s="20">
        <f>IF(ISERROR(E210/D210-1)=TRUE,0,(E210/D210-1))</f>
        <v>0</v>
      </c>
    </row>
    <row r="211" spans="1:7" ht="16.5" customHeight="1">
      <c r="B211" s="48" t="s">
        <v>11</v>
      </c>
      <c r="C211" s="45"/>
      <c r="D211" s="7">
        <f>SUM(D209:D210)</f>
        <v>0.156</v>
      </c>
      <c r="E211" s="16">
        <f>SUM(E208:E210)</f>
        <v>0.156</v>
      </c>
      <c r="F211" s="14">
        <f>E211-D211</f>
        <v>0</v>
      </c>
      <c r="G211" s="9">
        <f>IF(ISERROR(E211/D211-1)=TRUE,0,(E211/D211-1))</f>
        <v>0</v>
      </c>
    </row>
    <row r="212" spans="1:7" ht="9" customHeight="1">
      <c r="B212" s="48"/>
      <c r="C212" s="45"/>
      <c r="D212" s="7"/>
      <c r="E212" s="16"/>
      <c r="F212" s="14"/>
      <c r="G212" s="9"/>
    </row>
    <row r="213" spans="1:7">
      <c r="B213" s="48" t="s">
        <v>14</v>
      </c>
      <c r="C213" s="45" t="s">
        <v>9</v>
      </c>
      <c r="D213" s="7">
        <f>D17</f>
        <v>0.64177426548788274</v>
      </c>
      <c r="E213" s="16">
        <f>E$17</f>
        <v>0.56009527218615052</v>
      </c>
      <c r="F213" s="14">
        <f>E213-D213</f>
        <v>-8.1678993301732228E-2</v>
      </c>
      <c r="G213" s="9">
        <f>IF(ISERROR(E213/D213-1)=TRUE,0,(E213/D213-1))</f>
        <v>-0.1272705960555135</v>
      </c>
    </row>
    <row r="214" spans="1:7" ht="15">
      <c r="B214" s="48" t="s">
        <v>15</v>
      </c>
      <c r="C214" s="45" t="s">
        <v>9</v>
      </c>
      <c r="D214" s="22">
        <f>D18</f>
        <v>6.3561900000000003E-3</v>
      </c>
      <c r="E214" s="24">
        <f>E$18</f>
        <v>6.7422100000000002E-3</v>
      </c>
      <c r="F214" s="19">
        <f>E214-D214</f>
        <v>3.8601999999999994E-4</v>
      </c>
      <c r="G214" s="20">
        <f>IF(ISERROR(E214/D214-1)=TRUE,0,(E214/D214-1))</f>
        <v>6.0731350069774592E-2</v>
      </c>
    </row>
    <row r="215" spans="1:7">
      <c r="B215" s="48" t="s">
        <v>11</v>
      </c>
      <c r="C215" s="45"/>
      <c r="D215" s="16">
        <f>SUM(D213:D214)</f>
        <v>0.64813045548788273</v>
      </c>
      <c r="E215" s="16">
        <f>SUM(E213:E214)</f>
        <v>0.56683748218615049</v>
      </c>
      <c r="F215" s="14">
        <f>SUM(F213:F214)</f>
        <v>-8.1292973301732227E-2</v>
      </c>
      <c r="G215" s="9">
        <f>IF(ISERROR(E215/D215-1)=TRUE,0,(E215/D215-1))</f>
        <v>-0.12542686833091132</v>
      </c>
    </row>
    <row r="216" spans="1:7" ht="15">
      <c r="B216" s="53"/>
      <c r="C216" s="45"/>
      <c r="D216" s="18"/>
      <c r="E216" s="21"/>
      <c r="F216" s="19"/>
      <c r="G216" s="20"/>
    </row>
    <row r="217" spans="1:7">
      <c r="B217" s="49"/>
      <c r="C217" s="45"/>
      <c r="D217" s="7"/>
      <c r="E217" s="7"/>
      <c r="F217" s="14"/>
      <c r="G217" s="9"/>
    </row>
    <row r="218" spans="1:7">
      <c r="B218" s="53"/>
      <c r="C218" s="45"/>
      <c r="D218" s="7"/>
      <c r="E218" s="16"/>
      <c r="F218" s="14"/>
      <c r="G218" s="9"/>
    </row>
    <row r="219" spans="1:7">
      <c r="B219" s="51" t="s">
        <v>16</v>
      </c>
      <c r="C219" s="45" t="s">
        <v>9</v>
      </c>
      <c r="D219" s="7">
        <f>D205+D211</f>
        <v>9.1262266255000384</v>
      </c>
      <c r="E219" s="7">
        <f>E205+E211</f>
        <v>8.996587692628788</v>
      </c>
      <c r="F219" s="14">
        <f>E219-D219</f>
        <v>-0.12963893287125039</v>
      </c>
      <c r="G219" s="9">
        <f>IF(ISERROR(E219/D219-1)=TRUE,0,(E219/D219-1))</f>
        <v>-1.4205096826000352E-2</v>
      </c>
    </row>
    <row r="220" spans="1:7" ht="15">
      <c r="B220" s="51" t="s">
        <v>17</v>
      </c>
      <c r="C220" s="45" t="s">
        <v>9</v>
      </c>
      <c r="D220" s="22">
        <f>D206+D215</f>
        <v>7.0893765919130542</v>
      </c>
      <c r="E220" s="22">
        <f>E206+E215</f>
        <v>7.6818962911697604</v>
      </c>
      <c r="F220" s="19">
        <f>E220-D220</f>
        <v>0.59251969925670611</v>
      </c>
      <c r="G220" s="20">
        <f>IF(ISERROR(E220/D220-1)=TRUE,0,(E220/D220-1))</f>
        <v>8.3578533538844813E-2</v>
      </c>
    </row>
    <row r="221" spans="1:7">
      <c r="B221" s="52" t="s">
        <v>22</v>
      </c>
      <c r="C221" s="45" t="s">
        <v>9</v>
      </c>
      <c r="D221" s="11">
        <f>D219+D220</f>
        <v>16.215603217413094</v>
      </c>
      <c r="E221" s="11">
        <f>E219+E220</f>
        <v>16.67848398379855</v>
      </c>
      <c r="F221" s="11">
        <f>F207+F211+F215</f>
        <v>0.46288076638545639</v>
      </c>
      <c r="G221" s="23">
        <f>IF(ISERROR(E221/D221-1)=TRUE,0,(E221/D221-1))</f>
        <v>2.8545392988426954E-2</v>
      </c>
    </row>
    <row r="222" spans="1:7" ht="6.95" customHeight="1">
      <c r="B222" s="52"/>
      <c r="C222" s="45"/>
      <c r="D222" s="11"/>
      <c r="E222" s="11"/>
      <c r="F222" s="11"/>
      <c r="G222" s="23"/>
    </row>
    <row r="223" spans="1:7" ht="27" customHeight="1">
      <c r="A223" s="57">
        <v>2</v>
      </c>
      <c r="B223" s="42" t="s">
        <v>32</v>
      </c>
      <c r="C223" s="43"/>
      <c r="D223" s="4"/>
      <c r="E223" s="4"/>
      <c r="F223" s="5"/>
      <c r="G223" s="6"/>
    </row>
    <row r="224" spans="1:7" ht="8.1" customHeight="1">
      <c r="A224" s="57"/>
      <c r="B224" s="44"/>
      <c r="C224" s="45"/>
      <c r="D224" s="7"/>
      <c r="E224" s="7"/>
      <c r="F224" s="8"/>
      <c r="G224" s="9"/>
    </row>
    <row r="225" spans="2:7" ht="15">
      <c r="B225" s="54" t="s">
        <v>5</v>
      </c>
      <c r="C225" s="45" t="s">
        <v>6</v>
      </c>
      <c r="D225" s="32">
        <v>21.99531132340103</v>
      </c>
      <c r="E225" s="25">
        <v>22.734667303258153</v>
      </c>
      <c r="F225" s="33">
        <f>E225-D225</f>
        <v>0.7393559798571232</v>
      </c>
      <c r="G225" s="23">
        <f>IF(ISERROR(E225/D225-1)=TRUE,0,(E225/D225-1))</f>
        <v>3.3614253919221238E-2</v>
      </c>
    </row>
    <row r="226" spans="2:7" ht="6" customHeight="1">
      <c r="B226" s="54"/>
      <c r="C226" s="45"/>
      <c r="D226" s="10"/>
      <c r="E226" s="26"/>
      <c r="F226" s="27"/>
      <c r="G226" s="9"/>
    </row>
    <row r="227" spans="2:7" ht="15">
      <c r="B227" s="46" t="s">
        <v>7</v>
      </c>
      <c r="C227" s="45"/>
      <c r="D227" s="10"/>
      <c r="E227" s="26"/>
      <c r="F227" s="27"/>
      <c r="G227" s="15"/>
    </row>
    <row r="228" spans="2:7" ht="15">
      <c r="B228" s="54" t="s">
        <v>33</v>
      </c>
      <c r="C228" s="45"/>
      <c r="D228" s="28"/>
      <c r="E228" s="17"/>
      <c r="F228" s="27"/>
      <c r="G228" s="15"/>
    </row>
    <row r="229" spans="2:7">
      <c r="B229" s="48" t="s">
        <v>8</v>
      </c>
      <c r="C229" s="45" t="s">
        <v>9</v>
      </c>
      <c r="D229" s="16">
        <v>9.0551825655157945</v>
      </c>
      <c r="E229" s="16">
        <v>8.8691779315451811</v>
      </c>
      <c r="F229" s="14">
        <f>E229-D229</f>
        <v>-0.1860046339706134</v>
      </c>
      <c r="G229" s="9">
        <f t="shared" ref="G229:G235" si="1">IF(ISERROR(E229/D229-1)=TRUE,0,(E229/D229-1))</f>
        <v>-2.0541235102090716E-2</v>
      </c>
    </row>
    <row r="230" spans="2:7" ht="15">
      <c r="B230" s="49" t="s">
        <v>10</v>
      </c>
      <c r="C230" s="45" t="s">
        <v>9</v>
      </c>
      <c r="D230" s="18">
        <v>9.8638077248634985</v>
      </c>
      <c r="E230" s="21">
        <v>10.9270192665872</v>
      </c>
      <c r="F230" s="19">
        <f>E230-D230</f>
        <v>1.0632115417237014</v>
      </c>
      <c r="G230" s="20">
        <f t="shared" si="1"/>
        <v>0.10778915925577959</v>
      </c>
    </row>
    <row r="231" spans="2:7">
      <c r="B231" s="48" t="s">
        <v>11</v>
      </c>
      <c r="C231" s="45"/>
      <c r="D231" s="7">
        <f>SUM(D228:D230)</f>
        <v>18.918990290379291</v>
      </c>
      <c r="E231" s="16">
        <f>SUM(E228:E230)</f>
        <v>19.796197198132383</v>
      </c>
      <c r="F231" s="14">
        <f>E231-D231</f>
        <v>0.87720690775309151</v>
      </c>
      <c r="G231" s="9">
        <f t="shared" si="1"/>
        <v>4.6366475921242545E-2</v>
      </c>
    </row>
    <row r="232" spans="2:7" ht="6.6" customHeight="1">
      <c r="B232" s="48"/>
      <c r="C232" s="45"/>
      <c r="D232" s="7"/>
      <c r="E232" s="16"/>
      <c r="F232" s="14"/>
      <c r="G232" s="9">
        <f t="shared" si="1"/>
        <v>0</v>
      </c>
    </row>
    <row r="233" spans="2:7">
      <c r="B233" s="49" t="s">
        <v>12</v>
      </c>
      <c r="C233" s="45" t="s">
        <v>9</v>
      </c>
      <c r="D233" s="7">
        <v>0</v>
      </c>
      <c r="E233" s="16">
        <f>D233</f>
        <v>0</v>
      </c>
      <c r="F233" s="14">
        <f>E233-D233</f>
        <v>0</v>
      </c>
      <c r="G233" s="9">
        <f t="shared" si="1"/>
        <v>0</v>
      </c>
    </row>
    <row r="234" spans="2:7" ht="15">
      <c r="B234" s="49" t="s">
        <v>13</v>
      </c>
      <c r="C234" s="45" t="s">
        <v>9</v>
      </c>
      <c r="D234" s="18">
        <v>0.156</v>
      </c>
      <c r="E234" s="21">
        <f>D234</f>
        <v>0.156</v>
      </c>
      <c r="F234" s="19">
        <f>E234-D234</f>
        <v>0</v>
      </c>
      <c r="G234" s="20">
        <f t="shared" si="1"/>
        <v>0</v>
      </c>
    </row>
    <row r="235" spans="2:7">
      <c r="B235" s="48" t="s">
        <v>11</v>
      </c>
      <c r="C235" s="45"/>
      <c r="D235" s="7">
        <f>SUM(D233:D234)</f>
        <v>0.156</v>
      </c>
      <c r="E235" s="16">
        <f>SUM(E233:E234)</f>
        <v>0.156</v>
      </c>
      <c r="F235" s="14">
        <f>E235-D235</f>
        <v>0</v>
      </c>
      <c r="G235" s="9">
        <f t="shared" si="1"/>
        <v>0</v>
      </c>
    </row>
    <row r="236" spans="2:7" ht="5.0999999999999996" customHeight="1">
      <c r="B236" s="48"/>
      <c r="C236" s="45"/>
      <c r="D236" s="7"/>
      <c r="E236" s="16"/>
      <c r="F236" s="14"/>
      <c r="G236" s="9"/>
    </row>
    <row r="237" spans="2:7">
      <c r="B237" s="48" t="s">
        <v>14</v>
      </c>
      <c r="C237" s="45" t="s">
        <v>9</v>
      </c>
      <c r="D237" s="7">
        <v>0.80887551890342169</v>
      </c>
      <c r="E237" s="16">
        <v>0.6440060699869079</v>
      </c>
      <c r="F237" s="14">
        <f>E237-D237</f>
        <v>-0.16486944891651378</v>
      </c>
      <c r="G237" s="9">
        <f>IF(ISERROR(E237/D237-1)=TRUE,0,(E237/D237-1))</f>
        <v>-0.20382548990977545</v>
      </c>
    </row>
    <row r="238" spans="2:7" ht="15">
      <c r="B238" s="48" t="s">
        <v>15</v>
      </c>
      <c r="C238" s="45" t="s">
        <v>9</v>
      </c>
      <c r="D238" s="22">
        <v>-7.9546199999999997E-2</v>
      </c>
      <c r="E238" s="21">
        <v>-8.8620470000000007E-2</v>
      </c>
      <c r="F238" s="19">
        <f>E238-D238</f>
        <v>-9.0742700000000093E-3</v>
      </c>
      <c r="G238" s="20">
        <f>IF(ISERROR(E238/D238-1)=TRUE,0,(E238/D238-1))</f>
        <v>0.11407546809275626</v>
      </c>
    </row>
    <row r="239" spans="2:7">
      <c r="B239" s="48" t="s">
        <v>11</v>
      </c>
      <c r="C239" s="45"/>
      <c r="D239" s="16">
        <f>SUM(D237:D238)</f>
        <v>0.72932931890342168</v>
      </c>
      <c r="E239" s="16">
        <f>SUM(E237:E238)</f>
        <v>0.55538559998690795</v>
      </c>
      <c r="F239" s="14">
        <f>SUM(F237:F238)</f>
        <v>-0.17394371891651378</v>
      </c>
      <c r="G239" s="9">
        <f>IF(ISERROR(E239/D239-1)=TRUE,0,(E239/D239-1))</f>
        <v>-0.23849818512444509</v>
      </c>
    </row>
    <row r="240" spans="2:7" ht="15">
      <c r="B240" s="53"/>
      <c r="C240" s="45"/>
      <c r="D240" s="18"/>
      <c r="E240" s="16"/>
      <c r="F240" s="19"/>
      <c r="G240" s="20"/>
    </row>
    <row r="241" spans="2:7">
      <c r="B241" s="49"/>
      <c r="C241" s="45"/>
      <c r="D241" s="7"/>
      <c r="E241" s="7"/>
      <c r="F241" s="14"/>
      <c r="G241" s="9"/>
    </row>
    <row r="242" spans="2:7">
      <c r="B242" s="53"/>
      <c r="C242" s="45"/>
      <c r="D242" s="7"/>
      <c r="E242" s="16"/>
      <c r="F242" s="14"/>
      <c r="G242" s="9"/>
    </row>
    <row r="243" spans="2:7">
      <c r="B243" s="51" t="s">
        <v>16</v>
      </c>
      <c r="C243" s="45" t="s">
        <v>9</v>
      </c>
      <c r="D243" s="7">
        <f>D229+D235</f>
        <v>9.2111825655157951</v>
      </c>
      <c r="E243" s="7">
        <f>E229+E235</f>
        <v>9.0251779315451817</v>
      </c>
      <c r="F243" s="14">
        <f>E243-D243</f>
        <v>-0.1860046339706134</v>
      </c>
      <c r="G243" s="9">
        <f>IF(ISERROR(E243/D243-1)=TRUE,0,(E243/D243-1))</f>
        <v>-2.0193350055503712E-2</v>
      </c>
    </row>
    <row r="244" spans="2:7" ht="15">
      <c r="B244" s="51" t="s">
        <v>17</v>
      </c>
      <c r="C244" s="45" t="s">
        <v>9</v>
      </c>
      <c r="D244" s="22">
        <f>D230+D239</f>
        <v>10.593137043766919</v>
      </c>
      <c r="E244" s="22">
        <f>E230+E239</f>
        <v>11.482404866574107</v>
      </c>
      <c r="F244" s="19">
        <f>E244-D244</f>
        <v>0.88926782280718797</v>
      </c>
      <c r="G244" s="20">
        <f>IF(ISERROR(E244/D244-1)=TRUE,0,(E244/D244-1))</f>
        <v>8.3947542558267862E-2</v>
      </c>
    </row>
    <row r="245" spans="2:7">
      <c r="B245" s="52" t="s">
        <v>22</v>
      </c>
      <c r="C245" s="45" t="s">
        <v>9</v>
      </c>
      <c r="D245" s="11">
        <f>D243+D244</f>
        <v>19.804319609282715</v>
      </c>
      <c r="E245" s="11">
        <f>E243+E244</f>
        <v>20.507582798119287</v>
      </c>
      <c r="F245" s="11">
        <f>F231+F235+F239</f>
        <v>0.70326318883657768</v>
      </c>
      <c r="G245" s="23">
        <f>IF(ISERROR(E245/D245-1)=TRUE,0,(E245/D245-1))</f>
        <v>3.5510595804914002E-2</v>
      </c>
    </row>
    <row r="246" spans="2:7" ht="7.35" customHeight="1">
      <c r="B246" s="49"/>
      <c r="C246" s="45"/>
      <c r="D246" s="7"/>
      <c r="E246" s="16"/>
      <c r="F246" s="14"/>
      <c r="G246" s="9"/>
    </row>
    <row r="247" spans="2:7" ht="15">
      <c r="B247" s="54" t="s">
        <v>34</v>
      </c>
      <c r="C247" s="45"/>
      <c r="D247" s="7"/>
      <c r="E247" s="16"/>
      <c r="F247" s="14"/>
      <c r="G247" s="15"/>
    </row>
    <row r="248" spans="2:7">
      <c r="B248" s="48" t="s">
        <v>8</v>
      </c>
      <c r="C248" s="45" t="s">
        <v>9</v>
      </c>
      <c r="D248" s="7">
        <v>9.0551825655157945</v>
      </c>
      <c r="E248" s="16">
        <f>E$229</f>
        <v>8.8691779315451811</v>
      </c>
      <c r="F248" s="14">
        <f>E248-D248</f>
        <v>-0.1860046339706134</v>
      </c>
      <c r="G248" s="9">
        <f>IF(ISERROR(E248/D248-1)=TRUE,0,(E248/D248-1))</f>
        <v>-2.0541235102090716E-2</v>
      </c>
    </row>
    <row r="249" spans="2:7" ht="15">
      <c r="B249" s="49" t="s">
        <v>10</v>
      </c>
      <c r="C249" s="45" t="s">
        <v>9</v>
      </c>
      <c r="D249" s="18">
        <v>8.0564900886517776</v>
      </c>
      <c r="E249" s="21">
        <v>8.9248923818600403</v>
      </c>
      <c r="F249" s="19">
        <f>E249-D249</f>
        <v>0.86840229320826268</v>
      </c>
      <c r="G249" s="20">
        <f>IF(ISERROR(E249/D249-1)=TRUE,0,(E249/D249-1))</f>
        <v>0.10778915925577537</v>
      </c>
    </row>
    <row r="250" spans="2:7">
      <c r="B250" s="48" t="s">
        <v>11</v>
      </c>
      <c r="C250" s="45"/>
      <c r="D250" s="7">
        <f>SUM(D247:D249)</f>
        <v>17.11167265416757</v>
      </c>
      <c r="E250" s="16">
        <f>SUM(E247:E249)</f>
        <v>17.794070313405221</v>
      </c>
      <c r="F250" s="14">
        <f>E250-D250</f>
        <v>0.68239765923765106</v>
      </c>
      <c r="G250" s="9">
        <f>IF(ISERROR(E250/D250-1)=TRUE,0,(E250/D250-1))</f>
        <v>3.987907395315049E-2</v>
      </c>
    </row>
    <row r="251" spans="2:7" ht="7.35" customHeight="1">
      <c r="B251" s="48"/>
      <c r="C251" s="45"/>
      <c r="D251" s="7"/>
      <c r="E251" s="16"/>
      <c r="F251" s="14"/>
      <c r="G251" s="9"/>
    </row>
    <row r="252" spans="2:7">
      <c r="B252" s="49" t="s">
        <v>12</v>
      </c>
      <c r="C252" s="45" t="s">
        <v>9</v>
      </c>
      <c r="D252" s="7">
        <v>0</v>
      </c>
      <c r="E252" s="16">
        <f>E$233</f>
        <v>0</v>
      </c>
      <c r="F252" s="14">
        <f>E252-D252</f>
        <v>0</v>
      </c>
      <c r="G252" s="9">
        <f>IF(ISERROR(E252/D252-1)=TRUE,0,(E252/D252-1))</f>
        <v>0</v>
      </c>
    </row>
    <row r="253" spans="2:7" ht="15">
      <c r="B253" s="49" t="s">
        <v>13</v>
      </c>
      <c r="C253" s="45" t="s">
        <v>9</v>
      </c>
      <c r="D253" s="18">
        <v>0.156</v>
      </c>
      <c r="E253" s="21">
        <f>E$234</f>
        <v>0.156</v>
      </c>
      <c r="F253" s="19">
        <f>E253-D253</f>
        <v>0</v>
      </c>
      <c r="G253" s="20">
        <f>IF(ISERROR(E253/D253-1)=TRUE,0,(E253/D253-1))</f>
        <v>0</v>
      </c>
    </row>
    <row r="254" spans="2:7">
      <c r="B254" s="48" t="s">
        <v>11</v>
      </c>
      <c r="C254" s="45"/>
      <c r="D254" s="7">
        <f>SUM(D252:D253)</f>
        <v>0.156</v>
      </c>
      <c r="E254" s="16">
        <f>SUM(E251:E253)</f>
        <v>0.156</v>
      </c>
      <c r="F254" s="14">
        <f>E254-D254</f>
        <v>0</v>
      </c>
      <c r="G254" s="9">
        <f>IF(ISERROR(E254/D254-1)=TRUE,0,(E254/D254-1))</f>
        <v>0</v>
      </c>
    </row>
    <row r="255" spans="2:7" ht="4.3499999999999996" customHeight="1">
      <c r="B255" s="48"/>
      <c r="C255" s="45"/>
      <c r="D255" s="7"/>
      <c r="E255" s="16"/>
      <c r="F255" s="14"/>
      <c r="G255" s="9"/>
    </row>
    <row r="256" spans="2:7">
      <c r="B256" s="48" t="s">
        <v>14</v>
      </c>
      <c r="C256" s="45" t="s">
        <v>9</v>
      </c>
      <c r="D256" s="16">
        <f>D237</f>
        <v>0.80887551890342169</v>
      </c>
      <c r="E256" s="16">
        <f>E$237</f>
        <v>0.6440060699869079</v>
      </c>
      <c r="F256" s="14">
        <f>E256-D256</f>
        <v>-0.16486944891651378</v>
      </c>
      <c r="G256" s="9">
        <f>IF(ISERROR(E256/D256-1)=TRUE,0,(E256/D256-1))</f>
        <v>-0.20382548990977545</v>
      </c>
    </row>
    <row r="257" spans="2:7" ht="15">
      <c r="B257" s="48" t="s">
        <v>15</v>
      </c>
      <c r="C257" s="45" t="s">
        <v>9</v>
      </c>
      <c r="D257" s="24">
        <f>D238</f>
        <v>-7.9546199999999997E-2</v>
      </c>
      <c r="E257" s="24">
        <f>E$238</f>
        <v>-8.8620470000000007E-2</v>
      </c>
      <c r="F257" s="19">
        <f>E257-D257</f>
        <v>-9.0742700000000093E-3</v>
      </c>
      <c r="G257" s="20">
        <f>IF(ISERROR(E257/D257-1)=TRUE,0,(E257/D257-1))</f>
        <v>0.11407546809275626</v>
      </c>
    </row>
    <row r="258" spans="2:7">
      <c r="B258" s="48" t="s">
        <v>11</v>
      </c>
      <c r="C258" s="45"/>
      <c r="D258" s="16">
        <f>SUM(D256:D257)</f>
        <v>0.72932931890342168</v>
      </c>
      <c r="E258" s="16">
        <f>SUM(E256:E257)</f>
        <v>0.55538559998690795</v>
      </c>
      <c r="F258" s="14">
        <f>SUM(F256:F257)</f>
        <v>-0.17394371891651378</v>
      </c>
      <c r="G258" s="9">
        <f>IF(ISERROR(E258/D258-1)=TRUE,0,(E258/D258-1))</f>
        <v>-0.23849818512444509</v>
      </c>
    </row>
    <row r="259" spans="2:7" ht="5.0999999999999996" customHeight="1">
      <c r="B259" s="53"/>
      <c r="C259" s="45"/>
      <c r="D259" s="18"/>
      <c r="E259" s="21"/>
      <c r="F259" s="19"/>
      <c r="G259" s="20"/>
    </row>
    <row r="260" spans="2:7">
      <c r="B260" s="53"/>
      <c r="C260" s="45"/>
      <c r="D260" s="7"/>
      <c r="E260" s="16"/>
      <c r="F260" s="14"/>
      <c r="G260" s="9"/>
    </row>
    <row r="261" spans="2:7" ht="10.5" customHeight="1">
      <c r="B261" s="51" t="s">
        <v>16</v>
      </c>
      <c r="C261" s="45" t="s">
        <v>9</v>
      </c>
      <c r="D261" s="7">
        <f>D248+D254</f>
        <v>9.2111825655157951</v>
      </c>
      <c r="E261" s="7">
        <f>E248+E254</f>
        <v>9.0251779315451817</v>
      </c>
      <c r="F261" s="14">
        <f>E261-D261</f>
        <v>-0.1860046339706134</v>
      </c>
      <c r="G261" s="9">
        <f>IF(ISERROR(E261/D261-1)=TRUE,0,(E261/D261-1))</f>
        <v>-2.0193350055503712E-2</v>
      </c>
    </row>
    <row r="262" spans="2:7" ht="12" customHeight="1">
      <c r="B262" s="51" t="s">
        <v>17</v>
      </c>
      <c r="C262" s="45" t="s">
        <v>9</v>
      </c>
      <c r="D262" s="22">
        <f>D249+D258</f>
        <v>8.7858194075551985</v>
      </c>
      <c r="E262" s="22">
        <f>E249+E258</f>
        <v>9.4802779818469478</v>
      </c>
      <c r="F262" s="19">
        <f>E262-D262</f>
        <v>0.69445857429174929</v>
      </c>
      <c r="G262" s="20">
        <f>IF(ISERROR(E262/D262-1)=TRUE,0,(E262/D262-1))</f>
        <v>7.9043119608691592E-2</v>
      </c>
    </row>
    <row r="263" spans="2:7">
      <c r="B263" s="52" t="s">
        <v>22</v>
      </c>
      <c r="C263" s="45" t="s">
        <v>9</v>
      </c>
      <c r="D263" s="11">
        <f>D261+D262</f>
        <v>17.997001973070994</v>
      </c>
      <c r="E263" s="11">
        <f>E261+E262</f>
        <v>18.505455913392129</v>
      </c>
      <c r="F263" s="11">
        <f>F250+F254+F258</f>
        <v>0.50845394032113722</v>
      </c>
      <c r="G263" s="23">
        <f>IF(ISERROR(E263/D263-1)=TRUE,0,(E263/D263-1))</f>
        <v>2.8252146723211968E-2</v>
      </c>
    </row>
    <row r="264" spans="2:7" ht="6" customHeight="1">
      <c r="B264" s="52"/>
      <c r="C264" s="45"/>
      <c r="D264" s="13"/>
      <c r="E264" s="11"/>
      <c r="F264" s="12"/>
      <c r="G264" s="23"/>
    </row>
    <row r="265" spans="2:7" ht="20.25">
      <c r="B265" s="42" t="s">
        <v>35</v>
      </c>
      <c r="C265" s="43"/>
      <c r="D265" s="4"/>
      <c r="E265" s="4"/>
      <c r="F265" s="5"/>
      <c r="G265" s="6"/>
    </row>
    <row r="266" spans="2:7" ht="6.95" customHeight="1">
      <c r="B266" s="44"/>
      <c r="C266" s="45"/>
      <c r="D266" s="7"/>
      <c r="E266" s="7"/>
      <c r="F266" s="8"/>
      <c r="G266" s="9"/>
    </row>
    <row r="267" spans="2:7" ht="15">
      <c r="B267" s="46" t="s">
        <v>5</v>
      </c>
      <c r="C267" s="45" t="s">
        <v>6</v>
      </c>
      <c r="D267" s="32">
        <v>21.99531132340103</v>
      </c>
      <c r="E267" s="25">
        <f>E$225</f>
        <v>22.734667303258153</v>
      </c>
      <c r="F267" s="33">
        <f>E267-D267</f>
        <v>0.7393559798571232</v>
      </c>
      <c r="G267" s="23">
        <f>IF(ISERROR(E267/D267-1)=TRUE,0,(E267/D267-1))</f>
        <v>3.3614253919221238E-2</v>
      </c>
    </row>
    <row r="268" spans="2:7" ht="8.1" customHeight="1">
      <c r="B268" s="47"/>
      <c r="C268" s="45"/>
      <c r="D268" s="13"/>
      <c r="E268" s="11"/>
      <c r="F268" s="14"/>
      <c r="G268" s="15"/>
    </row>
    <row r="269" spans="2:7" ht="15">
      <c r="B269" s="46" t="s">
        <v>27</v>
      </c>
      <c r="C269" s="45"/>
      <c r="D269" s="7"/>
      <c r="E269" s="16"/>
      <c r="F269" s="14"/>
      <c r="G269" s="15"/>
    </row>
    <row r="270" spans="2:7" ht="15">
      <c r="B270" s="46" t="s">
        <v>21</v>
      </c>
      <c r="C270" s="45"/>
      <c r="D270" s="7"/>
      <c r="E270" s="16"/>
      <c r="F270" s="14"/>
      <c r="G270" s="15"/>
    </row>
    <row r="271" spans="2:7">
      <c r="B271" s="48" t="s">
        <v>8</v>
      </c>
      <c r="C271" s="45" t="s">
        <v>9</v>
      </c>
      <c r="D271" s="7">
        <v>9.0551825655157945</v>
      </c>
      <c r="E271" s="16">
        <f>E$229</f>
        <v>8.8691779315451811</v>
      </c>
      <c r="F271" s="14">
        <f>E271-D271</f>
        <v>-0.1860046339706134</v>
      </c>
      <c r="G271" s="9">
        <f>IF(ISERROR(E271/D271-1)=TRUE,0,(E271/D271-1))</f>
        <v>-2.0541235102090716E-2</v>
      </c>
    </row>
    <row r="272" spans="2:7" ht="15">
      <c r="B272" s="49" t="s">
        <v>10</v>
      </c>
      <c r="C272" s="45" t="s">
        <v>9</v>
      </c>
      <c r="D272" s="18">
        <v>28.61870930317469</v>
      </c>
      <c r="E272" s="21">
        <v>30.829181634580902</v>
      </c>
      <c r="F272" s="19">
        <f>E272-D272</f>
        <v>2.210472331406212</v>
      </c>
      <c r="G272" s="20">
        <f>IF(ISERROR(E272/D272-1)=TRUE,0,(E272/D272-1))</f>
        <v>7.7238714995473412E-2</v>
      </c>
    </row>
    <row r="273" spans="2:7">
      <c r="B273" s="48" t="s">
        <v>11</v>
      </c>
      <c r="C273" s="45"/>
      <c r="D273" s="7">
        <f>SUM(D270:D272)</f>
        <v>37.673891868690482</v>
      </c>
      <c r="E273" s="16">
        <f>SUM(E269:E272)</f>
        <v>39.698359566126086</v>
      </c>
      <c r="F273" s="14">
        <f>E273-D273</f>
        <v>2.024467697435604</v>
      </c>
      <c r="G273" s="9">
        <f>IF(ISERROR(E273/D273-1)=TRUE,0,(E273/D273-1))</f>
        <v>5.3736622287172686E-2</v>
      </c>
    </row>
    <row r="274" spans="2:7" ht="4.3499999999999996" customHeight="1">
      <c r="B274" s="48"/>
      <c r="C274" s="45"/>
      <c r="D274" s="7"/>
      <c r="E274" s="16"/>
      <c r="F274" s="14"/>
      <c r="G274" s="9"/>
    </row>
    <row r="275" spans="2:7">
      <c r="B275" s="49" t="s">
        <v>12</v>
      </c>
      <c r="C275" s="45" t="s">
        <v>9</v>
      </c>
      <c r="D275" s="7">
        <v>0</v>
      </c>
      <c r="E275" s="16">
        <f>E$233</f>
        <v>0</v>
      </c>
      <c r="F275" s="14">
        <f>E275-D275</f>
        <v>0</v>
      </c>
      <c r="G275" s="9">
        <f>IF(ISERROR(E275/D275-1)=TRUE,0,(E275/D275-1))</f>
        <v>0</v>
      </c>
    </row>
    <row r="276" spans="2:7" ht="15">
      <c r="B276" s="49" t="s">
        <v>13</v>
      </c>
      <c r="C276" s="45" t="s">
        <v>9</v>
      </c>
      <c r="D276" s="18">
        <v>0.156</v>
      </c>
      <c r="E276" s="21">
        <f>E$234</f>
        <v>0.156</v>
      </c>
      <c r="F276" s="19">
        <f>E276-D276</f>
        <v>0</v>
      </c>
      <c r="G276" s="20">
        <f>IF(ISERROR(E276/D276-1)=TRUE,0,(E276/D276-1))</f>
        <v>0</v>
      </c>
    </row>
    <row r="277" spans="2:7">
      <c r="B277" s="48" t="s">
        <v>11</v>
      </c>
      <c r="C277" s="45"/>
      <c r="D277" s="7">
        <f>SUM(D275:D276)</f>
        <v>0.156</v>
      </c>
      <c r="E277" s="16">
        <f>SUM(E274:E276)</f>
        <v>0.156</v>
      </c>
      <c r="F277" s="14">
        <f>E277-D277</f>
        <v>0</v>
      </c>
      <c r="G277" s="9">
        <f>IF(ISERROR(E277/D277-1)=TRUE,0,(E277/D277-1))</f>
        <v>0</v>
      </c>
    </row>
    <row r="278" spans="2:7" ht="3.6" customHeight="1">
      <c r="B278" s="48"/>
      <c r="C278" s="45"/>
      <c r="D278" s="7"/>
      <c r="E278" s="16"/>
      <c r="F278" s="14"/>
      <c r="G278" s="9"/>
    </row>
    <row r="279" spans="2:7">
      <c r="B279" s="48" t="s">
        <v>14</v>
      </c>
      <c r="C279" s="45" t="s">
        <v>9</v>
      </c>
      <c r="D279" s="16">
        <f>D237</f>
        <v>0.80887551890342169</v>
      </c>
      <c r="E279" s="16">
        <f>E$237</f>
        <v>0.6440060699869079</v>
      </c>
      <c r="F279" s="14">
        <f>E279-D279</f>
        <v>-0.16486944891651378</v>
      </c>
      <c r="G279" s="9">
        <f>IF(ISERROR(E279/D279-1)=TRUE,0,(E279/D279-1))</f>
        <v>-0.20382548990977545</v>
      </c>
    </row>
    <row r="280" spans="2:7" ht="15">
      <c r="B280" s="48" t="s">
        <v>15</v>
      </c>
      <c r="C280" s="45" t="s">
        <v>9</v>
      </c>
      <c r="D280" s="24">
        <f>D238</f>
        <v>-7.9546199999999997E-2</v>
      </c>
      <c r="E280" s="24">
        <f>E$238</f>
        <v>-8.8620470000000007E-2</v>
      </c>
      <c r="F280" s="19">
        <f>E280-D280</f>
        <v>-9.0742700000000093E-3</v>
      </c>
      <c r="G280" s="20">
        <f>IF(ISERROR(E280/D280-1)=TRUE,0,(E280/D280-1))</f>
        <v>0.11407546809275626</v>
      </c>
    </row>
    <row r="281" spans="2:7">
      <c r="B281" s="48" t="s">
        <v>11</v>
      </c>
      <c r="C281" s="45"/>
      <c r="D281" s="16">
        <f>SUM(D279:D280)</f>
        <v>0.72932931890342168</v>
      </c>
      <c r="E281" s="16">
        <f>SUM(E279:E280)</f>
        <v>0.55538559998690795</v>
      </c>
      <c r="F281" s="14">
        <f>SUM(F279:F280)</f>
        <v>-0.17394371891651378</v>
      </c>
      <c r="G281" s="9">
        <f>IF(ISERROR(E281/D281-1)=TRUE,0,(E281/D281-1))</f>
        <v>-0.23849818512444509</v>
      </c>
    </row>
    <row r="282" spans="2:7" ht="5.85" customHeight="1">
      <c r="B282" s="53"/>
      <c r="C282" s="45"/>
      <c r="D282" s="18"/>
      <c r="E282" s="21"/>
      <c r="F282" s="19"/>
      <c r="G282" s="20"/>
    </row>
    <row r="283" spans="2:7">
      <c r="B283" s="53"/>
      <c r="C283" s="45"/>
      <c r="D283" s="7"/>
      <c r="E283" s="16"/>
      <c r="F283" s="14"/>
      <c r="G283" s="9"/>
    </row>
    <row r="284" spans="2:7">
      <c r="B284" s="51" t="s">
        <v>16</v>
      </c>
      <c r="C284" s="45" t="s">
        <v>9</v>
      </c>
      <c r="D284" s="7">
        <f>D271+D277</f>
        <v>9.2111825655157951</v>
      </c>
      <c r="E284" s="7">
        <f>E271+E277</f>
        <v>9.0251779315451817</v>
      </c>
      <c r="F284" s="14">
        <f>E284-D284</f>
        <v>-0.1860046339706134</v>
      </c>
      <c r="G284" s="9">
        <f>IF(ISERROR(E284/D284-1)=TRUE,0,(E284/D284-1))</f>
        <v>-2.0193350055503712E-2</v>
      </c>
    </row>
    <row r="285" spans="2:7" ht="15">
      <c r="B285" s="51" t="s">
        <v>17</v>
      </c>
      <c r="C285" s="45" t="s">
        <v>9</v>
      </c>
      <c r="D285" s="22">
        <f>D272+D281</f>
        <v>29.348038622078111</v>
      </c>
      <c r="E285" s="22">
        <f>E272+E281</f>
        <v>31.384567234567811</v>
      </c>
      <c r="F285" s="19">
        <f>E285-D285</f>
        <v>2.0365286124897004</v>
      </c>
      <c r="G285" s="20">
        <f>IF(ISERROR(E285/D285-1)=TRUE,0,(E285/D285-1))</f>
        <v>6.939232426107167E-2</v>
      </c>
    </row>
    <row r="286" spans="2:7">
      <c r="B286" s="52" t="s">
        <v>22</v>
      </c>
      <c r="C286" s="45" t="s">
        <v>9</v>
      </c>
      <c r="D286" s="11">
        <f>D284+D285</f>
        <v>38.559221187593906</v>
      </c>
      <c r="E286" s="11">
        <f>E284+E285</f>
        <v>40.409745166112991</v>
      </c>
      <c r="F286" s="11">
        <f>F273+F277+F281</f>
        <v>1.8505239785190901</v>
      </c>
      <c r="G286" s="23">
        <f>IF(ISERROR(E286/D286-1)=TRUE,0,(E286/D286-1))</f>
        <v>4.7991736386897577E-2</v>
      </c>
    </row>
    <row r="287" spans="2:7" ht="7.5" customHeight="1">
      <c r="B287" s="52"/>
      <c r="C287" s="45"/>
      <c r="D287" s="13"/>
      <c r="E287" s="11"/>
      <c r="F287" s="12"/>
      <c r="G287" s="23"/>
    </row>
    <row r="288" spans="2:7" ht="15">
      <c r="B288" s="54" t="s">
        <v>24</v>
      </c>
      <c r="C288" s="45"/>
      <c r="D288" s="7"/>
      <c r="E288" s="16"/>
      <c r="F288" s="14"/>
      <c r="G288" s="15"/>
    </row>
    <row r="289" spans="2:7">
      <c r="B289" s="48" t="s">
        <v>8</v>
      </c>
      <c r="C289" s="45" t="s">
        <v>9</v>
      </c>
      <c r="D289" s="7">
        <v>9.0551825655157945</v>
      </c>
      <c r="E289" s="16">
        <f>E$229</f>
        <v>8.8691779315451811</v>
      </c>
      <c r="F289" s="14">
        <f>E289-D289</f>
        <v>-0.1860046339706134</v>
      </c>
      <c r="G289" s="9">
        <f>IF(ISERROR(E289/D289-1)=TRUE,0,(E289/D289-1))</f>
        <v>-2.0541235102090716E-2</v>
      </c>
    </row>
    <row r="290" spans="2:7" ht="15">
      <c r="B290" s="49" t="s">
        <v>10</v>
      </c>
      <c r="C290" s="45" t="s">
        <v>9</v>
      </c>
      <c r="D290" s="18">
        <v>9.8466350659794486</v>
      </c>
      <c r="E290" s="21">
        <v>10.907995581239801</v>
      </c>
      <c r="F290" s="19">
        <f>E290-D290</f>
        <v>1.0613605152603522</v>
      </c>
      <c r="G290" s="20">
        <f>IF(ISERROR(E290/D290-1)=TRUE,0,(E290/D290-1))</f>
        <v>0.10778915925577448</v>
      </c>
    </row>
    <row r="291" spans="2:7">
      <c r="B291" s="48" t="s">
        <v>11</v>
      </c>
      <c r="C291" s="45"/>
      <c r="D291" s="7">
        <f>SUM(D288:D290)</f>
        <v>18.901817631495241</v>
      </c>
      <c r="E291" s="16">
        <f>SUM(E288:E290)</f>
        <v>19.777173512784984</v>
      </c>
      <c r="F291" s="14">
        <f>E291-D291</f>
        <v>0.8753558812897424</v>
      </c>
      <c r="G291" s="9">
        <f>IF(ISERROR(E291/D291-1)=TRUE,0,(E291/D291-1))</f>
        <v>4.6310672251496987E-2</v>
      </c>
    </row>
    <row r="292" spans="2:7" ht="5.85" customHeight="1">
      <c r="B292" s="48"/>
      <c r="C292" s="45"/>
      <c r="D292" s="7"/>
      <c r="E292" s="16"/>
      <c r="F292" s="14"/>
      <c r="G292" s="9"/>
    </row>
    <row r="293" spans="2:7">
      <c r="B293" s="49" t="s">
        <v>12</v>
      </c>
      <c r="C293" s="45" t="s">
        <v>9</v>
      </c>
      <c r="D293" s="7">
        <v>0</v>
      </c>
      <c r="E293" s="16">
        <f>E$233</f>
        <v>0</v>
      </c>
      <c r="F293" s="14">
        <f>E293-D293</f>
        <v>0</v>
      </c>
      <c r="G293" s="9">
        <f>IF(ISERROR(E293/D293-1)=TRUE,0,(E293/D293-1))</f>
        <v>0</v>
      </c>
    </row>
    <row r="294" spans="2:7" ht="15">
      <c r="B294" s="49" t="s">
        <v>13</v>
      </c>
      <c r="C294" s="45" t="s">
        <v>9</v>
      </c>
      <c r="D294" s="18">
        <v>0.156</v>
      </c>
      <c r="E294" s="21">
        <f>E$234</f>
        <v>0.156</v>
      </c>
      <c r="F294" s="19">
        <f>E294-D294</f>
        <v>0</v>
      </c>
      <c r="G294" s="20">
        <f>IF(ISERROR(E294/D294-1)=TRUE,0,(E294/D294-1))</f>
        <v>0</v>
      </c>
    </row>
    <row r="295" spans="2:7">
      <c r="B295" s="48" t="s">
        <v>11</v>
      </c>
      <c r="C295" s="45"/>
      <c r="D295" s="7">
        <f>SUM(D293:D294)</f>
        <v>0.156</v>
      </c>
      <c r="E295" s="16">
        <f>SUM(E292:E294)</f>
        <v>0.156</v>
      </c>
      <c r="F295" s="14">
        <f>E295-D295</f>
        <v>0</v>
      </c>
      <c r="G295" s="9">
        <f>IF(ISERROR(E295/D295-1)=TRUE,0,(E295/D295-1))</f>
        <v>0</v>
      </c>
    </row>
    <row r="296" spans="2:7" ht="6.6" customHeight="1">
      <c r="B296" s="48"/>
      <c r="C296" s="45"/>
      <c r="D296" s="7"/>
      <c r="E296" s="16"/>
      <c r="F296" s="14"/>
      <c r="G296" s="9"/>
    </row>
    <row r="297" spans="2:7">
      <c r="B297" s="48" t="s">
        <v>14</v>
      </c>
      <c r="C297" s="45" t="s">
        <v>9</v>
      </c>
      <c r="D297" s="16">
        <f>D237</f>
        <v>0.80887551890342169</v>
      </c>
      <c r="E297" s="16">
        <f>E$237</f>
        <v>0.6440060699869079</v>
      </c>
      <c r="F297" s="14">
        <f>E297-D297</f>
        <v>-0.16486944891651378</v>
      </c>
      <c r="G297" s="9">
        <f>IF(ISERROR(E297/D297-1)=TRUE,0,(E297/D297-1))</f>
        <v>-0.20382548990977545</v>
      </c>
    </row>
    <row r="298" spans="2:7" ht="15">
      <c r="B298" s="48" t="s">
        <v>15</v>
      </c>
      <c r="C298" s="45" t="s">
        <v>9</v>
      </c>
      <c r="D298" s="24">
        <f>D238</f>
        <v>-7.9546199999999997E-2</v>
      </c>
      <c r="E298" s="24">
        <f>E$238</f>
        <v>-8.8620470000000007E-2</v>
      </c>
      <c r="F298" s="19">
        <f>E298-D298</f>
        <v>-9.0742700000000093E-3</v>
      </c>
      <c r="G298" s="20">
        <f>IF(ISERROR(E298/D298-1)=TRUE,0,(E298/D298-1))</f>
        <v>0.11407546809275626</v>
      </c>
    </row>
    <row r="299" spans="2:7">
      <c r="B299" s="48" t="s">
        <v>11</v>
      </c>
      <c r="C299" s="45"/>
      <c r="D299" s="16">
        <f>SUM(D297:D298)</f>
        <v>0.72932931890342168</v>
      </c>
      <c r="E299" s="16">
        <f>SUM(E297:E298)</f>
        <v>0.55538559998690795</v>
      </c>
      <c r="F299" s="14">
        <f>SUM(F297:F298)</f>
        <v>-0.17394371891651378</v>
      </c>
      <c r="G299" s="9">
        <f>IF(ISERROR(E299/D299-1)=TRUE,0,(E299/D299-1))</f>
        <v>-0.23849818512444509</v>
      </c>
    </row>
    <row r="300" spans="2:7" ht="6.6" customHeight="1">
      <c r="B300" s="53"/>
      <c r="C300" s="45"/>
      <c r="D300" s="18"/>
      <c r="E300" s="21"/>
      <c r="F300" s="19"/>
      <c r="G300" s="20"/>
    </row>
    <row r="301" spans="2:7">
      <c r="B301" s="53"/>
      <c r="C301" s="45"/>
      <c r="D301" s="7"/>
      <c r="E301" s="16"/>
      <c r="F301" s="14"/>
      <c r="G301" s="9"/>
    </row>
    <row r="302" spans="2:7">
      <c r="B302" s="51" t="s">
        <v>16</v>
      </c>
      <c r="C302" s="45" t="s">
        <v>9</v>
      </c>
      <c r="D302" s="7">
        <f>D289+D295</f>
        <v>9.2111825655157951</v>
      </c>
      <c r="E302" s="7">
        <f>E289+E295</f>
        <v>9.0251779315451817</v>
      </c>
      <c r="F302" s="14">
        <f>E302-D302</f>
        <v>-0.1860046339706134</v>
      </c>
      <c r="G302" s="9">
        <f>IF(ISERROR(E302/D302-1)=TRUE,0,(E302/D302-1))</f>
        <v>-2.0193350055503712E-2</v>
      </c>
    </row>
    <row r="303" spans="2:7" ht="15">
      <c r="B303" s="51" t="s">
        <v>17</v>
      </c>
      <c r="C303" s="45" t="s">
        <v>9</v>
      </c>
      <c r="D303" s="22">
        <f>D290+D299</f>
        <v>10.575964384882869</v>
      </c>
      <c r="E303" s="22">
        <f>E290+E299</f>
        <v>11.463381181226708</v>
      </c>
      <c r="F303" s="19">
        <f>E303-D303</f>
        <v>0.88741679634383885</v>
      </c>
      <c r="G303" s="20">
        <f>IF(ISERROR(E303/D303-1)=TRUE,0,(E303/D303-1))</f>
        <v>8.390882987581727E-2</v>
      </c>
    </row>
    <row r="304" spans="2:7">
      <c r="B304" s="52" t="s">
        <v>22</v>
      </c>
      <c r="C304" s="45" t="s">
        <v>9</v>
      </c>
      <c r="D304" s="11">
        <f>D302+D303</f>
        <v>19.787146950398665</v>
      </c>
      <c r="E304" s="11">
        <f>E302+E303</f>
        <v>20.488559112771888</v>
      </c>
      <c r="F304" s="11">
        <f>F291+F295+F299</f>
        <v>0.70141216237322856</v>
      </c>
      <c r="G304" s="23">
        <f>IF(ISERROR(E304/D304-1)=TRUE,0,(E304/D304-1))</f>
        <v>3.5447867453124227E-2</v>
      </c>
    </row>
    <row r="305" spans="2:7" ht="7.35" customHeight="1">
      <c r="B305" s="49"/>
      <c r="C305" s="45"/>
      <c r="D305" s="7"/>
      <c r="E305" s="16"/>
      <c r="F305" s="14"/>
      <c r="G305" s="9"/>
    </row>
    <row r="306" spans="2:7" ht="15">
      <c r="B306" s="46" t="s">
        <v>28</v>
      </c>
      <c r="C306" s="45"/>
      <c r="D306" s="55"/>
      <c r="E306" s="55"/>
      <c r="F306" s="14"/>
      <c r="G306" s="56"/>
    </row>
    <row r="307" spans="2:7">
      <c r="B307" s="48" t="s">
        <v>8</v>
      </c>
      <c r="C307" s="45" t="s">
        <v>9</v>
      </c>
      <c r="D307" s="7">
        <v>9.0551825655157945</v>
      </c>
      <c r="E307" s="16">
        <f>E$229</f>
        <v>8.8691779315451811</v>
      </c>
      <c r="F307" s="14">
        <f>E307-D307</f>
        <v>-0.1860046339706134</v>
      </c>
      <c r="G307" s="9">
        <f>IF(ISERROR(E307/D307-1)=TRUE,0,(E307/D307-1))</f>
        <v>-2.0541235102090716E-2</v>
      </c>
    </row>
    <row r="308" spans="2:7" ht="15">
      <c r="B308" s="49" t="s">
        <v>10</v>
      </c>
      <c r="C308" s="45" t="s">
        <v>9</v>
      </c>
      <c r="D308" s="18">
        <v>3.3411793581316322</v>
      </c>
      <c r="E308" s="21">
        <v>3.8533482113167201</v>
      </c>
      <c r="F308" s="19">
        <f>E308-D308</f>
        <v>0.51216885318508787</v>
      </c>
      <c r="G308" s="20">
        <f>IF(ISERROR(E308/D308-1)=TRUE,0,(E308/D308-1))</f>
        <v>0.15328984118694233</v>
      </c>
    </row>
    <row r="309" spans="2:7">
      <c r="B309" s="48" t="s">
        <v>11</v>
      </c>
      <c r="C309" s="45"/>
      <c r="D309" s="13">
        <f>SUM(D306:D308)</f>
        <v>12.396361923647426</v>
      </c>
      <c r="E309" s="11">
        <f>SUM(E306:E308)</f>
        <v>12.722526142861902</v>
      </c>
      <c r="F309" s="12">
        <f>E309-D309</f>
        <v>0.32616421921447625</v>
      </c>
      <c r="G309" s="23">
        <f>IF(ISERROR(E309/D309-1)=TRUE,0,(E309/D309-1))</f>
        <v>2.6311285619394775E-2</v>
      </c>
    </row>
    <row r="310" spans="2:7" ht="10.35" customHeight="1">
      <c r="B310" s="48"/>
      <c r="C310" s="45"/>
      <c r="D310" s="7"/>
      <c r="E310" s="16"/>
      <c r="F310" s="14"/>
      <c r="G310" s="9"/>
    </row>
    <row r="311" spans="2:7">
      <c r="B311" s="49" t="s">
        <v>12</v>
      </c>
      <c r="C311" s="45" t="s">
        <v>9</v>
      </c>
      <c r="D311" s="7">
        <v>0</v>
      </c>
      <c r="E311" s="16">
        <f>E$233</f>
        <v>0</v>
      </c>
      <c r="F311" s="14">
        <f>E311-D311</f>
        <v>0</v>
      </c>
      <c r="G311" s="9">
        <f>IF(ISERROR(E311/D311-1)=TRUE,0,(E311/D311-1))</f>
        <v>0</v>
      </c>
    </row>
    <row r="312" spans="2:7" ht="15">
      <c r="B312" s="49" t="s">
        <v>13</v>
      </c>
      <c r="C312" s="45" t="s">
        <v>9</v>
      </c>
      <c r="D312" s="18">
        <v>0.156</v>
      </c>
      <c r="E312" s="21">
        <f>E$234</f>
        <v>0.156</v>
      </c>
      <c r="F312" s="19">
        <f>E312-D312</f>
        <v>0</v>
      </c>
      <c r="G312" s="20">
        <f>IF(ISERROR(E312/D312-1)=TRUE,0,(E312/D312-1))</f>
        <v>0</v>
      </c>
    </row>
    <row r="313" spans="2:7" ht="15">
      <c r="B313" s="48" t="s">
        <v>11</v>
      </c>
      <c r="C313" s="45"/>
      <c r="D313" s="7">
        <f>SUM(D311:D312)</f>
        <v>0.156</v>
      </c>
      <c r="E313" s="16">
        <f>SUM(E310:E312)</f>
        <v>0.156</v>
      </c>
      <c r="F313" s="19"/>
      <c r="G313" s="20"/>
    </row>
    <row r="314" spans="2:7" ht="15">
      <c r="B314" s="48"/>
      <c r="C314" s="45"/>
      <c r="D314" s="7"/>
      <c r="E314" s="16"/>
      <c r="F314" s="19"/>
      <c r="G314" s="20"/>
    </row>
    <row r="315" spans="2:7">
      <c r="B315" s="48" t="s">
        <v>14</v>
      </c>
      <c r="C315" s="45" t="s">
        <v>9</v>
      </c>
      <c r="D315" s="16">
        <f>D237</f>
        <v>0.80887551890342169</v>
      </c>
      <c r="E315" s="16">
        <f>E$237</f>
        <v>0.6440060699869079</v>
      </c>
      <c r="F315" s="14">
        <f>E315-D315</f>
        <v>-0.16486944891651378</v>
      </c>
      <c r="G315" s="9">
        <f>IF(ISERROR(E315/D315-1)=TRUE,0,(E315/D315-1))</f>
        <v>-0.20382548990977545</v>
      </c>
    </row>
    <row r="316" spans="2:7" ht="15">
      <c r="B316" s="48" t="s">
        <v>15</v>
      </c>
      <c r="C316" s="45" t="s">
        <v>9</v>
      </c>
      <c r="D316" s="24">
        <f>D238</f>
        <v>-7.9546199999999997E-2</v>
      </c>
      <c r="E316" s="24">
        <f>E$238</f>
        <v>-8.8620470000000007E-2</v>
      </c>
      <c r="F316" s="19">
        <f>E316-D316</f>
        <v>-9.0742700000000093E-3</v>
      </c>
      <c r="G316" s="20">
        <f>IF(ISERROR(E316/D316-1)=TRUE,0,(E316/D316-1))</f>
        <v>0.11407546809275626</v>
      </c>
    </row>
    <row r="317" spans="2:7">
      <c r="B317" s="48" t="s">
        <v>11</v>
      </c>
      <c r="C317" s="45"/>
      <c r="D317" s="16">
        <f>SUM(D315:D316)</f>
        <v>0.72932931890342168</v>
      </c>
      <c r="E317" s="16">
        <f>SUM(E315:E316)</f>
        <v>0.55538559998690795</v>
      </c>
      <c r="F317" s="14">
        <f>SUM(F315:F316)</f>
        <v>-0.17394371891651378</v>
      </c>
      <c r="G317" s="9">
        <f>IF(ISERROR(E317/D317-1)=TRUE,0,(E317/D317-1))</f>
        <v>-0.23849818512444509</v>
      </c>
    </row>
    <row r="318" spans="2:7" ht="5.85" customHeight="1">
      <c r="B318" s="53"/>
      <c r="C318" s="45"/>
      <c r="D318" s="18"/>
      <c r="E318" s="21"/>
      <c r="F318" s="19"/>
      <c r="G318" s="20"/>
    </row>
    <row r="319" spans="2:7">
      <c r="B319" s="49"/>
      <c r="C319" s="45"/>
      <c r="D319" s="16"/>
      <c r="E319" s="16"/>
      <c r="F319" s="14"/>
      <c r="G319" s="9"/>
    </row>
    <row r="320" spans="2:7">
      <c r="B320" s="53"/>
      <c r="C320" s="45"/>
      <c r="D320" s="7"/>
      <c r="E320" s="16"/>
      <c r="F320" s="14"/>
      <c r="G320" s="9"/>
    </row>
    <row r="321" spans="2:7">
      <c r="B321" s="51" t="s">
        <v>16</v>
      </c>
      <c r="C321" s="45" t="s">
        <v>9</v>
      </c>
      <c r="D321" s="7">
        <f>D307+D313</f>
        <v>9.2111825655157951</v>
      </c>
      <c r="E321" s="7">
        <f>E307+E313</f>
        <v>9.0251779315451817</v>
      </c>
      <c r="F321" s="14">
        <f>E321-D321</f>
        <v>-0.1860046339706134</v>
      </c>
      <c r="G321" s="9">
        <f>IF(ISERROR(E321/D321-1)=TRUE,0,(E321/D321-1))</f>
        <v>-2.0193350055503712E-2</v>
      </c>
    </row>
    <row r="322" spans="2:7" ht="15">
      <c r="B322" s="51" t="s">
        <v>17</v>
      </c>
      <c r="C322" s="45" t="s">
        <v>9</v>
      </c>
      <c r="D322" s="22">
        <f>D308+D317</f>
        <v>4.070508677035054</v>
      </c>
      <c r="E322" s="22">
        <f>E308+E317</f>
        <v>4.4087338113036285</v>
      </c>
      <c r="F322" s="19">
        <f>E322-D322</f>
        <v>0.33822513426857448</v>
      </c>
      <c r="G322" s="20">
        <f>IF(ISERROR(E322/D322-1)=TRUE,0,(E322/D322-1))</f>
        <v>8.3091613629708849E-2</v>
      </c>
    </row>
    <row r="323" spans="2:7">
      <c r="B323" s="52" t="s">
        <v>22</v>
      </c>
      <c r="C323" s="45" t="s">
        <v>9</v>
      </c>
      <c r="D323" s="11">
        <f>D321+D322</f>
        <v>13.281691242550849</v>
      </c>
      <c r="E323" s="11">
        <f>E321+E322</f>
        <v>13.43391174284881</v>
      </c>
      <c r="F323" s="11">
        <f>F309+F313+F317</f>
        <v>0.15222050029796247</v>
      </c>
      <c r="G323" s="23">
        <f>IF(ISERROR(E323/D323-1)=TRUE,0,(E323/D323-1))</f>
        <v>1.1460927491695472E-2</v>
      </c>
    </row>
    <row r="324" spans="2:7" ht="6.95" customHeight="1">
      <c r="B324" s="48"/>
      <c r="C324" s="45"/>
      <c r="D324" s="7"/>
      <c r="E324" s="16"/>
      <c r="F324" s="14"/>
      <c r="G324" s="9"/>
    </row>
    <row r="325" spans="2:7" ht="20.25">
      <c r="B325" s="42" t="s">
        <v>36</v>
      </c>
      <c r="C325" s="43"/>
      <c r="D325" s="4"/>
      <c r="E325" s="4"/>
      <c r="F325" s="5"/>
      <c r="G325" s="6"/>
    </row>
    <row r="326" spans="2:7" ht="6.6" customHeight="1">
      <c r="B326" s="48"/>
      <c r="C326" s="45"/>
      <c r="D326" s="7"/>
      <c r="E326" s="16"/>
      <c r="F326" s="14"/>
      <c r="G326" s="9"/>
    </row>
    <row r="327" spans="2:7" ht="15">
      <c r="B327" s="46" t="s">
        <v>5</v>
      </c>
      <c r="C327" s="45" t="s">
        <v>6</v>
      </c>
      <c r="D327" s="32">
        <v>21.99531132340103</v>
      </c>
      <c r="E327" s="25">
        <f>E$225</f>
        <v>22.734667303258153</v>
      </c>
      <c r="F327" s="33">
        <f>E327-D327</f>
        <v>0.7393559798571232</v>
      </c>
      <c r="G327" s="23">
        <f>IF(ISERROR(E327/D327-1)=TRUE,0,(E327/D327-1))</f>
        <v>3.3614253919221238E-2</v>
      </c>
    </row>
    <row r="328" spans="2:7" ht="14.25">
      <c r="B328" s="47"/>
      <c r="C328" s="45"/>
      <c r="D328" s="13"/>
      <c r="E328" s="11"/>
      <c r="F328" s="14"/>
      <c r="G328" s="15"/>
    </row>
    <row r="329" spans="2:7" ht="15">
      <c r="B329" s="46" t="s">
        <v>30</v>
      </c>
      <c r="C329" s="45"/>
      <c r="D329" s="7"/>
      <c r="E329" s="16"/>
      <c r="F329" s="14"/>
      <c r="G329" s="15"/>
    </row>
    <row r="330" spans="2:7" ht="15">
      <c r="B330" s="46" t="s">
        <v>21</v>
      </c>
      <c r="C330" s="45"/>
      <c r="D330" s="7"/>
      <c r="E330" s="16"/>
      <c r="F330" s="14"/>
      <c r="G330" s="15"/>
    </row>
    <row r="331" spans="2:7">
      <c r="B331" s="48" t="s">
        <v>8</v>
      </c>
      <c r="C331" s="45" t="s">
        <v>9</v>
      </c>
      <c r="D331" s="7">
        <v>9.0551825655157945</v>
      </c>
      <c r="E331" s="16">
        <f>E$229</f>
        <v>8.8691779315451811</v>
      </c>
      <c r="F331" s="14">
        <f>E331-D331</f>
        <v>-0.1860046339706134</v>
      </c>
      <c r="G331" s="9">
        <f>IF(ISERROR(E331/D331-1)=TRUE,0,(E331/D331-1))</f>
        <v>-2.0541235102090716E-2</v>
      </c>
    </row>
    <row r="332" spans="2:7" ht="15">
      <c r="B332" s="49" t="s">
        <v>10</v>
      </c>
      <c r="C332" s="45" t="s">
        <v>9</v>
      </c>
      <c r="D332" s="18">
        <v>142.88594593542444</v>
      </c>
      <c r="E332" s="21">
        <v>158.28750191726999</v>
      </c>
      <c r="F332" s="19">
        <f>E332-D332</f>
        <v>15.401555981845547</v>
      </c>
      <c r="G332" s="20">
        <f>IF(ISERROR(E332/D332-1)=TRUE,0,(E332/D332-1))</f>
        <v>0.10778915925577515</v>
      </c>
    </row>
    <row r="333" spans="2:7">
      <c r="B333" s="48" t="s">
        <v>11</v>
      </c>
      <c r="C333" s="45"/>
      <c r="D333" s="7">
        <f>SUM(D330:D332)</f>
        <v>151.94112850094024</v>
      </c>
      <c r="E333" s="16">
        <f>SUM(E329:E332)</f>
        <v>167.15667984881517</v>
      </c>
      <c r="F333" s="14">
        <f>E333-D333</f>
        <v>15.215551347874936</v>
      </c>
      <c r="G333" s="9">
        <f>IF(ISERROR(E333/D333-1)=TRUE,0,(E333/D333-1))</f>
        <v>0.10014109739734356</v>
      </c>
    </row>
    <row r="334" spans="2:7" ht="5.0999999999999996" customHeight="1">
      <c r="B334" s="48"/>
      <c r="C334" s="45"/>
      <c r="D334" s="7"/>
      <c r="E334" s="16"/>
      <c r="F334" s="14"/>
      <c r="G334" s="9"/>
    </row>
    <row r="335" spans="2:7">
      <c r="B335" s="49" t="s">
        <v>12</v>
      </c>
      <c r="C335" s="45" t="s">
        <v>9</v>
      </c>
      <c r="D335" s="7">
        <v>0</v>
      </c>
      <c r="E335" s="16">
        <f>E$233</f>
        <v>0</v>
      </c>
      <c r="F335" s="14">
        <f>E335-D335</f>
        <v>0</v>
      </c>
      <c r="G335" s="9">
        <f>IF(ISERROR(E335/D335-1)=TRUE,0,(E335/D335-1))</f>
        <v>0</v>
      </c>
    </row>
    <row r="336" spans="2:7" ht="15">
      <c r="B336" s="49" t="s">
        <v>13</v>
      </c>
      <c r="C336" s="45" t="s">
        <v>9</v>
      </c>
      <c r="D336" s="18">
        <v>0.156</v>
      </c>
      <c r="E336" s="21">
        <f>E$234</f>
        <v>0.156</v>
      </c>
      <c r="F336" s="19">
        <f>E336-D336</f>
        <v>0</v>
      </c>
      <c r="G336" s="20">
        <f>IF(ISERROR(E336/D336-1)=TRUE,0,(E336/D336-1))</f>
        <v>0</v>
      </c>
    </row>
    <row r="337" spans="2:7">
      <c r="B337" s="48" t="s">
        <v>11</v>
      </c>
      <c r="C337" s="45"/>
      <c r="D337" s="7">
        <f>SUM(D335:D336)</f>
        <v>0.156</v>
      </c>
      <c r="E337" s="16">
        <f>SUM(E334:E336)</f>
        <v>0.156</v>
      </c>
      <c r="F337" s="14">
        <f>E337-D337</f>
        <v>0</v>
      </c>
      <c r="G337" s="9">
        <f>IF(ISERROR(E337/D337-1)=TRUE,0,(E337/D337-1))</f>
        <v>0</v>
      </c>
    </row>
    <row r="338" spans="2:7" ht="5.0999999999999996" customHeight="1">
      <c r="B338" s="48"/>
      <c r="C338" s="45"/>
      <c r="D338" s="7"/>
      <c r="E338" s="16"/>
      <c r="F338" s="14"/>
      <c r="G338" s="9"/>
    </row>
    <row r="339" spans="2:7">
      <c r="B339" s="48" t="s">
        <v>14</v>
      </c>
      <c r="C339" s="45" t="s">
        <v>9</v>
      </c>
      <c r="D339" s="16">
        <f>D237</f>
        <v>0.80887551890342169</v>
      </c>
      <c r="E339" s="16">
        <v>0.6440060699869079</v>
      </c>
      <c r="F339" s="14">
        <f>E339-D339</f>
        <v>-0.16486944891651378</v>
      </c>
      <c r="G339" s="9">
        <f>IF(ISERROR(E339/D339-1)=TRUE,0,(E339/D339-1))</f>
        <v>-0.20382548990977545</v>
      </c>
    </row>
    <row r="340" spans="2:7" ht="15">
      <c r="B340" s="48" t="s">
        <v>15</v>
      </c>
      <c r="C340" s="45" t="s">
        <v>9</v>
      </c>
      <c r="D340" s="24">
        <f>D238</f>
        <v>-7.9546199999999997E-2</v>
      </c>
      <c r="E340" s="24">
        <f>E$238</f>
        <v>-8.8620470000000007E-2</v>
      </c>
      <c r="F340" s="19">
        <f>E340-D340</f>
        <v>-9.0742700000000093E-3</v>
      </c>
      <c r="G340" s="20">
        <f>IF(ISERROR(E340/D340-1)=TRUE,0,(E340/D340-1))</f>
        <v>0.11407546809275626</v>
      </c>
    </row>
    <row r="341" spans="2:7">
      <c r="B341" s="48" t="s">
        <v>11</v>
      </c>
      <c r="C341" s="45"/>
      <c r="D341" s="16">
        <f>SUM(D339:D340)</f>
        <v>0.72932931890342168</v>
      </c>
      <c r="E341" s="16">
        <f>SUM(E339:E340)</f>
        <v>0.55538559998690795</v>
      </c>
      <c r="F341" s="14">
        <f>SUM(F339:F340)</f>
        <v>-0.17394371891651378</v>
      </c>
      <c r="G341" s="9">
        <f>IF(ISERROR(E341/D341-1)=TRUE,0,(E341/D341-1))</f>
        <v>-0.23849818512444509</v>
      </c>
    </row>
    <row r="342" spans="2:7" ht="3.6" customHeight="1">
      <c r="B342" s="53"/>
      <c r="C342" s="45"/>
      <c r="D342" s="18"/>
      <c r="E342" s="21"/>
      <c r="F342" s="19"/>
      <c r="G342" s="20"/>
    </row>
    <row r="343" spans="2:7">
      <c r="B343" s="49"/>
      <c r="C343" s="45"/>
      <c r="D343" s="16"/>
      <c r="E343" s="16"/>
      <c r="F343" s="14"/>
      <c r="G343" s="9"/>
    </row>
    <row r="344" spans="2:7">
      <c r="B344" s="53"/>
      <c r="C344" s="45"/>
      <c r="D344" s="7"/>
      <c r="E344" s="16"/>
      <c r="F344" s="14"/>
      <c r="G344" s="9"/>
    </row>
    <row r="345" spans="2:7">
      <c r="B345" s="51" t="s">
        <v>16</v>
      </c>
      <c r="C345" s="45" t="s">
        <v>9</v>
      </c>
      <c r="D345" s="7">
        <f>D331+D337</f>
        <v>9.2111825655157951</v>
      </c>
      <c r="E345" s="7">
        <f>E331+E337</f>
        <v>9.0251779315451817</v>
      </c>
      <c r="F345" s="14">
        <f>E345-D345</f>
        <v>-0.1860046339706134</v>
      </c>
      <c r="G345" s="9">
        <f>IF(ISERROR(E345/D345-1)=TRUE,0,(E345/D345-1))</f>
        <v>-2.0193350055503712E-2</v>
      </c>
    </row>
    <row r="346" spans="2:7" ht="15">
      <c r="B346" s="51" t="s">
        <v>17</v>
      </c>
      <c r="C346" s="45" t="s">
        <v>9</v>
      </c>
      <c r="D346" s="22">
        <f>D332+D341</f>
        <v>143.61527525432786</v>
      </c>
      <c r="E346" s="22">
        <f>E332+E341</f>
        <v>158.84288751725691</v>
      </c>
      <c r="F346" s="19">
        <f>E346-D346</f>
        <v>15.227612262929057</v>
      </c>
      <c r="G346" s="20">
        <f>IF(ISERROR(E346/D346-1)=TRUE,0,(E346/D346-1))</f>
        <v>0.10603058926679299</v>
      </c>
    </row>
    <row r="347" spans="2:7">
      <c r="B347" s="52" t="s">
        <v>22</v>
      </c>
      <c r="C347" s="45" t="s">
        <v>9</v>
      </c>
      <c r="D347" s="11">
        <f>D345+D346</f>
        <v>152.82645781984365</v>
      </c>
      <c r="E347" s="11">
        <f>E345+E346</f>
        <v>167.8680654488021</v>
      </c>
      <c r="F347" s="11">
        <f>F333+F337+F341</f>
        <v>15.041607628958422</v>
      </c>
      <c r="G347" s="23">
        <f>IF(ISERROR(E347/D347-1)=TRUE,0,(E347/D347-1))</f>
        <v>9.8422798274170109E-2</v>
      </c>
    </row>
    <row r="348" spans="2:7" ht="5.45" customHeight="1">
      <c r="B348" s="52"/>
      <c r="C348" s="45"/>
      <c r="D348" s="13"/>
      <c r="E348" s="11"/>
      <c r="F348" s="12"/>
      <c r="G348" s="23"/>
    </row>
    <row r="349" spans="2:7" ht="15">
      <c r="B349" s="46" t="s">
        <v>37</v>
      </c>
      <c r="C349" s="45"/>
      <c r="D349" s="7"/>
      <c r="E349" s="16"/>
      <c r="F349" s="14"/>
      <c r="G349" s="15"/>
    </row>
    <row r="350" spans="2:7">
      <c r="B350" s="48" t="s">
        <v>8</v>
      </c>
      <c r="C350" s="45" t="s">
        <v>9</v>
      </c>
      <c r="D350" s="7">
        <v>9.0551825655157945</v>
      </c>
      <c r="E350" s="16">
        <f>E$229</f>
        <v>8.8691779315451811</v>
      </c>
      <c r="F350" s="14">
        <f>E350-D350</f>
        <v>-0.1860046339706134</v>
      </c>
      <c r="G350" s="9">
        <f>IF(ISERROR(E350/D350-1)=TRUE,0,(E350/D350-1))</f>
        <v>-2.0541235102090716E-2</v>
      </c>
    </row>
    <row r="351" spans="2:7" ht="15">
      <c r="B351" s="49" t="s">
        <v>10</v>
      </c>
      <c r="C351" s="45" t="s">
        <v>9</v>
      </c>
      <c r="D351" s="18">
        <v>7.6837177372662797</v>
      </c>
      <c r="E351" s="21">
        <v>8.5119392121249007</v>
      </c>
      <c r="F351" s="19">
        <f>E351-D351</f>
        <v>0.82822147485862097</v>
      </c>
      <c r="G351" s="20">
        <f>IF(ISERROR(E351/D351-1)=TRUE,0,(E351/D351-1))</f>
        <v>0.10778915925577537</v>
      </c>
    </row>
    <row r="352" spans="2:7">
      <c r="B352" s="48" t="s">
        <v>11</v>
      </c>
      <c r="C352" s="45"/>
      <c r="D352" s="7">
        <f>SUM(D349:D351)</f>
        <v>16.738900302782074</v>
      </c>
      <c r="E352" s="16">
        <f>SUM(E349:E351)</f>
        <v>17.381117143670082</v>
      </c>
      <c r="F352" s="14">
        <f>E352-D352</f>
        <v>0.64221684088800757</v>
      </c>
      <c r="G352" s="9">
        <f>IF(ISERROR(E352/D352-1)=TRUE,0,(E352/D352-1))</f>
        <v>3.8366728355581969E-2</v>
      </c>
    </row>
    <row r="353" spans="2:7" ht="5.0999999999999996" customHeight="1">
      <c r="B353" s="48"/>
      <c r="C353" s="45"/>
      <c r="D353" s="7"/>
      <c r="E353" s="16"/>
      <c r="F353" s="14"/>
      <c r="G353" s="9"/>
    </row>
    <row r="354" spans="2:7">
      <c r="B354" s="49" t="s">
        <v>12</v>
      </c>
      <c r="C354" s="45" t="s">
        <v>9</v>
      </c>
      <c r="D354" s="7">
        <v>0</v>
      </c>
      <c r="E354" s="16">
        <f>E$233</f>
        <v>0</v>
      </c>
      <c r="F354" s="14">
        <f>E354-D354</f>
        <v>0</v>
      </c>
      <c r="G354" s="9">
        <f>IF(ISERROR(E354/D354-1)=TRUE,0,(E354/D354-1))</f>
        <v>0</v>
      </c>
    </row>
    <row r="355" spans="2:7" ht="15">
      <c r="B355" s="49" t="s">
        <v>13</v>
      </c>
      <c r="C355" s="45" t="s">
        <v>9</v>
      </c>
      <c r="D355" s="18">
        <v>0.156</v>
      </c>
      <c r="E355" s="21">
        <f>E$234</f>
        <v>0.156</v>
      </c>
      <c r="F355" s="19">
        <f>E355-D355</f>
        <v>0</v>
      </c>
      <c r="G355" s="20">
        <f>IF(ISERROR(E355/D355-1)=TRUE,0,(E355/D355-1))</f>
        <v>0</v>
      </c>
    </row>
    <row r="356" spans="2:7">
      <c r="B356" s="48" t="s">
        <v>11</v>
      </c>
      <c r="C356" s="45"/>
      <c r="D356" s="7">
        <f>SUM(D354:D355)</f>
        <v>0.156</v>
      </c>
      <c r="E356" s="16">
        <f>SUM(E353:E355)</f>
        <v>0.156</v>
      </c>
      <c r="F356" s="14">
        <f>E356-D356</f>
        <v>0</v>
      </c>
      <c r="G356" s="9">
        <f>IF(ISERROR(E356/D356-1)=TRUE,0,(E356/D356-1))</f>
        <v>0</v>
      </c>
    </row>
    <row r="357" spans="2:7" ht="5.0999999999999996" customHeight="1">
      <c r="B357" s="48"/>
      <c r="C357" s="45"/>
      <c r="D357" s="7"/>
      <c r="E357" s="16"/>
      <c r="F357" s="14"/>
      <c r="G357" s="9"/>
    </row>
    <row r="358" spans="2:7">
      <c r="B358" s="48" t="s">
        <v>14</v>
      </c>
      <c r="C358" s="45" t="s">
        <v>9</v>
      </c>
      <c r="D358" s="16">
        <f>D237</f>
        <v>0.80887551890342169</v>
      </c>
      <c r="E358" s="16">
        <f>E$237</f>
        <v>0.6440060699869079</v>
      </c>
      <c r="F358" s="14">
        <f>E358-D358</f>
        <v>-0.16486944891651378</v>
      </c>
      <c r="G358" s="9">
        <f>IF(ISERROR(E358/D358-1)=TRUE,0,(E358/D358-1))</f>
        <v>-0.20382548990977545</v>
      </c>
    </row>
    <row r="359" spans="2:7" ht="15">
      <c r="B359" s="48" t="s">
        <v>15</v>
      </c>
      <c r="C359" s="45" t="s">
        <v>9</v>
      </c>
      <c r="D359" s="24">
        <f>D238</f>
        <v>-7.9546199999999997E-2</v>
      </c>
      <c r="E359" s="24">
        <f>E$238</f>
        <v>-8.8620470000000007E-2</v>
      </c>
      <c r="F359" s="19">
        <f>E359-D359</f>
        <v>-9.0742700000000093E-3</v>
      </c>
      <c r="G359" s="20">
        <f>IF(ISERROR(E359/D359-1)=TRUE,0,(E359/D359-1))</f>
        <v>0.11407546809275626</v>
      </c>
    </row>
    <row r="360" spans="2:7">
      <c r="B360" s="48" t="s">
        <v>11</v>
      </c>
      <c r="C360" s="45"/>
      <c r="D360" s="16">
        <f>SUM(D358:D359)</f>
        <v>0.72932931890342168</v>
      </c>
      <c r="E360" s="16">
        <f>SUM(E358:E359)</f>
        <v>0.55538559998690795</v>
      </c>
      <c r="F360" s="14">
        <f>SUM(F358:F359)</f>
        <v>-0.17394371891651378</v>
      </c>
      <c r="G360" s="9">
        <f>IF(ISERROR(E360/D360-1)=TRUE,0,(E360/D360-1))</f>
        <v>-0.23849818512444509</v>
      </c>
    </row>
    <row r="361" spans="2:7" ht="15">
      <c r="B361" s="53"/>
      <c r="C361" s="45"/>
      <c r="D361" s="18"/>
      <c r="E361" s="21"/>
      <c r="F361" s="19"/>
      <c r="G361" s="20"/>
    </row>
    <row r="362" spans="2:7">
      <c r="B362" s="53"/>
      <c r="C362" s="45"/>
      <c r="D362" s="7"/>
      <c r="E362" s="16"/>
      <c r="F362" s="14"/>
      <c r="G362" s="9"/>
    </row>
    <row r="363" spans="2:7">
      <c r="B363" s="51" t="s">
        <v>16</v>
      </c>
      <c r="C363" s="45" t="s">
        <v>9</v>
      </c>
      <c r="D363" s="7">
        <f>D350+D356</f>
        <v>9.2111825655157951</v>
      </c>
      <c r="E363" s="7">
        <f>E350+E356</f>
        <v>9.0251779315451817</v>
      </c>
      <c r="F363" s="14">
        <f>E363-D363</f>
        <v>-0.1860046339706134</v>
      </c>
      <c r="G363" s="9">
        <f>IF(ISERROR(E363/D363-1)=TRUE,0,(E363/D363-1))</f>
        <v>-2.0193350055503712E-2</v>
      </c>
    </row>
    <row r="364" spans="2:7" ht="15">
      <c r="B364" s="51" t="s">
        <v>17</v>
      </c>
      <c r="C364" s="45" t="s">
        <v>9</v>
      </c>
      <c r="D364" s="22">
        <f>D351+D360</f>
        <v>8.4130470561697006</v>
      </c>
      <c r="E364" s="22">
        <f>E351+E360</f>
        <v>9.0673248121118082</v>
      </c>
      <c r="F364" s="19">
        <f>E364-D364</f>
        <v>0.65427775594210758</v>
      </c>
      <c r="G364" s="20">
        <f>IF(ISERROR(E364/D364-1)=TRUE,0,(E364/D364-1))</f>
        <v>7.7769415952843479E-2</v>
      </c>
    </row>
    <row r="365" spans="2:7">
      <c r="B365" s="52" t="s">
        <v>22</v>
      </c>
      <c r="C365" s="45" t="s">
        <v>9</v>
      </c>
      <c r="D365" s="11">
        <f>D363+D364</f>
        <v>17.624229621685494</v>
      </c>
      <c r="E365" s="11">
        <f>E363+E364</f>
        <v>18.09250274365699</v>
      </c>
      <c r="F365" s="11">
        <f>F352+F356+F360</f>
        <v>0.46827312197149379</v>
      </c>
      <c r="G365" s="23">
        <f>IF(ISERROR(E365/D365-1)=TRUE,0,(E365/D365-1))</f>
        <v>2.6569849123806E-2</v>
      </c>
    </row>
    <row r="366" spans="2:7" ht="6.95" customHeight="1">
      <c r="B366" s="52"/>
      <c r="C366" s="45"/>
      <c r="D366" s="13"/>
      <c r="E366" s="11"/>
      <c r="F366" s="12"/>
      <c r="G366" s="23"/>
    </row>
    <row r="367" spans="2:7" ht="15">
      <c r="B367" s="46" t="s">
        <v>38</v>
      </c>
      <c r="C367" s="45"/>
      <c r="D367" s="7"/>
      <c r="E367" s="16"/>
      <c r="F367" s="14"/>
      <c r="G367" s="15"/>
    </row>
    <row r="368" spans="2:7">
      <c r="B368" s="48" t="s">
        <v>8</v>
      </c>
      <c r="C368" s="45" t="s">
        <v>9</v>
      </c>
      <c r="D368" s="7">
        <v>9.0551825655157945</v>
      </c>
      <c r="E368" s="16">
        <f>E$229</f>
        <v>8.8691779315451811</v>
      </c>
      <c r="F368" s="14">
        <f>E368-D368</f>
        <v>-0.1860046339706134</v>
      </c>
      <c r="G368" s="9">
        <f>IF(ISERROR(E368/D368-1)=TRUE,0,(E368/D368-1))</f>
        <v>-2.0541235102090716E-2</v>
      </c>
    </row>
    <row r="369" spans="2:7" ht="15">
      <c r="B369" s="49" t="s">
        <v>10</v>
      </c>
      <c r="C369" s="45" t="s">
        <v>9</v>
      </c>
      <c r="D369" s="18">
        <v>6.2753502861047723</v>
      </c>
      <c r="E369" s="21">
        <v>6.9517650174794996</v>
      </c>
      <c r="F369" s="19">
        <f>E369-D369</f>
        <v>0.6764147313747273</v>
      </c>
      <c r="G369" s="20">
        <f>IF(ISERROR(E369/D369-1)=TRUE,0,(E369/D369-1))</f>
        <v>0.10778915925577603</v>
      </c>
    </row>
    <row r="370" spans="2:7">
      <c r="B370" s="48" t="s">
        <v>11</v>
      </c>
      <c r="C370" s="45"/>
      <c r="D370" s="7">
        <f>SUM(D367:D369)</f>
        <v>15.330532851620568</v>
      </c>
      <c r="E370" s="16">
        <f>SUM(E367:E369)</f>
        <v>15.82094294902468</v>
      </c>
      <c r="F370" s="14">
        <f>E370-D370</f>
        <v>0.49041009740411212</v>
      </c>
      <c r="G370" s="9">
        <f>IF(ISERROR(E370/D370-1)=TRUE,0,(E370/D370-1))</f>
        <v>3.19891097165792E-2</v>
      </c>
    </row>
    <row r="371" spans="2:7" ht="5.85" customHeight="1">
      <c r="B371" s="48"/>
      <c r="C371" s="45"/>
      <c r="D371" s="7"/>
      <c r="E371" s="16"/>
      <c r="F371" s="14"/>
      <c r="G371" s="9"/>
    </row>
    <row r="372" spans="2:7">
      <c r="B372" s="49" t="s">
        <v>12</v>
      </c>
      <c r="C372" s="45" t="s">
        <v>9</v>
      </c>
      <c r="D372" s="7">
        <v>0</v>
      </c>
      <c r="E372" s="16">
        <f>E$233</f>
        <v>0</v>
      </c>
      <c r="F372" s="14">
        <f>E372-D372</f>
        <v>0</v>
      </c>
      <c r="G372" s="9">
        <f>IF(ISERROR(E372/D372-1)=TRUE,0,(E372/D372-1))</f>
        <v>0</v>
      </c>
    </row>
    <row r="373" spans="2:7" ht="15">
      <c r="B373" s="49" t="s">
        <v>13</v>
      </c>
      <c r="C373" s="45" t="s">
        <v>9</v>
      </c>
      <c r="D373" s="18">
        <v>0.156</v>
      </c>
      <c r="E373" s="21">
        <f>E$234</f>
        <v>0.156</v>
      </c>
      <c r="F373" s="19">
        <f>E373-D373</f>
        <v>0</v>
      </c>
      <c r="G373" s="20">
        <f>IF(ISERROR(E373/D373-1)=TRUE,0,(E373/D373-1))</f>
        <v>0</v>
      </c>
    </row>
    <row r="374" spans="2:7">
      <c r="B374" s="48" t="s">
        <v>11</v>
      </c>
      <c r="C374" s="45"/>
      <c r="D374" s="7">
        <f>SUM(D372:D373)</f>
        <v>0.156</v>
      </c>
      <c r="E374" s="16">
        <f>SUM(E371:E373)</f>
        <v>0.156</v>
      </c>
      <c r="F374" s="14">
        <f>E374-D374</f>
        <v>0</v>
      </c>
      <c r="G374" s="9">
        <f>IF(ISERROR(E374/D374-1)=TRUE,0,(E374/D374-1))</f>
        <v>0</v>
      </c>
    </row>
    <row r="375" spans="2:7" ht="5.0999999999999996" customHeight="1">
      <c r="B375" s="48"/>
      <c r="C375" s="45"/>
      <c r="D375" s="7"/>
      <c r="E375" s="16"/>
      <c r="F375" s="14"/>
      <c r="G375" s="9"/>
    </row>
    <row r="376" spans="2:7">
      <c r="B376" s="48" t="s">
        <v>14</v>
      </c>
      <c r="C376" s="45" t="s">
        <v>9</v>
      </c>
      <c r="D376" s="16">
        <f>D237</f>
        <v>0.80887551890342169</v>
      </c>
      <c r="E376" s="16">
        <f>E237</f>
        <v>0.6440060699869079</v>
      </c>
      <c r="F376" s="14">
        <f>E376-D376</f>
        <v>-0.16486944891651378</v>
      </c>
      <c r="G376" s="9">
        <f>IF(ISERROR(E376/D376-1)=TRUE,0,(E376/D376-1))</f>
        <v>-0.20382548990977545</v>
      </c>
    </row>
    <row r="377" spans="2:7" ht="15">
      <c r="B377" s="48" t="s">
        <v>15</v>
      </c>
      <c r="C377" s="45" t="s">
        <v>9</v>
      </c>
      <c r="D377" s="24">
        <f>D238</f>
        <v>-7.9546199999999997E-2</v>
      </c>
      <c r="E377" s="24">
        <f>E$238</f>
        <v>-8.8620470000000007E-2</v>
      </c>
      <c r="F377" s="19">
        <f>E377-D377</f>
        <v>-9.0742700000000093E-3</v>
      </c>
      <c r="G377" s="20">
        <f>IF(ISERROR(E377/D377-1)=TRUE,0,(E377/D377-1))</f>
        <v>0.11407546809275626</v>
      </c>
    </row>
    <row r="378" spans="2:7">
      <c r="B378" s="48" t="s">
        <v>11</v>
      </c>
      <c r="C378" s="45"/>
      <c r="D378" s="16">
        <f>SUM(D376:D377)</f>
        <v>0.72932931890342168</v>
      </c>
      <c r="E378" s="16">
        <f>SUM(E376:E377)</f>
        <v>0.55538559998690795</v>
      </c>
      <c r="F378" s="14">
        <f>SUM(F376:F377)</f>
        <v>-0.17394371891651378</v>
      </c>
      <c r="G378" s="9">
        <f>IF(ISERROR(E378/D378-1)=TRUE,0,(E378/D378-1))</f>
        <v>-0.23849818512444509</v>
      </c>
    </row>
    <row r="379" spans="2:7" ht="15">
      <c r="B379" s="53"/>
      <c r="C379" s="45"/>
      <c r="D379" s="18"/>
      <c r="E379" s="21"/>
      <c r="F379" s="19"/>
      <c r="G379" s="20"/>
    </row>
    <row r="380" spans="2:7">
      <c r="B380" s="49"/>
      <c r="C380" s="45"/>
      <c r="D380" s="16"/>
      <c r="E380" s="16"/>
      <c r="F380" s="14"/>
      <c r="G380" s="9"/>
    </row>
    <row r="381" spans="2:7">
      <c r="B381" s="53"/>
      <c r="C381" s="45"/>
      <c r="D381" s="7"/>
      <c r="E381" s="16"/>
      <c r="F381" s="14"/>
      <c r="G381" s="9"/>
    </row>
    <row r="382" spans="2:7">
      <c r="B382" s="51" t="s">
        <v>16</v>
      </c>
      <c r="C382" s="45" t="s">
        <v>9</v>
      </c>
      <c r="D382" s="7">
        <f>D368+D374</f>
        <v>9.2111825655157951</v>
      </c>
      <c r="E382" s="7">
        <f>E368+E374</f>
        <v>9.0251779315451817</v>
      </c>
      <c r="F382" s="14">
        <f>E382-D382</f>
        <v>-0.1860046339706134</v>
      </c>
      <c r="G382" s="9">
        <f>IF(ISERROR(E382/D382-1)=TRUE,0,(E382/D382-1))</f>
        <v>-2.0193350055503712E-2</v>
      </c>
    </row>
    <row r="383" spans="2:7" ht="15">
      <c r="B383" s="51" t="s">
        <v>17</v>
      </c>
      <c r="C383" s="45" t="s">
        <v>9</v>
      </c>
      <c r="D383" s="22">
        <f>D369+D378</f>
        <v>7.0046796050081941</v>
      </c>
      <c r="E383" s="22">
        <f>E369+E378</f>
        <v>7.507150617466408</v>
      </c>
      <c r="F383" s="19">
        <f>E383-D383</f>
        <v>0.50247101245821391</v>
      </c>
      <c r="G383" s="20">
        <f>IF(ISERROR(E383/D383-1)=TRUE,0,(E383/D383-1))</f>
        <v>7.1733618208455585E-2</v>
      </c>
    </row>
    <row r="384" spans="2:7" ht="10.5" customHeight="1">
      <c r="B384" s="52" t="s">
        <v>22</v>
      </c>
      <c r="C384" s="45" t="s">
        <v>9</v>
      </c>
      <c r="D384" s="11">
        <f>D382+D383</f>
        <v>16.215862170523991</v>
      </c>
      <c r="E384" s="11">
        <f>E382+E383</f>
        <v>16.532328549011588</v>
      </c>
      <c r="F384" s="11">
        <f>F370+F374+F378</f>
        <v>0.31646637848759834</v>
      </c>
      <c r="G384" s="23">
        <f>IF(ISERROR(E384/D384-1)=TRUE,0,(E384/D384-1))</f>
        <v>1.951585275945722E-2</v>
      </c>
    </row>
    <row r="385" spans="1:7" ht="7.5" customHeight="1">
      <c r="B385" s="52"/>
      <c r="C385" s="45"/>
      <c r="D385" s="11"/>
      <c r="E385" s="11"/>
      <c r="F385" s="11"/>
      <c r="G385" s="23"/>
    </row>
    <row r="386" spans="1:7" ht="32.85" customHeight="1">
      <c r="A386" s="57">
        <v>3</v>
      </c>
      <c r="B386" s="42" t="s">
        <v>39</v>
      </c>
      <c r="C386" s="43"/>
      <c r="D386" s="4"/>
      <c r="E386" s="4"/>
      <c r="F386" s="5"/>
      <c r="G386" s="6"/>
    </row>
    <row r="387" spans="1:7" ht="7.35" customHeight="1">
      <c r="A387" s="57"/>
      <c r="B387" s="44"/>
      <c r="C387" s="45"/>
      <c r="D387" s="7"/>
      <c r="E387" s="7"/>
      <c r="F387" s="8"/>
      <c r="G387" s="9"/>
    </row>
    <row r="388" spans="1:7" ht="15">
      <c r="B388" s="54" t="s">
        <v>40</v>
      </c>
      <c r="C388" s="45" t="s">
        <v>41</v>
      </c>
      <c r="D388" s="13">
        <v>9.8091510797222021</v>
      </c>
      <c r="E388" s="11">
        <v>10.697094044128949</v>
      </c>
      <c r="F388" s="12">
        <f>E388-D388</f>
        <v>0.88794296440674714</v>
      </c>
      <c r="G388" s="23">
        <f>IF(ISERROR(E388/D388-1)=TRUE,0,(E388/D388-1))</f>
        <v>9.0521897072452173E-2</v>
      </c>
    </row>
    <row r="389" spans="1:7" ht="5.85" customHeight="1">
      <c r="B389" s="49"/>
      <c r="C389" s="45"/>
      <c r="D389" s="13"/>
      <c r="E389" s="11"/>
      <c r="F389" s="14"/>
      <c r="G389" s="15"/>
    </row>
    <row r="390" spans="1:7" ht="15">
      <c r="B390" s="54" t="s">
        <v>42</v>
      </c>
      <c r="C390" s="45" t="s">
        <v>43</v>
      </c>
      <c r="D390" s="13">
        <v>-32</v>
      </c>
      <c r="E390" s="11">
        <v>-32</v>
      </c>
      <c r="F390" s="12">
        <f>E390-D390</f>
        <v>0</v>
      </c>
      <c r="G390" s="23">
        <f>IF(ISERROR(E390/D390-1)=TRUE,0,(E390/D390-1))</f>
        <v>0</v>
      </c>
    </row>
    <row r="391" spans="1:7" ht="8.85" customHeight="1">
      <c r="B391" s="49"/>
      <c r="C391" s="45"/>
      <c r="D391" s="13"/>
      <c r="E391" s="13"/>
      <c r="F391" s="8"/>
      <c r="G391" s="9"/>
    </row>
    <row r="392" spans="1:7" ht="15">
      <c r="B392" s="46" t="s">
        <v>7</v>
      </c>
      <c r="C392" s="45"/>
      <c r="D392" s="13"/>
      <c r="E392" s="11"/>
      <c r="F392" s="14"/>
      <c r="G392" s="15"/>
    </row>
    <row r="393" spans="1:7" ht="15">
      <c r="B393" s="54" t="s">
        <v>44</v>
      </c>
      <c r="C393" s="45"/>
      <c r="D393" s="7"/>
      <c r="E393" s="16"/>
      <c r="F393" s="14"/>
      <c r="G393" s="15"/>
    </row>
    <row r="394" spans="1:7">
      <c r="B394" s="48" t="s">
        <v>8</v>
      </c>
      <c r="C394" s="45" t="s">
        <v>9</v>
      </c>
      <c r="D394" s="7">
        <v>8.9593486247305272</v>
      </c>
      <c r="E394" s="16">
        <v>8.4823638266646544</v>
      </c>
      <c r="F394" s="14">
        <f>E394-D394</f>
        <v>-0.47698479806587279</v>
      </c>
      <c r="G394" s="9">
        <f>IF(ISERROR(E394/D394-1)=TRUE,0,(E394/D394-1))</f>
        <v>-5.323878085838174E-2</v>
      </c>
    </row>
    <row r="395" spans="1:7" ht="15">
      <c r="B395" s="49" t="s">
        <v>10</v>
      </c>
      <c r="C395" s="45" t="s">
        <v>9</v>
      </c>
      <c r="D395" s="18">
        <v>5.8229356816532745</v>
      </c>
      <c r="E395" s="21">
        <v>6.3500388660873996</v>
      </c>
      <c r="F395" s="19">
        <f>E395-D395</f>
        <v>0.52710318443412518</v>
      </c>
      <c r="G395" s="20">
        <f>IF(ISERROR(E395/D395-1)=TRUE,0,(E395/D395-1))</f>
        <v>9.0521897072451951E-2</v>
      </c>
    </row>
    <row r="396" spans="1:7">
      <c r="B396" s="48" t="s">
        <v>11</v>
      </c>
      <c r="C396" s="45"/>
      <c r="D396" s="7">
        <f>SUM(D393:D395)</f>
        <v>14.782284306383801</v>
      </c>
      <c r="E396" s="16">
        <f>SUM(E393:E395)</f>
        <v>14.832402692752055</v>
      </c>
      <c r="F396" s="14">
        <f>E396-D396</f>
        <v>5.0118386368254164E-2</v>
      </c>
      <c r="G396" s="9">
        <f>IF(ISERROR(E396/D396-1)=TRUE,0,(E396/D396-1))</f>
        <v>3.3904358304495119E-3</v>
      </c>
    </row>
    <row r="397" spans="1:7" ht="7.5" customHeight="1">
      <c r="B397" s="48"/>
      <c r="C397" s="45"/>
      <c r="D397" s="7"/>
      <c r="E397" s="16"/>
      <c r="F397" s="14"/>
      <c r="G397" s="9"/>
    </row>
    <row r="398" spans="1:7">
      <c r="B398" s="49" t="s">
        <v>12</v>
      </c>
      <c r="C398" s="45" t="s">
        <v>9</v>
      </c>
      <c r="D398" s="7">
        <v>0</v>
      </c>
      <c r="E398" s="16">
        <f>D398</f>
        <v>0</v>
      </c>
      <c r="F398" s="14">
        <f>E398-D398</f>
        <v>0</v>
      </c>
      <c r="G398" s="9">
        <f>IF(ISERROR(E398/D398-1)=TRUE,0,(E398/D398-1))</f>
        <v>0</v>
      </c>
    </row>
    <row r="399" spans="1:7" ht="15">
      <c r="B399" s="49" t="s">
        <v>13</v>
      </c>
      <c r="C399" s="45" t="s">
        <v>9</v>
      </c>
      <c r="D399" s="18">
        <v>0.20699999999999999</v>
      </c>
      <c r="E399" s="21">
        <f>D399</f>
        <v>0.20699999999999999</v>
      </c>
      <c r="F399" s="19">
        <f>E399-D399</f>
        <v>0</v>
      </c>
      <c r="G399" s="20">
        <f>IF(ISERROR(E399/D399-1)=TRUE,0,(E399/D399-1))</f>
        <v>0</v>
      </c>
    </row>
    <row r="400" spans="1:7">
      <c r="B400" s="48" t="s">
        <v>11</v>
      </c>
      <c r="C400" s="45"/>
      <c r="D400" s="7">
        <f>SUM(D398:D399)</f>
        <v>0.20699999999999999</v>
      </c>
      <c r="E400" s="16">
        <f>SUM(E398:E399)</f>
        <v>0.20699999999999999</v>
      </c>
      <c r="F400" s="14">
        <f>SUM(F398:F399)</f>
        <v>0</v>
      </c>
      <c r="G400" s="9">
        <f>IF(ISERROR(E400/D400-1)=TRUE,0,(E400/D400-1))</f>
        <v>0</v>
      </c>
    </row>
    <row r="401" spans="2:7" ht="5.85" customHeight="1">
      <c r="B401" s="48"/>
      <c r="C401" s="45"/>
      <c r="D401" s="7"/>
      <c r="E401" s="16"/>
      <c r="F401" s="14"/>
      <c r="G401" s="9"/>
    </row>
    <row r="402" spans="2:7">
      <c r="B402" s="48" t="s">
        <v>14</v>
      </c>
      <c r="C402" s="45" t="s">
        <v>9</v>
      </c>
      <c r="D402" s="16">
        <v>0.73455770115866503</v>
      </c>
      <c r="E402" s="16">
        <v>0.75914830102874886</v>
      </c>
      <c r="F402" s="14">
        <f>E402-D402</f>
        <v>2.4590599870083829E-2</v>
      </c>
      <c r="G402" s="9">
        <f>IF(ISERROR(E402/D402-1)=TRUE,0,(E402/D402-1))</f>
        <v>3.3476743666692954E-2</v>
      </c>
    </row>
    <row r="403" spans="2:7" ht="15">
      <c r="B403" s="48" t="s">
        <v>15</v>
      </c>
      <c r="C403" s="45" t="s">
        <v>9</v>
      </c>
      <c r="D403" s="24">
        <v>1.4849609999999999E-2</v>
      </c>
      <c r="E403" s="21">
        <v>3.6336340000000002E-2</v>
      </c>
      <c r="F403" s="19">
        <f>E403-D403</f>
        <v>2.1486730000000002E-2</v>
      </c>
      <c r="G403" s="20">
        <f>IF(ISERROR(E403/D403-1)=TRUE,0,(E403/D403-1))</f>
        <v>1.4469558459784468</v>
      </c>
    </row>
    <row r="404" spans="2:7">
      <c r="B404" s="48" t="s">
        <v>11</v>
      </c>
      <c r="C404" s="45"/>
      <c r="D404" s="16">
        <f>SUM(D402:D403)</f>
        <v>0.74940731115866499</v>
      </c>
      <c r="E404" s="16">
        <f>SUM(E402:E403)</f>
        <v>0.79548464102874883</v>
      </c>
      <c r="F404" s="14">
        <f>SUM(F402:F403)</f>
        <v>4.6077329870083832E-2</v>
      </c>
      <c r="G404" s="9">
        <f>IF(ISERROR(E404/D404-1)=TRUE,0,(E404/D404-1))</f>
        <v>6.148502848049775E-2</v>
      </c>
    </row>
    <row r="405" spans="2:7" ht="5.0999999999999996" customHeight="1">
      <c r="B405" s="53"/>
      <c r="C405" s="45"/>
      <c r="D405" s="18"/>
      <c r="E405" s="16"/>
      <c r="F405" s="19"/>
      <c r="G405" s="20"/>
    </row>
    <row r="406" spans="2:7">
      <c r="B406" s="49"/>
      <c r="C406" s="45"/>
      <c r="D406" s="16"/>
      <c r="E406" s="7"/>
      <c r="F406" s="14"/>
      <c r="G406" s="9"/>
    </row>
    <row r="407" spans="2:7">
      <c r="B407" s="53"/>
      <c r="C407" s="45"/>
      <c r="D407" s="7"/>
      <c r="E407" s="16"/>
      <c r="F407" s="14"/>
      <c r="G407" s="9"/>
    </row>
    <row r="408" spans="2:7">
      <c r="B408" s="51" t="s">
        <v>16</v>
      </c>
      <c r="C408" s="45" t="s">
        <v>9</v>
      </c>
      <c r="D408" s="7">
        <f>D394+D400</f>
        <v>9.1663486247305279</v>
      </c>
      <c r="E408" s="7">
        <f>E394+E400</f>
        <v>8.6893638266646551</v>
      </c>
      <c r="F408" s="14">
        <f>E408-D408</f>
        <v>-0.47698479806587279</v>
      </c>
      <c r="G408" s="9">
        <f>IF(ISERROR(E408/D408-1)=TRUE,0,(E408/D408-1))</f>
        <v>-5.2036510675470327E-2</v>
      </c>
    </row>
    <row r="409" spans="2:7" ht="15">
      <c r="B409" s="51" t="s">
        <v>17</v>
      </c>
      <c r="C409" s="45" t="s">
        <v>9</v>
      </c>
      <c r="D409" s="22">
        <f>D395+D404</f>
        <v>6.5723429928119392</v>
      </c>
      <c r="E409" s="22">
        <f>E395+E404</f>
        <v>7.1455235071161489</v>
      </c>
      <c r="F409" s="19">
        <f>E409-D409</f>
        <v>0.57318051430420969</v>
      </c>
      <c r="G409" s="20">
        <f>IF(ISERROR(E409/D409-1)=TRUE,0,(E409/D409-1))</f>
        <v>8.7210986239015131E-2</v>
      </c>
    </row>
    <row r="410" spans="2:7">
      <c r="B410" s="52" t="s">
        <v>22</v>
      </c>
      <c r="C410" s="45" t="s">
        <v>9</v>
      </c>
      <c r="D410" s="11">
        <f>D408+D409</f>
        <v>15.738691617542468</v>
      </c>
      <c r="E410" s="11">
        <f>E408+E409</f>
        <v>15.834887333780804</v>
      </c>
      <c r="F410" s="11">
        <f>F396+F400+F404</f>
        <v>9.6195716238338003E-2</v>
      </c>
      <c r="G410" s="23">
        <f>IF(ISERROR(E410/D410-1)=TRUE,0,(E410/D410-1))</f>
        <v>6.112052931459333E-3</v>
      </c>
    </row>
    <row r="411" spans="2:7" ht="8.1" customHeight="1">
      <c r="B411" s="49"/>
      <c r="C411" s="45"/>
      <c r="D411" s="7"/>
      <c r="E411" s="16"/>
      <c r="F411" s="14"/>
      <c r="G411" s="15"/>
    </row>
    <row r="412" spans="2:7" ht="15">
      <c r="B412" s="54" t="s">
        <v>34</v>
      </c>
      <c r="C412" s="45"/>
      <c r="D412" s="7"/>
      <c r="E412" s="16"/>
      <c r="F412" s="14"/>
      <c r="G412" s="15"/>
    </row>
    <row r="413" spans="2:7">
      <c r="B413" s="48" t="s">
        <v>8</v>
      </c>
      <c r="C413" s="45" t="s">
        <v>9</v>
      </c>
      <c r="D413" s="7">
        <v>8.9593486247305272</v>
      </c>
      <c r="E413" s="16">
        <f>E$394</f>
        <v>8.4823638266646544</v>
      </c>
      <c r="F413" s="14">
        <f>E413-D413</f>
        <v>-0.47698479806587279</v>
      </c>
      <c r="G413" s="9">
        <f>IF(ISERROR(E413/D413-1)=TRUE,0,(E413/D413-1))</f>
        <v>-5.323878085838174E-2</v>
      </c>
    </row>
    <row r="414" spans="2:7" ht="15">
      <c r="B414" s="49" t="s">
        <v>10</v>
      </c>
      <c r="C414" s="45" t="s">
        <v>9</v>
      </c>
      <c r="D414" s="18">
        <v>2.7585751162245682</v>
      </c>
      <c r="E414" s="21">
        <v>3.0082865689620801</v>
      </c>
      <c r="F414" s="19">
        <f>E414-D414</f>
        <v>0.24971145273751194</v>
      </c>
      <c r="G414" s="20">
        <f>IF(ISERROR(E414/D414-1)=TRUE,0,(E414/D414-1))</f>
        <v>9.0521897072453505E-2</v>
      </c>
    </row>
    <row r="415" spans="2:7">
      <c r="B415" s="48" t="s">
        <v>11</v>
      </c>
      <c r="C415" s="45"/>
      <c r="D415" s="7">
        <f>SUM(D412:D414)</f>
        <v>11.717923740955095</v>
      </c>
      <c r="E415" s="16">
        <f>SUM(E412:E414)</f>
        <v>11.490650395626734</v>
      </c>
      <c r="F415" s="14">
        <f>E415-D415</f>
        <v>-0.22727334532836174</v>
      </c>
      <c r="G415" s="9">
        <f>IF(ISERROR(E415/D415-1)=TRUE,0,(E415/D415-1))</f>
        <v>-1.9395359651814714E-2</v>
      </c>
    </row>
    <row r="416" spans="2:7" ht="7.5" customHeight="1">
      <c r="B416" s="48"/>
      <c r="C416" s="45"/>
      <c r="D416" s="7"/>
      <c r="E416" s="16"/>
      <c r="F416" s="14"/>
      <c r="G416" s="9"/>
    </row>
    <row r="417" spans="2:7">
      <c r="B417" s="49" t="s">
        <v>12</v>
      </c>
      <c r="C417" s="45" t="s">
        <v>9</v>
      </c>
      <c r="D417" s="7">
        <v>0</v>
      </c>
      <c r="E417" s="16">
        <f>E$398</f>
        <v>0</v>
      </c>
      <c r="F417" s="14">
        <f>E417-D417</f>
        <v>0</v>
      </c>
      <c r="G417" s="9">
        <f>IF(ISERROR(E417/D417-1)=TRUE,0,(E417/D417-1))</f>
        <v>0</v>
      </c>
    </row>
    <row r="418" spans="2:7" ht="15">
      <c r="B418" s="49" t="s">
        <v>13</v>
      </c>
      <c r="C418" s="45" t="s">
        <v>9</v>
      </c>
      <c r="D418" s="18">
        <v>0.20699999999999999</v>
      </c>
      <c r="E418" s="21">
        <f>E$399</f>
        <v>0.20699999999999999</v>
      </c>
      <c r="F418" s="19">
        <f>E418-D418</f>
        <v>0</v>
      </c>
      <c r="G418" s="20">
        <f>IF(ISERROR(E418/D418-1)=TRUE,0,(E418/D418-1))</f>
        <v>0</v>
      </c>
    </row>
    <row r="419" spans="2:7">
      <c r="B419" s="48" t="s">
        <v>11</v>
      </c>
      <c r="C419" s="45"/>
      <c r="D419" s="7">
        <f>SUM(D417:D418)</f>
        <v>0.20699999999999999</v>
      </c>
      <c r="E419" s="16">
        <f>SUM(E416:E418)</f>
        <v>0.20699999999999999</v>
      </c>
      <c r="F419" s="14">
        <f>E419-D419</f>
        <v>0</v>
      </c>
      <c r="G419" s="9">
        <f>IF(ISERROR(E419/D419-1)=TRUE,0,(E419/D419-1))</f>
        <v>0</v>
      </c>
    </row>
    <row r="420" spans="2:7">
      <c r="B420" s="48"/>
      <c r="C420" s="45"/>
      <c r="D420" s="7"/>
      <c r="E420" s="16"/>
      <c r="F420" s="14"/>
      <c r="G420" s="9"/>
    </row>
    <row r="421" spans="2:7">
      <c r="B421" s="48" t="s">
        <v>14</v>
      </c>
      <c r="C421" s="45" t="s">
        <v>9</v>
      </c>
      <c r="D421" s="16">
        <f>D402</f>
        <v>0.73455770115866503</v>
      </c>
      <c r="E421" s="16">
        <f>E$402</f>
        <v>0.75914830102874886</v>
      </c>
      <c r="F421" s="14">
        <f>E421-D421</f>
        <v>2.4590599870083829E-2</v>
      </c>
      <c r="G421" s="9">
        <f>IF(ISERROR(E421/D421-1)=TRUE,0,(E421/D421-1))</f>
        <v>3.3476743666692954E-2</v>
      </c>
    </row>
    <row r="422" spans="2:7" ht="15">
      <c r="B422" s="48" t="s">
        <v>15</v>
      </c>
      <c r="C422" s="45" t="s">
        <v>9</v>
      </c>
      <c r="D422" s="24">
        <f>D403</f>
        <v>1.4849609999999999E-2</v>
      </c>
      <c r="E422" s="24">
        <f>E$403</f>
        <v>3.6336340000000002E-2</v>
      </c>
      <c r="F422" s="19">
        <f>E422-D422</f>
        <v>2.1486730000000002E-2</v>
      </c>
      <c r="G422" s="20">
        <f>IF(ISERROR(E422/D422-1)=TRUE,0,(E422/D422-1))</f>
        <v>1.4469558459784468</v>
      </c>
    </row>
    <row r="423" spans="2:7">
      <c r="B423" s="48" t="s">
        <v>11</v>
      </c>
      <c r="C423" s="45"/>
      <c r="D423" s="16">
        <f>SUM(D421:D422)</f>
        <v>0.74940731115866499</v>
      </c>
      <c r="E423" s="16">
        <f>SUM(E421:E422)</f>
        <v>0.79548464102874883</v>
      </c>
      <c r="F423" s="14">
        <f>SUM(F421:F422)</f>
        <v>4.6077329870083832E-2</v>
      </c>
      <c r="G423" s="9">
        <f>IF(ISERROR(E423/D423-1)=TRUE,0,(E423/D423-1))</f>
        <v>6.148502848049775E-2</v>
      </c>
    </row>
    <row r="424" spans="2:7" ht="15">
      <c r="B424" s="53"/>
      <c r="C424" s="45"/>
      <c r="D424" s="18"/>
      <c r="E424" s="18"/>
      <c r="F424" s="19"/>
      <c r="G424" s="20"/>
    </row>
    <row r="425" spans="2:7">
      <c r="B425" s="53"/>
      <c r="C425" s="45"/>
      <c r="D425" s="7"/>
      <c r="E425" s="16"/>
      <c r="F425" s="14"/>
      <c r="G425" s="9"/>
    </row>
    <row r="426" spans="2:7" ht="11.85" customHeight="1">
      <c r="B426" s="51" t="s">
        <v>16</v>
      </c>
      <c r="C426" s="45" t="s">
        <v>9</v>
      </c>
      <c r="D426" s="7">
        <f>D413+D419</f>
        <v>9.1663486247305279</v>
      </c>
      <c r="E426" s="7">
        <f>E413+E419</f>
        <v>8.6893638266646551</v>
      </c>
      <c r="F426" s="14">
        <f>E426-D426</f>
        <v>-0.47698479806587279</v>
      </c>
      <c r="G426" s="9">
        <f>IF(ISERROR(E426/D426-1)=TRUE,0,(E426/D426-1))</f>
        <v>-5.2036510675470327E-2</v>
      </c>
    </row>
    <row r="427" spans="2:7" ht="15">
      <c r="B427" s="51" t="s">
        <v>17</v>
      </c>
      <c r="C427" s="45" t="s">
        <v>9</v>
      </c>
      <c r="D427" s="22">
        <f>D414+D423</f>
        <v>3.507982427383233</v>
      </c>
      <c r="E427" s="22">
        <f>E414+E423</f>
        <v>3.803771209990829</v>
      </c>
      <c r="F427" s="19">
        <f>E427-D427</f>
        <v>0.295788782607596</v>
      </c>
      <c r="G427" s="20">
        <f>IF(ISERROR(E427/D427-1)=TRUE,0,(E427/D427-1))</f>
        <v>8.4318775458701145E-2</v>
      </c>
    </row>
    <row r="428" spans="2:7">
      <c r="B428" s="52" t="s">
        <v>22</v>
      </c>
      <c r="C428" s="45" t="s">
        <v>9</v>
      </c>
      <c r="D428" s="11">
        <f>D426+D427</f>
        <v>12.674331052113761</v>
      </c>
      <c r="E428" s="11">
        <f>E426+E427</f>
        <v>12.493135036655485</v>
      </c>
      <c r="F428" s="11">
        <f>F415+F419+F423</f>
        <v>-0.1811960154582779</v>
      </c>
      <c r="G428" s="23">
        <f>IF(ISERROR(E428/D428-1)=TRUE,0,(E428/D428-1))</f>
        <v>-1.4296298140962449E-2</v>
      </c>
    </row>
    <row r="429" spans="2:7" ht="5.45" customHeight="1">
      <c r="B429" s="52"/>
      <c r="C429" s="45"/>
      <c r="D429" s="11"/>
      <c r="E429" s="11"/>
      <c r="F429" s="11"/>
      <c r="G429" s="23"/>
    </row>
    <row r="430" spans="2:7" ht="20.25">
      <c r="B430" s="42" t="s">
        <v>45</v>
      </c>
      <c r="C430" s="43"/>
      <c r="D430" s="4"/>
      <c r="E430" s="4"/>
      <c r="F430" s="5"/>
      <c r="G430" s="6"/>
    </row>
    <row r="431" spans="2:7" ht="8.4499999999999993" customHeight="1">
      <c r="B431" s="44"/>
      <c r="C431" s="45"/>
      <c r="D431" s="7"/>
      <c r="E431" s="7"/>
      <c r="F431" s="8"/>
      <c r="G431" s="9"/>
    </row>
    <row r="432" spans="2:7" ht="15">
      <c r="B432" s="54" t="s">
        <v>40</v>
      </c>
      <c r="C432" s="45" t="s">
        <v>41</v>
      </c>
      <c r="D432" s="13">
        <v>9.8091510797222021</v>
      </c>
      <c r="E432" s="11">
        <v>10.697094044128949</v>
      </c>
      <c r="F432" s="12">
        <f>E432-D432</f>
        <v>0.88794296440674714</v>
      </c>
      <c r="G432" s="23">
        <f>IF(ISERROR(E432/D432-1)=TRUE,0,(E432/D432-1))</f>
        <v>9.0521897072452173E-2</v>
      </c>
    </row>
    <row r="433" spans="2:7" ht="6" customHeight="1">
      <c r="B433" s="49"/>
      <c r="C433" s="45"/>
      <c r="D433" s="13"/>
      <c r="E433" s="11"/>
      <c r="F433" s="14"/>
      <c r="G433" s="15"/>
    </row>
    <row r="434" spans="2:7" ht="15">
      <c r="B434" s="54" t="s">
        <v>42</v>
      </c>
      <c r="C434" s="45" t="s">
        <v>43</v>
      </c>
      <c r="D434" s="13">
        <v>-32</v>
      </c>
      <c r="E434" s="11">
        <v>-32</v>
      </c>
      <c r="F434" s="12">
        <f>E434-D434</f>
        <v>0</v>
      </c>
      <c r="G434" s="23">
        <f>IF(ISERROR(E434/D434-1)=TRUE,0,(E434/D434-1))</f>
        <v>0</v>
      </c>
    </row>
    <row r="435" spans="2:7" ht="5.0999999999999996" customHeight="1">
      <c r="B435" s="47"/>
      <c r="C435" s="45"/>
      <c r="D435" s="13"/>
      <c r="E435" s="11"/>
      <c r="F435" s="14"/>
      <c r="G435" s="15"/>
    </row>
    <row r="436" spans="2:7" ht="15">
      <c r="B436" s="46" t="s">
        <v>27</v>
      </c>
      <c r="C436" s="45"/>
      <c r="D436" s="7"/>
      <c r="E436" s="16"/>
      <c r="F436" s="14"/>
      <c r="G436" s="15"/>
    </row>
    <row r="437" spans="2:7" ht="15">
      <c r="B437" s="46" t="s">
        <v>21</v>
      </c>
      <c r="C437" s="45"/>
      <c r="D437" s="7"/>
      <c r="E437" s="16"/>
      <c r="F437" s="14"/>
      <c r="G437" s="15"/>
    </row>
    <row r="438" spans="2:7">
      <c r="B438" s="48" t="s">
        <v>8</v>
      </c>
      <c r="C438" s="45" t="s">
        <v>9</v>
      </c>
      <c r="D438" s="7">
        <v>8.9593486247305272</v>
      </c>
      <c r="E438" s="16">
        <f>E$394</f>
        <v>8.4823638266646544</v>
      </c>
      <c r="F438" s="14">
        <f>E438-D438</f>
        <v>-0.47698479806587279</v>
      </c>
      <c r="G438" s="9">
        <f>IF(ISERROR(E438/D438-1)=TRUE,0,(E438/D438-1))</f>
        <v>-5.323878085838174E-2</v>
      </c>
    </row>
    <row r="439" spans="2:7" ht="15">
      <c r="B439" s="49" t="s">
        <v>10</v>
      </c>
      <c r="C439" s="45" t="s">
        <v>9</v>
      </c>
      <c r="D439" s="18">
        <v>19.545653006192211</v>
      </c>
      <c r="E439" s="21">
        <v>20.455382085704901</v>
      </c>
      <c r="F439" s="19">
        <f>E439-D439</f>
        <v>0.90972907951269022</v>
      </c>
      <c r="G439" s="20">
        <f>IF(ISERROR(E439/D439-1)=TRUE,0,(E439/D439-1))</f>
        <v>4.6543805889958323E-2</v>
      </c>
    </row>
    <row r="440" spans="2:7">
      <c r="B440" s="48" t="s">
        <v>11</v>
      </c>
      <c r="C440" s="45"/>
      <c r="D440" s="7">
        <f>SUM(D437:D439)</f>
        <v>28.505001630922738</v>
      </c>
      <c r="E440" s="16">
        <f>SUM(E436:E439)</f>
        <v>28.937745912369557</v>
      </c>
      <c r="F440" s="14">
        <f>E440-D440</f>
        <v>0.4327442814468192</v>
      </c>
      <c r="G440" s="9">
        <f>IF(ISERROR(E440/D440-1)=TRUE,0,(E440/D440-1))</f>
        <v>1.5181345612601982E-2</v>
      </c>
    </row>
    <row r="441" spans="2:7">
      <c r="B441" s="48"/>
      <c r="C441" s="45"/>
      <c r="D441" s="7"/>
      <c r="E441" s="16"/>
      <c r="F441" s="14"/>
      <c r="G441" s="9"/>
    </row>
    <row r="442" spans="2:7">
      <c r="B442" s="49" t="s">
        <v>12</v>
      </c>
      <c r="C442" s="45" t="s">
        <v>9</v>
      </c>
      <c r="D442" s="7">
        <v>0</v>
      </c>
      <c r="E442" s="16">
        <f>E$398</f>
        <v>0</v>
      </c>
      <c r="F442" s="14">
        <f>E442-D442</f>
        <v>0</v>
      </c>
      <c r="G442" s="9">
        <f>IF(ISERROR(E442/D442-1)=TRUE,0,(E442/D442-1))</f>
        <v>0</v>
      </c>
    </row>
    <row r="443" spans="2:7" ht="15">
      <c r="B443" s="49" t="s">
        <v>13</v>
      </c>
      <c r="C443" s="45" t="s">
        <v>9</v>
      </c>
      <c r="D443" s="18">
        <v>0.20699999999999999</v>
      </c>
      <c r="E443" s="21">
        <f>E$399</f>
        <v>0.20699999999999999</v>
      </c>
      <c r="F443" s="19">
        <f>E443-D443</f>
        <v>0</v>
      </c>
      <c r="G443" s="20">
        <f>IF(ISERROR(E443/D443-1)=TRUE,0,(E443/D443-1))</f>
        <v>0</v>
      </c>
    </row>
    <row r="444" spans="2:7">
      <c r="B444" s="48" t="s">
        <v>11</v>
      </c>
      <c r="C444" s="45"/>
      <c r="D444" s="7">
        <f>SUM(D442:D443)</f>
        <v>0.20699999999999999</v>
      </c>
      <c r="E444" s="16">
        <f>SUM(E441:E443)</f>
        <v>0.20699999999999999</v>
      </c>
      <c r="F444" s="14">
        <f>E444-D444</f>
        <v>0</v>
      </c>
      <c r="G444" s="9">
        <f>IF(ISERROR(E444/D444-1)=TRUE,0,(E444/D444-1))</f>
        <v>0</v>
      </c>
    </row>
    <row r="445" spans="2:7">
      <c r="B445" s="48"/>
      <c r="C445" s="45"/>
      <c r="D445" s="7"/>
      <c r="E445" s="16"/>
      <c r="F445" s="14"/>
      <c r="G445" s="9"/>
    </row>
    <row r="446" spans="2:7">
      <c r="B446" s="48" t="s">
        <v>14</v>
      </c>
      <c r="C446" s="45" t="s">
        <v>9</v>
      </c>
      <c r="D446" s="16">
        <f>D402</f>
        <v>0.73455770115866503</v>
      </c>
      <c r="E446" s="16">
        <f>E$402</f>
        <v>0.75914830102874886</v>
      </c>
      <c r="F446" s="14">
        <f>E446-D446</f>
        <v>2.4590599870083829E-2</v>
      </c>
      <c r="G446" s="9">
        <f>IF(ISERROR(E446/D446-1)=TRUE,0,(E446/D446-1))</f>
        <v>3.3476743666692954E-2</v>
      </c>
    </row>
    <row r="447" spans="2:7" ht="15">
      <c r="B447" s="48" t="s">
        <v>15</v>
      </c>
      <c r="C447" s="45" t="s">
        <v>9</v>
      </c>
      <c r="D447" s="24">
        <f>D403</f>
        <v>1.4849609999999999E-2</v>
      </c>
      <c r="E447" s="24">
        <f>E$403</f>
        <v>3.6336340000000002E-2</v>
      </c>
      <c r="F447" s="19">
        <f>E447-D447</f>
        <v>2.1486730000000002E-2</v>
      </c>
      <c r="G447" s="20">
        <f>IF(ISERROR(E447/D447-1)=TRUE,0,(E447/D447-1))</f>
        <v>1.4469558459784468</v>
      </c>
    </row>
    <row r="448" spans="2:7">
      <c r="B448" s="48" t="s">
        <v>11</v>
      </c>
      <c r="C448" s="45"/>
      <c r="D448" s="16">
        <f>SUM(D446:D447)</f>
        <v>0.74940731115866499</v>
      </c>
      <c r="E448" s="16">
        <f>SUM(E446:E447)</f>
        <v>0.79548464102874883</v>
      </c>
      <c r="F448" s="14">
        <f>SUM(F446:F447)</f>
        <v>4.6077329870083832E-2</v>
      </c>
      <c r="G448" s="9">
        <f>IF(ISERROR(E448/D448-1)=TRUE,0,(E448/D448-1))</f>
        <v>6.148502848049775E-2</v>
      </c>
    </row>
    <row r="449" spans="2:7" ht="15">
      <c r="B449" s="53"/>
      <c r="C449" s="45"/>
      <c r="D449" s="18"/>
      <c r="E449" s="18"/>
      <c r="F449" s="19"/>
      <c r="G449" s="20"/>
    </row>
    <row r="450" spans="2:7">
      <c r="B450" s="53"/>
      <c r="C450" s="45"/>
      <c r="D450" s="7"/>
      <c r="E450" s="16"/>
      <c r="F450" s="14"/>
      <c r="G450" s="9"/>
    </row>
    <row r="451" spans="2:7">
      <c r="B451" s="51" t="s">
        <v>16</v>
      </c>
      <c r="C451" s="45" t="s">
        <v>9</v>
      </c>
      <c r="D451" s="7">
        <f>D438+D444</f>
        <v>9.1663486247305279</v>
      </c>
      <c r="E451" s="7">
        <f>E438+E444</f>
        <v>8.6893638266646551</v>
      </c>
      <c r="F451" s="14">
        <f>E451-D451</f>
        <v>-0.47698479806587279</v>
      </c>
      <c r="G451" s="9">
        <f>IF(ISERROR(E451/D451-1)=TRUE,0,(E451/D451-1))</f>
        <v>-5.2036510675470327E-2</v>
      </c>
    </row>
    <row r="452" spans="2:7" ht="15">
      <c r="B452" s="51" t="s">
        <v>17</v>
      </c>
      <c r="C452" s="45" t="s">
        <v>9</v>
      </c>
      <c r="D452" s="22">
        <f>D439+D448</f>
        <v>20.295060317350877</v>
      </c>
      <c r="E452" s="22">
        <f>E439+E448</f>
        <v>21.250866726733651</v>
      </c>
      <c r="F452" s="19">
        <f>E452-D452</f>
        <v>0.95580640938277384</v>
      </c>
      <c r="G452" s="20">
        <f>IF(ISERROR(E452/D452-1)=TRUE,0,(E452/D452-1))</f>
        <v>4.7095519522335483E-2</v>
      </c>
    </row>
    <row r="453" spans="2:7">
      <c r="B453" s="52" t="s">
        <v>22</v>
      </c>
      <c r="C453" s="45" t="s">
        <v>9</v>
      </c>
      <c r="D453" s="11">
        <f>D451+D452</f>
        <v>29.461408942081405</v>
      </c>
      <c r="E453" s="11">
        <f>E451+E452</f>
        <v>29.940230553398308</v>
      </c>
      <c r="F453" s="11">
        <f>F440+F444+F448</f>
        <v>0.47882161131690304</v>
      </c>
      <c r="G453" s="23">
        <f>IF(ISERROR(E453/D453-1)=TRUE,0,(E453/D453-1))</f>
        <v>1.6252502120934764E-2</v>
      </c>
    </row>
    <row r="454" spans="2:7">
      <c r="B454" s="52"/>
      <c r="C454" s="45"/>
      <c r="D454" s="13"/>
      <c r="E454" s="11"/>
      <c r="F454" s="12"/>
      <c r="G454" s="23"/>
    </row>
    <row r="455" spans="2:7" ht="15">
      <c r="B455" s="54" t="s">
        <v>24</v>
      </c>
      <c r="C455" s="45"/>
      <c r="D455" s="7"/>
      <c r="E455" s="16"/>
      <c r="F455" s="14"/>
      <c r="G455" s="15"/>
    </row>
    <row r="456" spans="2:7">
      <c r="B456" s="48" t="s">
        <v>8</v>
      </c>
      <c r="C456" s="45" t="s">
        <v>9</v>
      </c>
      <c r="D456" s="7">
        <v>8.9593486247305272</v>
      </c>
      <c r="E456" s="16">
        <f>E$394</f>
        <v>8.4823638266646544</v>
      </c>
      <c r="F456" s="14">
        <f>E456-D456</f>
        <v>-0.47698479806587279</v>
      </c>
      <c r="G456" s="9">
        <f>IF(ISERROR(E456/D456-1)=TRUE,0,(E456/D456-1))</f>
        <v>-5.323878085838174E-2</v>
      </c>
    </row>
    <row r="457" spans="2:7" ht="15">
      <c r="B457" s="49" t="s">
        <v>10</v>
      </c>
      <c r="C457" s="45" t="s">
        <v>9</v>
      </c>
      <c r="D457" s="18">
        <v>5.3888876428133585</v>
      </c>
      <c r="E457" s="21">
        <v>5.8766999753511202</v>
      </c>
      <c r="F457" s="19">
        <f>E457-D457</f>
        <v>0.48781233253776168</v>
      </c>
      <c r="G457" s="20">
        <f>IF(ISERROR(E457/D457-1)=TRUE,0,(E457/D457-1))</f>
        <v>9.0521897072452395E-2</v>
      </c>
    </row>
    <row r="458" spans="2:7">
      <c r="B458" s="48" t="s">
        <v>11</v>
      </c>
      <c r="C458" s="45"/>
      <c r="D458" s="7">
        <f>SUM(D455:D457)</f>
        <v>14.348236267543886</v>
      </c>
      <c r="E458" s="16">
        <f>SUM(E455:E457)</f>
        <v>14.359063802015775</v>
      </c>
      <c r="F458" s="14">
        <f>E458-D458</f>
        <v>1.0827534471889777E-2</v>
      </c>
      <c r="G458" s="9">
        <f>IF(ISERROR(E458/D458-1)=TRUE,0,(E458/D458-1))</f>
        <v>7.5462476850773896E-4</v>
      </c>
    </row>
    <row r="459" spans="2:7">
      <c r="B459" s="48"/>
      <c r="C459" s="45"/>
      <c r="D459" s="7"/>
      <c r="E459" s="16"/>
      <c r="F459" s="14"/>
      <c r="G459" s="9"/>
    </row>
    <row r="460" spans="2:7">
      <c r="B460" s="49" t="s">
        <v>12</v>
      </c>
      <c r="C460" s="45" t="s">
        <v>9</v>
      </c>
      <c r="D460" s="7">
        <v>0</v>
      </c>
      <c r="E460" s="16">
        <f>E$398</f>
        <v>0</v>
      </c>
      <c r="F460" s="14">
        <f>E460-D460</f>
        <v>0</v>
      </c>
      <c r="G460" s="9">
        <f>IF(ISERROR(E460/D460-1)=TRUE,0,(E460/D460-1))</f>
        <v>0</v>
      </c>
    </row>
    <row r="461" spans="2:7" ht="15">
      <c r="B461" s="49" t="s">
        <v>13</v>
      </c>
      <c r="C461" s="45" t="s">
        <v>9</v>
      </c>
      <c r="D461" s="18">
        <v>0.20699999999999999</v>
      </c>
      <c r="E461" s="21">
        <f>E$399</f>
        <v>0.20699999999999999</v>
      </c>
      <c r="F461" s="19">
        <f>E461-D461</f>
        <v>0</v>
      </c>
      <c r="G461" s="20">
        <f>IF(ISERROR(E461/D461-1)=TRUE,0,(E461/D461-1))</f>
        <v>0</v>
      </c>
    </row>
    <row r="462" spans="2:7">
      <c r="B462" s="48" t="s">
        <v>11</v>
      </c>
      <c r="C462" s="45"/>
      <c r="D462" s="7">
        <f>SUM(D460:D461)</f>
        <v>0.20699999999999999</v>
      </c>
      <c r="E462" s="16">
        <f>SUM(E459:E461)</f>
        <v>0.20699999999999999</v>
      </c>
      <c r="F462" s="14">
        <f>E462-D462</f>
        <v>0</v>
      </c>
      <c r="G462" s="9">
        <f>IF(ISERROR(E462/D462-1)=TRUE,0,(E462/D462-1))</f>
        <v>0</v>
      </c>
    </row>
    <row r="463" spans="2:7" ht="5.0999999999999996" customHeight="1">
      <c r="B463" s="48"/>
      <c r="C463" s="45"/>
      <c r="D463" s="7"/>
      <c r="E463" s="16"/>
      <c r="F463" s="14"/>
      <c r="G463" s="9"/>
    </row>
    <row r="464" spans="2:7">
      <c r="B464" s="48" t="s">
        <v>14</v>
      </c>
      <c r="C464" s="45" t="s">
        <v>9</v>
      </c>
      <c r="D464" s="16">
        <f>D402</f>
        <v>0.73455770115866503</v>
      </c>
      <c r="E464" s="16">
        <f>E$402</f>
        <v>0.75914830102874886</v>
      </c>
      <c r="F464" s="14">
        <f>E464-D464</f>
        <v>2.4590599870083829E-2</v>
      </c>
      <c r="G464" s="9">
        <f>IF(ISERROR(E464/D464-1)=TRUE,0,(E464/D464-1))</f>
        <v>3.3476743666692954E-2</v>
      </c>
    </row>
    <row r="465" spans="2:7" ht="15">
      <c r="B465" s="48" t="s">
        <v>15</v>
      </c>
      <c r="C465" s="45" t="s">
        <v>9</v>
      </c>
      <c r="D465" s="24">
        <f>D403</f>
        <v>1.4849609999999999E-2</v>
      </c>
      <c r="E465" s="24">
        <f>E$403</f>
        <v>3.6336340000000002E-2</v>
      </c>
      <c r="F465" s="19">
        <f>E465-D465</f>
        <v>2.1486730000000002E-2</v>
      </c>
      <c r="G465" s="20">
        <f>IF(ISERROR(E465/D465-1)=TRUE,0,(E465/D465-1))</f>
        <v>1.4469558459784468</v>
      </c>
    </row>
    <row r="466" spans="2:7">
      <c r="B466" s="48" t="s">
        <v>11</v>
      </c>
      <c r="C466" s="45"/>
      <c r="D466" s="16">
        <f>SUM(D464:D465)</f>
        <v>0.74940731115866499</v>
      </c>
      <c r="E466" s="16">
        <f>SUM(E464:E465)</f>
        <v>0.79548464102874883</v>
      </c>
      <c r="F466" s="14">
        <f>SUM(F464:F465)</f>
        <v>4.6077329870083832E-2</v>
      </c>
      <c r="G466" s="9">
        <f>IF(ISERROR(E466/D466-1)=TRUE,0,(E466/D466-1))</f>
        <v>6.148502848049775E-2</v>
      </c>
    </row>
    <row r="467" spans="2:7">
      <c r="B467" s="49"/>
      <c r="C467" s="45"/>
      <c r="D467" s="16"/>
      <c r="E467" s="16"/>
      <c r="F467" s="14"/>
      <c r="G467" s="9"/>
    </row>
    <row r="468" spans="2:7">
      <c r="B468" s="53"/>
      <c r="C468" s="45"/>
      <c r="D468" s="7"/>
      <c r="E468" s="16"/>
      <c r="F468" s="14"/>
      <c r="G468" s="9"/>
    </row>
    <row r="469" spans="2:7">
      <c r="B469" s="51" t="s">
        <v>16</v>
      </c>
      <c r="C469" s="45" t="s">
        <v>9</v>
      </c>
      <c r="D469" s="7">
        <f>D456+D462</f>
        <v>9.1663486247305279</v>
      </c>
      <c r="E469" s="7">
        <f>E456+E462</f>
        <v>8.6893638266646551</v>
      </c>
      <c r="F469" s="14">
        <f>E469-D469</f>
        <v>-0.47698479806587279</v>
      </c>
      <c r="G469" s="9">
        <f>IF(ISERROR(E469/D469-1)=TRUE,0,(E469/D469-1))</f>
        <v>-5.2036510675470327E-2</v>
      </c>
    </row>
    <row r="470" spans="2:7" ht="15">
      <c r="B470" s="51" t="s">
        <v>17</v>
      </c>
      <c r="C470" s="45" t="s">
        <v>9</v>
      </c>
      <c r="D470" s="22">
        <f>D457+D466</f>
        <v>6.1382949539720233</v>
      </c>
      <c r="E470" s="22">
        <f>E457+E466</f>
        <v>6.6721846163798695</v>
      </c>
      <c r="F470" s="19">
        <f>E470-D470</f>
        <v>0.53388966240784619</v>
      </c>
      <c r="G470" s="20">
        <f>IF(ISERROR(E470/D470-1)=TRUE,0,(E470/D470-1))</f>
        <v>8.6976866770204886E-2</v>
      </c>
    </row>
    <row r="471" spans="2:7">
      <c r="B471" s="52" t="s">
        <v>22</v>
      </c>
      <c r="C471" s="45" t="s">
        <v>9</v>
      </c>
      <c r="D471" s="11">
        <f>D469+D470</f>
        <v>15.304643578702551</v>
      </c>
      <c r="E471" s="11">
        <f>E469+E470</f>
        <v>15.361548443044525</v>
      </c>
      <c r="F471" s="11">
        <f>F458+F462+F466</f>
        <v>5.6904864341973609E-2</v>
      </c>
      <c r="G471" s="23">
        <f>IF(ISERROR(E471/D471-1)=TRUE,0,(E471/D471-1))</f>
        <v>3.7181437156210695E-3</v>
      </c>
    </row>
    <row r="472" spans="2:7" ht="5.0999999999999996" customHeight="1">
      <c r="B472" s="49"/>
      <c r="C472" s="45"/>
      <c r="D472" s="7"/>
      <c r="E472" s="16"/>
      <c r="F472" s="14"/>
      <c r="G472" s="9"/>
    </row>
    <row r="473" spans="2:7" ht="15">
      <c r="B473" s="46" t="s">
        <v>28</v>
      </c>
      <c r="C473" s="45"/>
      <c r="D473" s="55"/>
      <c r="E473" s="55"/>
      <c r="F473" s="14"/>
      <c r="G473" s="56"/>
    </row>
    <row r="474" spans="2:7">
      <c r="B474" s="48" t="s">
        <v>8</v>
      </c>
      <c r="C474" s="45" t="s">
        <v>9</v>
      </c>
      <c r="D474" s="7">
        <v>8.9593486247305272</v>
      </c>
      <c r="E474" s="16">
        <f>E$394</f>
        <v>8.4823638266646544</v>
      </c>
      <c r="F474" s="14">
        <f>E474-D474</f>
        <v>-0.47698479806587279</v>
      </c>
      <c r="G474" s="9">
        <f>IF(ISERROR(E474/D474-1)=TRUE,0,(E474/D474-1))</f>
        <v>-5.323878085838174E-2</v>
      </c>
    </row>
    <row r="475" spans="2:7" ht="15">
      <c r="B475" s="49" t="s">
        <v>10</v>
      </c>
      <c r="C475" s="45" t="s">
        <v>9</v>
      </c>
      <c r="D475" s="18">
        <v>0.33353138730446685</v>
      </c>
      <c r="E475" s="21">
        <v>0.63463354480921097</v>
      </c>
      <c r="F475" s="19">
        <f>E475-D475</f>
        <v>0.30110215750474412</v>
      </c>
      <c r="G475" s="20">
        <f>IF(ISERROR(E475/D475-1)=TRUE,0,(E475/D475-1))</f>
        <v>0.90277008091559474</v>
      </c>
    </row>
    <row r="476" spans="2:7">
      <c r="B476" s="48" t="s">
        <v>11</v>
      </c>
      <c r="C476" s="45"/>
      <c r="D476" s="7">
        <f>SUM(D473:D475)</f>
        <v>9.2928800120349937</v>
      </c>
      <c r="E476" s="16">
        <f>SUM(E473:E475)</f>
        <v>9.1169973714738646</v>
      </c>
      <c r="F476" s="14">
        <f>E476-D476</f>
        <v>-0.17588264056112912</v>
      </c>
      <c r="G476" s="9">
        <f>IF(ISERROR(E476/D476-1)=TRUE,0,(E476/D476-1))</f>
        <v>-1.8926601907411689E-2</v>
      </c>
    </row>
    <row r="477" spans="2:7" ht="6.6" customHeight="1">
      <c r="B477" s="48"/>
      <c r="C477" s="45"/>
      <c r="D477" s="7"/>
      <c r="E477" s="16"/>
      <c r="F477" s="14"/>
      <c r="G477" s="9"/>
    </row>
    <row r="478" spans="2:7">
      <c r="B478" s="49" t="s">
        <v>12</v>
      </c>
      <c r="C478" s="45" t="s">
        <v>9</v>
      </c>
      <c r="D478" s="7">
        <v>0</v>
      </c>
      <c r="E478" s="16">
        <f>E$398</f>
        <v>0</v>
      </c>
      <c r="F478" s="14">
        <f>E478-D478</f>
        <v>0</v>
      </c>
      <c r="G478" s="9">
        <f>IF(ISERROR(E478/D478-1)=TRUE,0,(E478/D478-1))</f>
        <v>0</v>
      </c>
    </row>
    <row r="479" spans="2:7" ht="15">
      <c r="B479" s="49" t="s">
        <v>13</v>
      </c>
      <c r="C479" s="45" t="s">
        <v>9</v>
      </c>
      <c r="D479" s="18">
        <v>0.20699999999999999</v>
      </c>
      <c r="E479" s="21">
        <f>E$399</f>
        <v>0.20699999999999999</v>
      </c>
      <c r="F479" s="19">
        <f>E479-D479</f>
        <v>0</v>
      </c>
      <c r="G479" s="20">
        <f>IF(ISERROR(E479/D479-1)=TRUE,0,(E479/D479-1))</f>
        <v>0</v>
      </c>
    </row>
    <row r="480" spans="2:7" ht="15">
      <c r="B480" s="48" t="s">
        <v>11</v>
      </c>
      <c r="C480" s="45"/>
      <c r="D480" s="7">
        <f>SUM(D478:D479)</f>
        <v>0.20699999999999999</v>
      </c>
      <c r="E480" s="16">
        <f>SUM(E477:E479)</f>
        <v>0.20699999999999999</v>
      </c>
      <c r="F480" s="19"/>
      <c r="G480" s="20"/>
    </row>
    <row r="481" spans="2:10" ht="5.85" customHeight="1">
      <c r="B481" s="48"/>
      <c r="C481" s="45"/>
      <c r="D481" s="7"/>
      <c r="E481" s="16"/>
      <c r="F481" s="19"/>
      <c r="G481" s="20"/>
    </row>
    <row r="482" spans="2:10">
      <c r="B482" s="48" t="s">
        <v>14</v>
      </c>
      <c r="C482" s="45" t="s">
        <v>9</v>
      </c>
      <c r="D482" s="16">
        <f>D402</f>
        <v>0.73455770115866503</v>
      </c>
      <c r="E482" s="16">
        <f>E$402</f>
        <v>0.75914830102874886</v>
      </c>
      <c r="F482" s="14">
        <f>E482-D482</f>
        <v>2.4590599870083829E-2</v>
      </c>
      <c r="G482" s="9">
        <f>IF(ISERROR(E482/D482-1)=TRUE,0,(E482/D482-1))</f>
        <v>3.3476743666692954E-2</v>
      </c>
    </row>
    <row r="483" spans="2:10" ht="15">
      <c r="B483" s="48" t="s">
        <v>15</v>
      </c>
      <c r="C483" s="45" t="s">
        <v>9</v>
      </c>
      <c r="D483" s="24">
        <f>D403</f>
        <v>1.4849609999999999E-2</v>
      </c>
      <c r="E483" s="24">
        <f>E$403</f>
        <v>3.6336340000000002E-2</v>
      </c>
      <c r="F483" s="19">
        <f>E483-D483</f>
        <v>2.1486730000000002E-2</v>
      </c>
      <c r="G483" s="20">
        <f>IF(ISERROR(E483/D483-1)=TRUE,0,(E483/D483-1))</f>
        <v>1.4469558459784468</v>
      </c>
    </row>
    <row r="484" spans="2:10">
      <c r="B484" s="48" t="s">
        <v>11</v>
      </c>
      <c r="C484" s="45"/>
      <c r="D484" s="16">
        <f>SUM(D482:D483)</f>
        <v>0.74940731115866499</v>
      </c>
      <c r="E484" s="16">
        <f>SUM(E482:E483)</f>
        <v>0.79548464102874883</v>
      </c>
      <c r="F484" s="14">
        <f>SUM(F482:F483)</f>
        <v>4.6077329870083832E-2</v>
      </c>
      <c r="G484" s="9">
        <f>IF(ISERROR(E484/D484-1)=TRUE,0,(E484/D484-1))</f>
        <v>6.148502848049775E-2</v>
      </c>
    </row>
    <row r="485" spans="2:10" ht="5.0999999999999996" customHeight="1">
      <c r="B485" s="53"/>
      <c r="C485" s="45"/>
      <c r="D485" s="18"/>
      <c r="E485" s="18"/>
      <c r="F485" s="19"/>
      <c r="G485" s="20"/>
    </row>
    <row r="486" spans="2:10">
      <c r="B486" s="51" t="s">
        <v>16</v>
      </c>
      <c r="C486" s="45" t="s">
        <v>9</v>
      </c>
      <c r="D486" s="7">
        <f>D474+D480</f>
        <v>9.1663486247305279</v>
      </c>
      <c r="E486" s="7">
        <f>E474+E480</f>
        <v>8.6893638266646551</v>
      </c>
      <c r="F486" s="14">
        <f>E486-D486</f>
        <v>-0.47698479806587279</v>
      </c>
      <c r="G486" s="9">
        <f>IF(ISERROR(E486/D486-1)=TRUE,0,(E486/D486-1))</f>
        <v>-5.2036510675470327E-2</v>
      </c>
    </row>
    <row r="487" spans="2:10" ht="15">
      <c r="B487" s="51" t="s">
        <v>17</v>
      </c>
      <c r="C487" s="45" t="s">
        <v>9</v>
      </c>
      <c r="D487" s="22">
        <f>D475+D484</f>
        <v>1.0829386984631317</v>
      </c>
      <c r="E487" s="22">
        <f>E475+E484</f>
        <v>1.4301181858379599</v>
      </c>
      <c r="F487" s="19">
        <f>E487-D487</f>
        <v>0.34717948737482818</v>
      </c>
      <c r="G487" s="20">
        <f>IF(ISERROR(E487/D487-1)=TRUE,0,(E487/D487-1))</f>
        <v>0.32059015701214943</v>
      </c>
    </row>
    <row r="488" spans="2:10">
      <c r="B488" s="52" t="s">
        <v>22</v>
      </c>
      <c r="C488" s="45" t="s">
        <v>9</v>
      </c>
      <c r="D488" s="11">
        <f>D486+D487</f>
        <v>10.249287323193659</v>
      </c>
      <c r="E488" s="11">
        <f>E486+E487</f>
        <v>10.119482012502615</v>
      </c>
      <c r="F488" s="11">
        <f>F476+F480+F484+0</f>
        <v>-0.12980531069104528</v>
      </c>
      <c r="G488" s="23">
        <f>IF(ISERROR(E488/D488-1)=TRUE,0,(E488/D488-1))</f>
        <v>-1.2664813327781355E-2</v>
      </c>
    </row>
    <row r="489" spans="2:10" ht="5.0999999999999996" customHeight="1">
      <c r="B489" s="48"/>
      <c r="C489" s="45"/>
      <c r="D489" s="7"/>
      <c r="E489" s="16"/>
      <c r="F489" s="14"/>
      <c r="G489" s="9"/>
    </row>
    <row r="490" spans="2:10" ht="20.25">
      <c r="B490" s="42" t="s">
        <v>46</v>
      </c>
      <c r="C490" s="43"/>
      <c r="D490" s="4"/>
      <c r="E490" s="4"/>
      <c r="F490" s="5"/>
      <c r="G490" s="6"/>
      <c r="I490" s="58"/>
      <c r="J490" s="58"/>
    </row>
    <row r="491" spans="2:10" ht="8.1" customHeight="1">
      <c r="B491" s="47"/>
      <c r="C491" s="45"/>
      <c r="D491" s="13"/>
      <c r="E491" s="11"/>
      <c r="F491" s="14"/>
      <c r="G491" s="15"/>
      <c r="I491" s="58"/>
      <c r="J491" s="58"/>
    </row>
    <row r="492" spans="2:10" ht="12.6" customHeight="1">
      <c r="B492" s="46" t="s">
        <v>27</v>
      </c>
      <c r="C492" s="45"/>
      <c r="D492" s="7"/>
      <c r="E492" s="16"/>
      <c r="F492" s="14"/>
      <c r="G492" s="15"/>
      <c r="I492" s="58"/>
      <c r="J492" s="58"/>
    </row>
    <row r="493" spans="2:10" ht="12.6" customHeight="1">
      <c r="B493" s="46" t="s">
        <v>21</v>
      </c>
      <c r="C493" s="45"/>
      <c r="D493" s="7"/>
      <c r="E493" s="16"/>
      <c r="F493" s="14"/>
      <c r="G493" s="15"/>
      <c r="I493" s="58"/>
      <c r="J493" s="58"/>
    </row>
    <row r="494" spans="2:10" ht="12.6" customHeight="1">
      <c r="B494" s="48" t="s">
        <v>8</v>
      </c>
      <c r="C494" s="45" t="s">
        <v>9</v>
      </c>
      <c r="D494" s="7">
        <f>D$394</f>
        <v>8.9593486247305272</v>
      </c>
      <c r="E494" s="16">
        <f>E$394</f>
        <v>8.4823638266646544</v>
      </c>
      <c r="F494" s="14">
        <f t="shared" ref="F494:F496" si="2">E494-D494</f>
        <v>-0.47698479806587279</v>
      </c>
      <c r="G494" s="9">
        <f>IF(ISERROR(E494/D494-1)=TRUE,0,(E494/D494-1))</f>
        <v>-5.323878085838174E-2</v>
      </c>
      <c r="I494" s="58"/>
      <c r="J494" s="58"/>
    </row>
    <row r="495" spans="2:10" ht="12.6" customHeight="1">
      <c r="B495" s="49" t="s">
        <v>10</v>
      </c>
      <c r="C495" s="45" t="s">
        <v>9</v>
      </c>
      <c r="D495" s="18">
        <f>D496-D494</f>
        <v>20.605219988037074</v>
      </c>
      <c r="E495" s="21">
        <f>E496-E494</f>
        <v>21.182441558839457</v>
      </c>
      <c r="F495" s="19">
        <f t="shared" si="2"/>
        <v>0.5772215708023829</v>
      </c>
      <c r="G495" s="20">
        <f>IF(ISERROR(E495/D495-1)=TRUE,0,(E495/D495-1))</f>
        <v>2.8013366085754221E-2</v>
      </c>
      <c r="I495" s="58"/>
      <c r="J495" s="58"/>
    </row>
    <row r="496" spans="2:10" ht="12.6" customHeight="1">
      <c r="B496" s="48" t="s">
        <v>11</v>
      </c>
      <c r="C496" s="45"/>
      <c r="D496" s="7">
        <f>D$396*2</f>
        <v>29.564568612767602</v>
      </c>
      <c r="E496" s="16">
        <f>E$396*2</f>
        <v>29.66480538550411</v>
      </c>
      <c r="F496" s="14">
        <f t="shared" si="2"/>
        <v>0.10023677273650833</v>
      </c>
      <c r="G496" s="9">
        <f>IF(ISERROR(E496/D496-1)=TRUE,0,(E496/D496-1))</f>
        <v>3.3904358304495119E-3</v>
      </c>
      <c r="I496" s="58"/>
      <c r="J496" s="58"/>
    </row>
    <row r="497" spans="2:10" ht="6.6" customHeight="1">
      <c r="B497" s="48"/>
      <c r="C497" s="45"/>
      <c r="D497" s="7"/>
      <c r="E497" s="16"/>
      <c r="F497" s="14"/>
      <c r="G497" s="9"/>
      <c r="I497" s="58"/>
      <c r="J497" s="58"/>
    </row>
    <row r="498" spans="2:10" ht="12.6" customHeight="1">
      <c r="B498" s="49" t="s">
        <v>12</v>
      </c>
      <c r="C498" s="45" t="s">
        <v>9</v>
      </c>
      <c r="D498" s="7">
        <f>D$398</f>
        <v>0</v>
      </c>
      <c r="E498" s="16">
        <f>E$398</f>
        <v>0</v>
      </c>
      <c r="F498" s="14">
        <f t="shared" ref="F498:F499" si="3">E498-D498</f>
        <v>0</v>
      </c>
      <c r="G498" s="9">
        <f>IF(ISERROR(E498/D498-1)=TRUE,0,(E498/D498-1))</f>
        <v>0</v>
      </c>
      <c r="I498" s="58"/>
      <c r="J498" s="58"/>
    </row>
    <row r="499" spans="2:10" ht="12.6" customHeight="1">
      <c r="B499" s="49" t="s">
        <v>13</v>
      </c>
      <c r="C499" s="45" t="s">
        <v>9</v>
      </c>
      <c r="D499" s="18">
        <f>D$399</f>
        <v>0.20699999999999999</v>
      </c>
      <c r="E499" s="24">
        <f>E$399</f>
        <v>0.20699999999999999</v>
      </c>
      <c r="F499" s="19">
        <f t="shared" si="3"/>
        <v>0</v>
      </c>
      <c r="G499" s="20">
        <f>IF(ISERROR(E499/D499-1)=TRUE,0,(E499/D499-1))</f>
        <v>0</v>
      </c>
      <c r="I499" s="58"/>
      <c r="J499" s="58"/>
    </row>
    <row r="500" spans="2:10" ht="12.6" customHeight="1">
      <c r="B500" s="48" t="s">
        <v>11</v>
      </c>
      <c r="C500" s="45"/>
      <c r="D500" s="7">
        <f>SUM(D497:D499)</f>
        <v>0.20699999999999999</v>
      </c>
      <c r="E500" s="16">
        <f>SUM(E497:E499)</f>
        <v>0.20699999999999999</v>
      </c>
      <c r="F500" s="14">
        <f>SUM(F498:F499)</f>
        <v>0</v>
      </c>
      <c r="G500" s="9">
        <f>IF(ISERROR(E500/D500-1)=TRUE,0,(E500/D500-1))</f>
        <v>0</v>
      </c>
      <c r="I500" s="58"/>
      <c r="J500" s="58"/>
    </row>
    <row r="501" spans="2:10" ht="8.1" customHeight="1">
      <c r="B501" s="48"/>
      <c r="C501" s="45"/>
      <c r="D501" s="7"/>
      <c r="E501" s="16"/>
      <c r="F501" s="14"/>
      <c r="G501" s="9"/>
      <c r="I501" s="58"/>
      <c r="J501" s="58"/>
    </row>
    <row r="502" spans="2:10" ht="12.6" customHeight="1">
      <c r="B502" s="48" t="s">
        <v>14</v>
      </c>
      <c r="C502" s="45" t="s">
        <v>9</v>
      </c>
      <c r="D502" s="16">
        <f>D$402</f>
        <v>0.73455770115866503</v>
      </c>
      <c r="E502" s="16">
        <f>E$402</f>
        <v>0.75914830102874886</v>
      </c>
      <c r="F502" s="14">
        <f t="shared" ref="F502:F503" si="4">E502-D502</f>
        <v>2.4590599870083829E-2</v>
      </c>
      <c r="G502" s="9">
        <f>IF(ISERROR(E502/D502-1)=TRUE,0,(E502/D502-1))</f>
        <v>3.3476743666692954E-2</v>
      </c>
      <c r="I502" s="58"/>
      <c r="J502" s="58"/>
    </row>
    <row r="503" spans="2:10" ht="12.6" customHeight="1">
      <c r="B503" s="48" t="s">
        <v>15</v>
      </c>
      <c r="C503" s="45" t="s">
        <v>9</v>
      </c>
      <c r="D503" s="18">
        <f>D$403</f>
        <v>1.4849609999999999E-2</v>
      </c>
      <c r="E503" s="22">
        <f>E$403</f>
        <v>3.6336340000000002E-2</v>
      </c>
      <c r="F503" s="19">
        <f t="shared" si="4"/>
        <v>2.1486730000000002E-2</v>
      </c>
      <c r="G503" s="20">
        <f>IF(ISERROR(E503/D503-1)=TRUE,0,(E503/D503-1))</f>
        <v>1.4469558459784468</v>
      </c>
      <c r="I503" s="58"/>
      <c r="J503" s="58"/>
    </row>
    <row r="504" spans="2:10" ht="12.6" customHeight="1">
      <c r="B504" s="48" t="s">
        <v>11</v>
      </c>
      <c r="C504" s="45"/>
      <c r="D504" s="16">
        <f>SUM(D502:D503)</f>
        <v>0.74940731115866499</v>
      </c>
      <c r="E504" s="16">
        <f>SUM(E502:E503)</f>
        <v>0.79548464102874883</v>
      </c>
      <c r="F504" s="14">
        <f>SUM(F502:F503)</f>
        <v>4.6077329870083832E-2</v>
      </c>
      <c r="G504" s="9">
        <f>IF(ISERROR(E504/D504-1)=TRUE,0,(E504/D504-1))</f>
        <v>6.148502848049775E-2</v>
      </c>
      <c r="I504" s="58"/>
      <c r="J504" s="58"/>
    </row>
    <row r="505" spans="2:10" ht="6.6" customHeight="1">
      <c r="B505" s="53"/>
      <c r="C505" s="45"/>
      <c r="D505" s="7"/>
      <c r="E505" s="16"/>
      <c r="F505" s="14"/>
      <c r="G505" s="9"/>
      <c r="I505" s="58"/>
      <c r="J505" s="58"/>
    </row>
    <row r="506" spans="2:10" ht="12.6" customHeight="1">
      <c r="B506" s="49"/>
      <c r="C506" s="45"/>
      <c r="D506" s="7"/>
      <c r="E506" s="7"/>
      <c r="F506" s="14"/>
      <c r="G506" s="9"/>
      <c r="I506" s="58"/>
      <c r="J506" s="58"/>
    </row>
    <row r="507" spans="2:10">
      <c r="B507" s="53"/>
      <c r="C507" s="45"/>
      <c r="D507" s="7"/>
      <c r="E507" s="16"/>
      <c r="F507" s="14"/>
      <c r="G507" s="9"/>
      <c r="I507" s="58"/>
      <c r="J507" s="58"/>
    </row>
    <row r="508" spans="2:10" ht="12.6" customHeight="1">
      <c r="B508" s="51" t="s">
        <v>16</v>
      </c>
      <c r="C508" s="45" t="s">
        <v>9</v>
      </c>
      <c r="D508" s="7">
        <f>D494+D500</f>
        <v>9.1663486247305279</v>
      </c>
      <c r="E508" s="7">
        <f>E494+E500</f>
        <v>8.6893638266646551</v>
      </c>
      <c r="F508" s="14">
        <f>E508-D508</f>
        <v>-0.47698479806587279</v>
      </c>
      <c r="G508" s="9">
        <f>IF(ISERROR(E508/D508-1)=TRUE,0,(E508/D508-1))</f>
        <v>-5.2036510675470327E-2</v>
      </c>
      <c r="I508" s="58"/>
      <c r="J508" s="58"/>
    </row>
    <row r="509" spans="2:10" ht="12.6" customHeight="1">
      <c r="B509" s="51" t="s">
        <v>17</v>
      </c>
      <c r="C509" s="45" t="s">
        <v>9</v>
      </c>
      <c r="D509" s="22">
        <f>D495+D504</f>
        <v>21.354627299195741</v>
      </c>
      <c r="E509" s="22">
        <f>E495+E504</f>
        <v>21.977926199868207</v>
      </c>
      <c r="F509" s="19">
        <f>E509-D509</f>
        <v>0.62329890067246652</v>
      </c>
      <c r="G509" s="20">
        <f>IF(ISERROR(E509/D509-1)=TRUE,0,(E509/D509-1))</f>
        <v>2.918800182927761E-2</v>
      </c>
      <c r="I509" s="58"/>
      <c r="J509" s="58"/>
    </row>
    <row r="510" spans="2:10" ht="12.6" customHeight="1">
      <c r="B510" s="52" t="s">
        <v>22</v>
      </c>
      <c r="C510" s="45"/>
      <c r="D510" s="11">
        <f>D508+D509</f>
        <v>30.520975923926269</v>
      </c>
      <c r="E510" s="11">
        <f>E508+E509</f>
        <v>30.667290026532861</v>
      </c>
      <c r="F510" s="11">
        <f>F496+F500+F504</f>
        <v>0.14631410260659217</v>
      </c>
      <c r="G510" s="23">
        <f>IF(ISERROR(E510/D510-1)=TRUE,0,(E510/D510-1))</f>
        <v>4.7938867672934204E-3</v>
      </c>
      <c r="I510" s="58"/>
      <c r="J510" s="58"/>
    </row>
    <row r="511" spans="2:10" ht="5.0999999999999996" customHeight="1">
      <c r="B511" s="52"/>
      <c r="C511" s="45"/>
      <c r="D511" s="13"/>
      <c r="E511" s="11"/>
      <c r="F511" s="12"/>
      <c r="G511" s="23"/>
      <c r="I511" s="58"/>
      <c r="J511" s="58"/>
    </row>
    <row r="512" spans="2:10" ht="12.6" customHeight="1">
      <c r="B512" s="54" t="s">
        <v>47</v>
      </c>
      <c r="C512" s="45"/>
      <c r="D512" s="7"/>
      <c r="E512" s="16"/>
      <c r="F512" s="14"/>
      <c r="G512" s="15"/>
      <c r="I512" s="58"/>
      <c r="J512" s="58"/>
    </row>
    <row r="513" spans="2:10" ht="12.6" customHeight="1">
      <c r="B513" s="48" t="s">
        <v>8</v>
      </c>
      <c r="C513" s="45" t="s">
        <v>9</v>
      </c>
      <c r="D513" s="7">
        <f>D$394</f>
        <v>8.9593486247305272</v>
      </c>
      <c r="E513" s="16">
        <f>E$394</f>
        <v>8.4823638266646544</v>
      </c>
      <c r="F513" s="14">
        <f t="shared" ref="F513:F515" si="5">E513-D513</f>
        <v>-0.47698479806587279</v>
      </c>
      <c r="G513" s="9">
        <f>IF(ISERROR(E513/D513-1)=TRUE,0,(E513/D513-1))</f>
        <v>-5.323878085838174E-2</v>
      </c>
      <c r="I513" s="58"/>
      <c r="J513" s="58"/>
    </row>
    <row r="514" spans="2:10" ht="12.6" customHeight="1">
      <c r="B514" s="49" t="s">
        <v>10</v>
      </c>
      <c r="C514" s="45" t="s">
        <v>9</v>
      </c>
      <c r="D514" s="18">
        <f>D515-D513</f>
        <v>5.8229356816532736</v>
      </c>
      <c r="E514" s="21">
        <f>E515-E513</f>
        <v>6.3500388660874005</v>
      </c>
      <c r="F514" s="19">
        <f t="shared" si="5"/>
        <v>0.52710318443412696</v>
      </c>
      <c r="G514" s="20">
        <f>IF(ISERROR(E514/D514-1)=TRUE,0,(E514/D514-1))</f>
        <v>9.0521897072452173E-2</v>
      </c>
      <c r="I514" s="58"/>
      <c r="J514" s="58"/>
    </row>
    <row r="515" spans="2:10" ht="12.6" customHeight="1">
      <c r="B515" s="48" t="s">
        <v>11</v>
      </c>
      <c r="C515" s="45"/>
      <c r="D515" s="7">
        <f>D$396</f>
        <v>14.782284306383801</v>
      </c>
      <c r="E515" s="16">
        <f>E$396</f>
        <v>14.832402692752055</v>
      </c>
      <c r="F515" s="14">
        <f t="shared" si="5"/>
        <v>5.0118386368254164E-2</v>
      </c>
      <c r="G515" s="9">
        <f>IF(ISERROR(E515/D515-1)=TRUE,0,(E515/D515-1))</f>
        <v>3.3904358304495119E-3</v>
      </c>
      <c r="I515" s="58"/>
      <c r="J515" s="58"/>
    </row>
    <row r="516" spans="2:10" ht="6.6" customHeight="1">
      <c r="B516" s="48"/>
      <c r="C516" s="45"/>
      <c r="D516" s="7"/>
      <c r="E516" s="16"/>
      <c r="F516" s="14"/>
      <c r="G516" s="9"/>
      <c r="I516" s="58"/>
      <c r="J516" s="58"/>
    </row>
    <row r="517" spans="2:10" ht="12.6" customHeight="1">
      <c r="B517" s="49" t="s">
        <v>12</v>
      </c>
      <c r="C517" s="45" t="s">
        <v>9</v>
      </c>
      <c r="D517" s="7">
        <f>D$398</f>
        <v>0</v>
      </c>
      <c r="E517" s="16">
        <f>E$398</f>
        <v>0</v>
      </c>
      <c r="F517" s="14">
        <f t="shared" ref="F517:F519" si="6">E517-D517</f>
        <v>0</v>
      </c>
      <c r="G517" s="9">
        <f>IF(ISERROR(E517/D517-1)=TRUE,0,(E517/D517-1))</f>
        <v>0</v>
      </c>
      <c r="I517" s="58"/>
      <c r="J517" s="58"/>
    </row>
    <row r="518" spans="2:10" ht="12.6" customHeight="1">
      <c r="B518" s="49" t="s">
        <v>13</v>
      </c>
      <c r="C518" s="45" t="s">
        <v>9</v>
      </c>
      <c r="D518" s="18">
        <f>D$399</f>
        <v>0.20699999999999999</v>
      </c>
      <c r="E518" s="24">
        <f>E$399</f>
        <v>0.20699999999999999</v>
      </c>
      <c r="F518" s="19">
        <f t="shared" si="6"/>
        <v>0</v>
      </c>
      <c r="G518" s="20">
        <f>IF(ISERROR(E518/D518-1)=TRUE,0,(E518/D518-1))</f>
        <v>0</v>
      </c>
      <c r="I518" s="58"/>
      <c r="J518" s="58"/>
    </row>
    <row r="519" spans="2:10" ht="12.6" customHeight="1">
      <c r="B519" s="48" t="s">
        <v>11</v>
      </c>
      <c r="C519" s="45"/>
      <c r="D519" s="7">
        <f>SUM(D516:D518)</f>
        <v>0.20699999999999999</v>
      </c>
      <c r="E519" s="16">
        <f>SUM(E516:E518)</f>
        <v>0.20699999999999999</v>
      </c>
      <c r="F519" s="14">
        <f t="shared" si="6"/>
        <v>0</v>
      </c>
      <c r="G519" s="9">
        <f>IF(ISERROR(E519/D519-1)=TRUE,0,(E519/D519-1))</f>
        <v>0</v>
      </c>
      <c r="I519" s="58"/>
      <c r="J519" s="58"/>
    </row>
    <row r="520" spans="2:10" ht="5.45" customHeight="1">
      <c r="B520" s="48"/>
      <c r="C520" s="45"/>
      <c r="D520" s="7"/>
      <c r="E520" s="16"/>
      <c r="F520" s="14"/>
      <c r="G520" s="9"/>
      <c r="I520" s="58"/>
      <c r="J520" s="58"/>
    </row>
    <row r="521" spans="2:10" ht="12.6" customHeight="1">
      <c r="B521" s="48" t="s">
        <v>14</v>
      </c>
      <c r="C521" s="45" t="s">
        <v>9</v>
      </c>
      <c r="D521" s="16">
        <f>D$402</f>
        <v>0.73455770115866503</v>
      </c>
      <c r="E521" s="16">
        <f>E$402</f>
        <v>0.75914830102874886</v>
      </c>
      <c r="F521" s="14">
        <f t="shared" ref="F521:F522" si="7">E521-D521</f>
        <v>2.4590599870083829E-2</v>
      </c>
      <c r="G521" s="9">
        <f>IF(ISERROR(E521/D521-1)=TRUE,0,(E521/D521-1))</f>
        <v>3.3476743666692954E-2</v>
      </c>
      <c r="I521" s="58"/>
      <c r="J521" s="58"/>
    </row>
    <row r="522" spans="2:10" ht="12.6" customHeight="1">
      <c r="B522" s="48" t="s">
        <v>15</v>
      </c>
      <c r="C522" s="45" t="s">
        <v>9</v>
      </c>
      <c r="D522" s="18">
        <f>D$403</f>
        <v>1.4849609999999999E-2</v>
      </c>
      <c r="E522" s="22">
        <f>E$403</f>
        <v>3.6336340000000002E-2</v>
      </c>
      <c r="F522" s="19">
        <f t="shared" si="7"/>
        <v>2.1486730000000002E-2</v>
      </c>
      <c r="G522" s="20">
        <f>IF(ISERROR(E522/D522-1)=TRUE,0,(E522/D522-1))</f>
        <v>1.4469558459784468</v>
      </c>
      <c r="I522" s="58"/>
      <c r="J522" s="58"/>
    </row>
    <row r="523" spans="2:10" ht="12.6" customHeight="1">
      <c r="B523" s="48" t="s">
        <v>11</v>
      </c>
      <c r="C523" s="45"/>
      <c r="D523" s="16">
        <f>SUM(D521:D522)</f>
        <v>0.74940731115866499</v>
      </c>
      <c r="E523" s="16">
        <f>SUM(E521:E522)</f>
        <v>0.79548464102874883</v>
      </c>
      <c r="F523" s="14">
        <f>SUM(F521:F522)</f>
        <v>4.6077329870083832E-2</v>
      </c>
      <c r="G523" s="9">
        <f>IF(ISERROR(E523/D523-1)=TRUE,0,(E523/D523-1))</f>
        <v>6.148502848049775E-2</v>
      </c>
      <c r="I523" s="58"/>
      <c r="J523" s="58"/>
    </row>
    <row r="524" spans="2:10">
      <c r="B524" s="53"/>
      <c r="C524" s="45"/>
      <c r="D524" s="7"/>
      <c r="E524" s="16"/>
      <c r="F524" s="14"/>
      <c r="G524" s="9"/>
      <c r="I524" s="58"/>
      <c r="J524" s="58"/>
    </row>
    <row r="525" spans="2:10">
      <c r="B525" s="53"/>
      <c r="C525" s="45"/>
      <c r="D525" s="7"/>
      <c r="E525" s="16"/>
      <c r="F525" s="14"/>
      <c r="G525" s="9"/>
      <c r="I525" s="58"/>
      <c r="J525" s="58"/>
    </row>
    <row r="526" spans="2:10" ht="12.6" customHeight="1">
      <c r="B526" s="49"/>
      <c r="C526" s="45"/>
      <c r="D526" s="7"/>
      <c r="E526" s="7"/>
      <c r="F526" s="14"/>
      <c r="G526" s="9"/>
      <c r="I526" s="58"/>
      <c r="J526" s="58"/>
    </row>
    <row r="527" spans="2:10">
      <c r="B527" s="53"/>
      <c r="C527" s="45"/>
      <c r="D527" s="7"/>
      <c r="E527" s="16"/>
      <c r="F527" s="14"/>
      <c r="G527" s="9"/>
      <c r="I527" s="58"/>
      <c r="J527" s="58"/>
    </row>
    <row r="528" spans="2:10" ht="12.6" customHeight="1">
      <c r="B528" s="51" t="s">
        <v>16</v>
      </c>
      <c r="C528" s="45" t="s">
        <v>9</v>
      </c>
      <c r="D528" s="7">
        <f>D513+D519</f>
        <v>9.1663486247305279</v>
      </c>
      <c r="E528" s="7">
        <f>E513+E519</f>
        <v>8.6893638266646551</v>
      </c>
      <c r="F528" s="14">
        <f>E528-D528</f>
        <v>-0.47698479806587279</v>
      </c>
      <c r="G528" s="9">
        <f>IF(ISERROR(E528/D528-1)=TRUE,0,(E528/D528-1))</f>
        <v>-5.2036510675470327E-2</v>
      </c>
      <c r="I528" s="58"/>
      <c r="J528" s="58"/>
    </row>
    <row r="529" spans="2:10" ht="12.6" customHeight="1">
      <c r="B529" s="51" t="s">
        <v>17</v>
      </c>
      <c r="C529" s="45" t="s">
        <v>9</v>
      </c>
      <c r="D529" s="22">
        <f>D514+D523</f>
        <v>6.5723429928119383</v>
      </c>
      <c r="E529" s="22">
        <f>E514+E523</f>
        <v>7.1455235071161489</v>
      </c>
      <c r="F529" s="19">
        <f>E529-D529</f>
        <v>0.57318051430421058</v>
      </c>
      <c r="G529" s="20">
        <f>IF(ISERROR(E529/D529-1)=TRUE,0,(E529/D529-1))</f>
        <v>8.7210986239015353E-2</v>
      </c>
      <c r="I529" s="58"/>
      <c r="J529" s="58"/>
    </row>
    <row r="530" spans="2:10" ht="12.6" customHeight="1">
      <c r="B530" s="52" t="s">
        <v>22</v>
      </c>
      <c r="C530" s="45"/>
      <c r="D530" s="11">
        <f>D528+D529</f>
        <v>15.738691617542466</v>
      </c>
      <c r="E530" s="11">
        <f>E528+E529</f>
        <v>15.834887333780804</v>
      </c>
      <c r="F530" s="11">
        <f>F515+F519+F523</f>
        <v>9.6195716238338003E-2</v>
      </c>
      <c r="G530" s="23">
        <f>IF(ISERROR(E530/D530-1)=TRUE,0,(E530/D530-1))</f>
        <v>6.1120529314595551E-3</v>
      </c>
      <c r="I530" s="58"/>
      <c r="J530" s="58"/>
    </row>
    <row r="531" spans="2:10" ht="5.45" customHeight="1">
      <c r="B531" s="49"/>
      <c r="C531" s="45"/>
      <c r="D531" s="7"/>
      <c r="E531" s="16"/>
      <c r="F531" s="14"/>
      <c r="G531" s="15"/>
      <c r="I531" s="58"/>
      <c r="J531" s="58"/>
    </row>
    <row r="532" spans="2:10" ht="12.6" customHeight="1">
      <c r="B532" s="54" t="s">
        <v>24</v>
      </c>
      <c r="C532" s="45"/>
      <c r="D532" s="7"/>
      <c r="E532" s="16"/>
      <c r="F532" s="14"/>
      <c r="G532" s="15"/>
      <c r="I532" s="58"/>
      <c r="J532" s="58"/>
    </row>
    <row r="533" spans="2:10" ht="12.6" customHeight="1">
      <c r="B533" s="48" t="s">
        <v>8</v>
      </c>
      <c r="C533" s="45" t="s">
        <v>9</v>
      </c>
      <c r="D533" s="7">
        <f>D$394</f>
        <v>8.9593486247305272</v>
      </c>
      <c r="E533" s="16">
        <f>E$394</f>
        <v>8.4823638266646544</v>
      </c>
      <c r="F533" s="14">
        <f t="shared" ref="F533:F535" si="8">E533-D533</f>
        <v>-0.47698479806587279</v>
      </c>
      <c r="G533" s="9">
        <f>IF(ISERROR(E533/D533-1)=TRUE,0,(E533/D533-1))</f>
        <v>-5.323878085838174E-2</v>
      </c>
      <c r="I533" s="58"/>
      <c r="J533" s="58"/>
    </row>
    <row r="534" spans="2:10" ht="12.6" customHeight="1">
      <c r="B534" s="49" t="s">
        <v>10</v>
      </c>
      <c r="C534" s="45" t="s">
        <v>9</v>
      </c>
      <c r="D534" s="18">
        <f>D535-D533</f>
        <v>3.6055930356957031</v>
      </c>
      <c r="E534" s="21">
        <f>E535-E533</f>
        <v>4.1251784621745919</v>
      </c>
      <c r="F534" s="19">
        <f t="shared" si="8"/>
        <v>0.51958542647888883</v>
      </c>
      <c r="G534" s="20">
        <f>IF(ISERROR(E534/D534-1)=TRUE,0,(E534/D534-1))</f>
        <v>0.14410539995361238</v>
      </c>
      <c r="I534" s="58"/>
      <c r="J534" s="58"/>
    </row>
    <row r="535" spans="2:10" ht="12.6" customHeight="1">
      <c r="B535" s="48" t="s">
        <v>11</v>
      </c>
      <c r="C535" s="45"/>
      <c r="D535" s="7">
        <f>D$396*0.85</f>
        <v>12.56494166042623</v>
      </c>
      <c r="E535" s="16">
        <f>E$396*0.85</f>
        <v>12.607542288839246</v>
      </c>
      <c r="F535" s="14">
        <f t="shared" si="8"/>
        <v>4.260062841301604E-2</v>
      </c>
      <c r="G535" s="9">
        <f>IF(ISERROR(E535/D535-1)=TRUE,0,(E535/D535-1))</f>
        <v>3.3904358304495119E-3</v>
      </c>
      <c r="I535" s="58"/>
      <c r="J535" s="58"/>
    </row>
    <row r="536" spans="2:10" ht="5.0999999999999996" customHeight="1">
      <c r="B536" s="48"/>
      <c r="C536" s="45"/>
      <c r="D536" s="7"/>
      <c r="E536" s="16"/>
      <c r="F536" s="14"/>
      <c r="G536" s="9"/>
      <c r="I536" s="58"/>
      <c r="J536" s="58"/>
    </row>
    <row r="537" spans="2:10" ht="12.6" customHeight="1">
      <c r="B537" s="49" t="s">
        <v>12</v>
      </c>
      <c r="C537" s="45" t="s">
        <v>9</v>
      </c>
      <c r="D537" s="7">
        <f>D$398</f>
        <v>0</v>
      </c>
      <c r="E537" s="16">
        <f>E$398</f>
        <v>0</v>
      </c>
      <c r="F537" s="14">
        <f t="shared" ref="F537:F539" si="9">E537-D537</f>
        <v>0</v>
      </c>
      <c r="G537" s="9">
        <f>IF(ISERROR(E537/D537-1)=TRUE,0,(E537/D537-1))</f>
        <v>0</v>
      </c>
      <c r="I537" s="58"/>
      <c r="J537" s="58"/>
    </row>
    <row r="538" spans="2:10" ht="12.6" customHeight="1">
      <c r="B538" s="49" t="s">
        <v>13</v>
      </c>
      <c r="C538" s="45" t="s">
        <v>9</v>
      </c>
      <c r="D538" s="18">
        <f>D$399</f>
        <v>0.20699999999999999</v>
      </c>
      <c r="E538" s="24">
        <f>E$399</f>
        <v>0.20699999999999999</v>
      </c>
      <c r="F538" s="19">
        <f t="shared" si="9"/>
        <v>0</v>
      </c>
      <c r="G538" s="20">
        <f>IF(ISERROR(E538/D538-1)=TRUE,0,(E538/D538-1))</f>
        <v>0</v>
      </c>
      <c r="I538" s="58"/>
      <c r="J538" s="58"/>
    </row>
    <row r="539" spans="2:10" ht="12.6" customHeight="1">
      <c r="B539" s="48" t="s">
        <v>11</v>
      </c>
      <c r="C539" s="45"/>
      <c r="D539" s="7">
        <f>SUM(D536:D538)</f>
        <v>0.20699999999999999</v>
      </c>
      <c r="E539" s="16">
        <f>SUM(E536:E538)</f>
        <v>0.20699999999999999</v>
      </c>
      <c r="F539" s="14">
        <f t="shared" si="9"/>
        <v>0</v>
      </c>
      <c r="G539" s="9">
        <f>IF(ISERROR(E539/D539-1)=TRUE,0,(E539/D539-1))</f>
        <v>0</v>
      </c>
      <c r="I539" s="58"/>
      <c r="J539" s="58"/>
    </row>
    <row r="540" spans="2:10" ht="5.45" customHeight="1">
      <c r="B540" s="48"/>
      <c r="C540" s="45"/>
      <c r="D540" s="7"/>
      <c r="E540" s="16"/>
      <c r="F540" s="14"/>
      <c r="G540" s="9"/>
      <c r="I540" s="58"/>
      <c r="J540" s="58"/>
    </row>
    <row r="541" spans="2:10" ht="12.6" customHeight="1">
      <c r="B541" s="48" t="s">
        <v>14</v>
      </c>
      <c r="C541" s="45" t="s">
        <v>9</v>
      </c>
      <c r="D541" s="16">
        <f>D$402</f>
        <v>0.73455770115866503</v>
      </c>
      <c r="E541" s="16">
        <f>E$402</f>
        <v>0.75914830102874886</v>
      </c>
      <c r="F541" s="14">
        <f t="shared" ref="F541:F542" si="10">E541-D541</f>
        <v>2.4590599870083829E-2</v>
      </c>
      <c r="G541" s="9">
        <f>IF(ISERROR(E541/D541-1)=TRUE,0,(E541/D541-1))</f>
        <v>3.3476743666692954E-2</v>
      </c>
      <c r="I541" s="58"/>
      <c r="J541" s="58"/>
    </row>
    <row r="542" spans="2:10" ht="12.6" customHeight="1">
      <c r="B542" s="48" t="s">
        <v>15</v>
      </c>
      <c r="C542" s="45" t="s">
        <v>9</v>
      </c>
      <c r="D542" s="18">
        <f>D$403</f>
        <v>1.4849609999999999E-2</v>
      </c>
      <c r="E542" s="22">
        <f>E$403</f>
        <v>3.6336340000000002E-2</v>
      </c>
      <c r="F542" s="19">
        <f t="shared" si="10"/>
        <v>2.1486730000000002E-2</v>
      </c>
      <c r="G542" s="20">
        <f>IF(ISERROR(E542/D542-1)=TRUE,0,(E542/D542-1))</f>
        <v>1.4469558459784468</v>
      </c>
      <c r="I542" s="58"/>
      <c r="J542" s="58"/>
    </row>
    <row r="543" spans="2:10" ht="12.6" customHeight="1">
      <c r="B543" s="48" t="s">
        <v>11</v>
      </c>
      <c r="C543" s="45"/>
      <c r="D543" s="16">
        <f>SUM(D541:D542)</f>
        <v>0.74940731115866499</v>
      </c>
      <c r="E543" s="16">
        <f>SUM(E541:E542)</f>
        <v>0.79548464102874883</v>
      </c>
      <c r="F543" s="14">
        <f>SUM(F541:F542)</f>
        <v>4.6077329870083832E-2</v>
      </c>
      <c r="G543" s="9">
        <f>IF(ISERROR(E543/D543-1)=TRUE,0,(E543/D543-1))</f>
        <v>6.148502848049775E-2</v>
      </c>
      <c r="I543" s="58"/>
      <c r="J543" s="58"/>
    </row>
    <row r="544" spans="2:10">
      <c r="B544" s="53"/>
      <c r="C544" s="45"/>
      <c r="D544" s="7"/>
      <c r="E544" s="16"/>
      <c r="F544" s="14"/>
      <c r="G544" s="9"/>
      <c r="I544" s="58"/>
      <c r="J544" s="58"/>
    </row>
    <row r="545" spans="2:10">
      <c r="B545" s="53"/>
      <c r="C545" s="45"/>
      <c r="D545" s="7"/>
      <c r="E545" s="16"/>
      <c r="F545" s="14"/>
      <c r="G545" s="9"/>
      <c r="I545" s="58"/>
      <c r="J545" s="58"/>
    </row>
    <row r="546" spans="2:10">
      <c r="B546" s="53"/>
      <c r="C546" s="45"/>
      <c r="D546" s="7"/>
      <c r="E546" s="16"/>
      <c r="F546" s="14"/>
      <c r="G546" s="9"/>
      <c r="I546" s="58"/>
      <c r="J546" s="58"/>
    </row>
    <row r="547" spans="2:10" ht="12.6" customHeight="1">
      <c r="B547" s="51" t="s">
        <v>16</v>
      </c>
      <c r="C547" s="45" t="s">
        <v>9</v>
      </c>
      <c r="D547" s="7">
        <f>D533+D539</f>
        <v>9.1663486247305279</v>
      </c>
      <c r="E547" s="7">
        <f>E533+E539</f>
        <v>8.6893638266646551</v>
      </c>
      <c r="F547" s="14">
        <f>E547-D547</f>
        <v>-0.47698479806587279</v>
      </c>
      <c r="G547" s="9">
        <f>IF(ISERROR(E547/D547-1)=TRUE,0,(E547/D547-1))</f>
        <v>-5.2036510675470327E-2</v>
      </c>
      <c r="I547" s="58"/>
      <c r="J547" s="58"/>
    </row>
    <row r="548" spans="2:10" ht="12.6" customHeight="1">
      <c r="B548" s="51" t="s">
        <v>17</v>
      </c>
      <c r="C548" s="45" t="s">
        <v>9</v>
      </c>
      <c r="D548" s="22">
        <f>D534+D543</f>
        <v>4.3550003468543679</v>
      </c>
      <c r="E548" s="22">
        <f>E534+E543</f>
        <v>4.9206631032033403</v>
      </c>
      <c r="F548" s="19">
        <f>E548-D548</f>
        <v>0.56566275634897245</v>
      </c>
      <c r="G548" s="20">
        <f>IF(ISERROR(E548/D548-1)=TRUE,0,(E548/D548-1))</f>
        <v>0.12988810821968189</v>
      </c>
      <c r="I548" s="58"/>
      <c r="J548" s="58"/>
    </row>
    <row r="549" spans="2:10" ht="12.6" customHeight="1">
      <c r="B549" s="52" t="s">
        <v>22</v>
      </c>
      <c r="C549" s="45"/>
      <c r="D549" s="11">
        <f>D547+D548</f>
        <v>13.521348971584896</v>
      </c>
      <c r="E549" s="11">
        <f>E547+E548</f>
        <v>13.610026929867995</v>
      </c>
      <c r="F549" s="11">
        <f>F535+F539+F543</f>
        <v>8.8677958283099878E-2</v>
      </c>
      <c r="G549" s="23">
        <f>IF(ISERROR(E549/D549-1)=TRUE,0,(E549/D549-1))</f>
        <v>6.558366215490441E-3</v>
      </c>
      <c r="I549" s="58"/>
      <c r="J549" s="58"/>
    </row>
    <row r="550" spans="2:10">
      <c r="B550" s="49"/>
      <c r="C550" s="45"/>
      <c r="D550" s="7"/>
      <c r="E550" s="16"/>
      <c r="F550" s="14"/>
      <c r="G550" s="9"/>
      <c r="I550" s="58"/>
      <c r="J550" s="58"/>
    </row>
    <row r="551" spans="2:10" ht="12.6" customHeight="1">
      <c r="B551" s="46" t="s">
        <v>28</v>
      </c>
      <c r="C551" s="45"/>
      <c r="D551" s="55"/>
      <c r="E551" s="55"/>
      <c r="F551" s="14"/>
      <c r="G551" s="56"/>
      <c r="I551" s="58"/>
      <c r="J551" s="58"/>
    </row>
    <row r="552" spans="2:10" ht="12.6" customHeight="1">
      <c r="B552" s="46" t="s">
        <v>21</v>
      </c>
      <c r="C552" s="45"/>
      <c r="D552" s="55"/>
      <c r="E552" s="55"/>
      <c r="F552" s="14"/>
      <c r="G552" s="56"/>
      <c r="I552" s="58"/>
      <c r="J552" s="58"/>
    </row>
    <row r="553" spans="2:10" ht="12.6" customHeight="1">
      <c r="B553" s="48" t="s">
        <v>8</v>
      </c>
      <c r="C553" s="45" t="s">
        <v>9</v>
      </c>
      <c r="D553" s="7">
        <f>D$394</f>
        <v>8.9593486247305272</v>
      </c>
      <c r="E553" s="16">
        <f>E$394</f>
        <v>8.4823638266646544</v>
      </c>
      <c r="F553" s="14">
        <f t="shared" ref="F553:F555" si="11">E553-D553</f>
        <v>-0.47698479806587279</v>
      </c>
      <c r="G553" s="9">
        <f>IF(ISERROR(E553/D553-1)=TRUE,0,(E553/D553-1))</f>
        <v>-5.323878085838174E-2</v>
      </c>
      <c r="I553" s="58"/>
      <c r="J553" s="58"/>
    </row>
    <row r="554" spans="2:10" ht="12.6" customHeight="1">
      <c r="B554" s="49" t="s">
        <v>10</v>
      </c>
      <c r="C554" s="45" t="s">
        <v>9</v>
      </c>
      <c r="D554" s="18">
        <f>D555-D553</f>
        <v>5.0838214663340828</v>
      </c>
      <c r="E554" s="21">
        <f>E555-E553</f>
        <v>5.6084187314497971</v>
      </c>
      <c r="F554" s="19">
        <f t="shared" si="11"/>
        <v>0.52459726511571425</v>
      </c>
      <c r="G554" s="20">
        <f>IF(ISERROR(E554/D554-1)=TRUE,0,(E554/D554-1))</f>
        <v>0.1031895530930198</v>
      </c>
      <c r="I554" s="58"/>
      <c r="J554" s="58"/>
    </row>
    <row r="555" spans="2:10" ht="12.6" customHeight="1">
      <c r="B555" s="48" t="s">
        <v>11</v>
      </c>
      <c r="C555" s="45"/>
      <c r="D555" s="7">
        <f>D$396*0.95</f>
        <v>14.04317009106461</v>
      </c>
      <c r="E555" s="16">
        <f>E$396*0.95</f>
        <v>14.090782558114451</v>
      </c>
      <c r="F555" s="14">
        <f t="shared" si="11"/>
        <v>4.7612467049841456E-2</v>
      </c>
      <c r="G555" s="9">
        <f>IF(ISERROR(E555/D555-1)=TRUE,0,(E555/D555-1))</f>
        <v>3.3904358304495119E-3</v>
      </c>
      <c r="I555" s="58"/>
      <c r="J555" s="58"/>
    </row>
    <row r="556" spans="2:10">
      <c r="B556" s="48"/>
      <c r="C556" s="45"/>
      <c r="D556" s="7"/>
      <c r="E556" s="16"/>
      <c r="F556" s="14"/>
      <c r="G556" s="9"/>
      <c r="I556" s="58"/>
      <c r="J556" s="58"/>
    </row>
    <row r="557" spans="2:10" ht="12.6" customHeight="1">
      <c r="B557" s="49" t="s">
        <v>12</v>
      </c>
      <c r="C557" s="45" t="s">
        <v>9</v>
      </c>
      <c r="D557" s="7">
        <f>D$398</f>
        <v>0</v>
      </c>
      <c r="E557" s="16">
        <f>E$398</f>
        <v>0</v>
      </c>
      <c r="F557" s="14">
        <f t="shared" ref="F557:F559" si="12">E557-D557</f>
        <v>0</v>
      </c>
      <c r="G557" s="9">
        <f>IF(ISERROR(E557/D557-1)=TRUE,0,(E557/D557-1))</f>
        <v>0</v>
      </c>
      <c r="I557" s="58"/>
      <c r="J557" s="58"/>
    </row>
    <row r="558" spans="2:10" ht="12.6" customHeight="1">
      <c r="B558" s="49" t="s">
        <v>13</v>
      </c>
      <c r="C558" s="45" t="s">
        <v>9</v>
      </c>
      <c r="D558" s="18">
        <f>D$399</f>
        <v>0.20699999999999999</v>
      </c>
      <c r="E558" s="24">
        <f>E$399</f>
        <v>0.20699999999999999</v>
      </c>
      <c r="F558" s="19">
        <f t="shared" si="12"/>
        <v>0</v>
      </c>
      <c r="G558" s="20">
        <f>IF(ISERROR(E558/D558-1)=TRUE,0,(E558/D558-1))</f>
        <v>0</v>
      </c>
      <c r="I558" s="58"/>
      <c r="J558" s="58"/>
    </row>
    <row r="559" spans="2:10" ht="12.6" customHeight="1">
      <c r="B559" s="48" t="s">
        <v>11</v>
      </c>
      <c r="C559" s="45"/>
      <c r="D559" s="7">
        <f>SUM(D556:D558)</f>
        <v>0.20699999999999999</v>
      </c>
      <c r="E559" s="16">
        <f>SUM(E556:E558)</f>
        <v>0.20699999999999999</v>
      </c>
      <c r="F559" s="14">
        <f t="shared" si="12"/>
        <v>0</v>
      </c>
      <c r="G559" s="9">
        <f>IF(ISERROR(E559/D559-1)=TRUE,0,(E559/D559-1))</f>
        <v>0</v>
      </c>
      <c r="I559" s="58"/>
      <c r="J559" s="58"/>
    </row>
    <row r="560" spans="2:10" ht="15">
      <c r="B560" s="48"/>
      <c r="C560" s="45"/>
      <c r="D560" s="7"/>
      <c r="E560" s="16"/>
      <c r="F560" s="19"/>
      <c r="G560" s="20"/>
      <c r="I560" s="58"/>
      <c r="J560" s="58"/>
    </row>
    <row r="561" spans="2:10" ht="12.6" customHeight="1">
      <c r="B561" s="48" t="s">
        <v>14</v>
      </c>
      <c r="C561" s="45" t="s">
        <v>9</v>
      </c>
      <c r="D561" s="16">
        <f>D$402</f>
        <v>0.73455770115866503</v>
      </c>
      <c r="E561" s="16">
        <f>E$402</f>
        <v>0.75914830102874886</v>
      </c>
      <c r="F561" s="14">
        <f t="shared" ref="F561:F562" si="13">E561-D561</f>
        <v>2.4590599870083829E-2</v>
      </c>
      <c r="G561" s="9">
        <f>IF(ISERROR(E561/D561-1)=TRUE,0,(E561/D561-1))</f>
        <v>3.3476743666692954E-2</v>
      </c>
      <c r="I561" s="58"/>
      <c r="J561" s="58"/>
    </row>
    <row r="562" spans="2:10" ht="12.6" customHeight="1">
      <c r="B562" s="48" t="s">
        <v>15</v>
      </c>
      <c r="C562" s="45" t="s">
        <v>9</v>
      </c>
      <c r="D562" s="18">
        <f>D$403</f>
        <v>1.4849609999999999E-2</v>
      </c>
      <c r="E562" s="22">
        <f>E$403</f>
        <v>3.6336340000000002E-2</v>
      </c>
      <c r="F562" s="19">
        <f t="shared" si="13"/>
        <v>2.1486730000000002E-2</v>
      </c>
      <c r="G562" s="20">
        <f>IF(ISERROR(E562/D562-1)=TRUE,0,(E562/D562-1))</f>
        <v>1.4469558459784468</v>
      </c>
      <c r="I562" s="58"/>
      <c r="J562" s="58"/>
    </row>
    <row r="563" spans="2:10" ht="12.6" customHeight="1">
      <c r="B563" s="48" t="s">
        <v>11</v>
      </c>
      <c r="C563" s="45"/>
      <c r="D563" s="16">
        <f>SUM(D561:D562)</f>
        <v>0.74940731115866499</v>
      </c>
      <c r="E563" s="16">
        <f>SUM(E561:E562)</f>
        <v>0.79548464102874883</v>
      </c>
      <c r="F563" s="14">
        <f>SUM(F561:F562)</f>
        <v>4.6077329870083832E-2</v>
      </c>
      <c r="G563" s="9">
        <f>IF(ISERROR(E563/D563-1)=TRUE,0,(E563/D563-1))</f>
        <v>6.148502848049775E-2</v>
      </c>
      <c r="I563" s="58"/>
      <c r="J563" s="58"/>
    </row>
    <row r="564" spans="2:10" ht="15">
      <c r="B564" s="53"/>
      <c r="C564" s="45"/>
      <c r="D564" s="7"/>
      <c r="E564" s="16"/>
      <c r="F564" s="19"/>
      <c r="G564" s="20"/>
      <c r="I564" s="58"/>
      <c r="J564" s="58"/>
    </row>
    <row r="565" spans="2:10">
      <c r="B565" s="53"/>
      <c r="C565" s="45"/>
      <c r="D565" s="7"/>
      <c r="E565" s="16"/>
      <c r="F565" s="14"/>
      <c r="G565" s="9"/>
      <c r="I565" s="58"/>
      <c r="J565" s="58"/>
    </row>
    <row r="566" spans="2:10" ht="12.6" customHeight="1">
      <c r="B566" s="51" t="s">
        <v>16</v>
      </c>
      <c r="C566" s="45" t="s">
        <v>9</v>
      </c>
      <c r="D566" s="7">
        <f>D553+D559</f>
        <v>9.1663486247305279</v>
      </c>
      <c r="E566" s="7">
        <f>E553+E559</f>
        <v>8.6893638266646551</v>
      </c>
      <c r="F566" s="14">
        <f>E566-D566</f>
        <v>-0.47698479806587279</v>
      </c>
      <c r="G566" s="9">
        <f>IF(ISERROR(E566/D566-1)=TRUE,0,(E566/D566-1))</f>
        <v>-5.2036510675470327E-2</v>
      </c>
      <c r="I566" s="58"/>
      <c r="J566" s="58"/>
    </row>
    <row r="567" spans="2:10" ht="18.75" customHeight="1">
      <c r="B567" s="51" t="s">
        <v>17</v>
      </c>
      <c r="C567" s="45" t="s">
        <v>9</v>
      </c>
      <c r="D567" s="22">
        <f>D554+D563</f>
        <v>5.8332287774927476</v>
      </c>
      <c r="E567" s="22">
        <f>E554+E563</f>
        <v>6.4039033724785455</v>
      </c>
      <c r="F567" s="19">
        <f>E567-D567</f>
        <v>0.57067459498579787</v>
      </c>
      <c r="G567" s="20">
        <f>IF(ISERROR(E567/D567-1)=TRUE,0,(E567/D567-1))</f>
        <v>9.7831684090245119E-2</v>
      </c>
      <c r="I567" s="58"/>
      <c r="J567" s="58"/>
    </row>
    <row r="568" spans="2:10" ht="12.6" customHeight="1">
      <c r="B568" s="52" t="s">
        <v>22</v>
      </c>
      <c r="C568" s="45" t="s">
        <v>9</v>
      </c>
      <c r="D568" s="11">
        <f>D566+D567</f>
        <v>14.999577402223276</v>
      </c>
      <c r="E568" s="11">
        <f>E566+E567</f>
        <v>15.093267199143201</v>
      </c>
      <c r="F568" s="11">
        <f>F555+F559+F563</f>
        <v>9.3689796919925294E-2</v>
      </c>
      <c r="G568" s="23">
        <f>IF(ISERROR(E568/D568-1)=TRUE,0,(E568/D568-1))</f>
        <v>6.2461624356189294E-3</v>
      </c>
      <c r="I568" s="58"/>
      <c r="J568" s="58"/>
    </row>
    <row r="569" spans="2:10" ht="6.6" customHeight="1">
      <c r="B569" s="49"/>
      <c r="C569" s="45"/>
      <c r="D569" s="18"/>
      <c r="E569" s="21"/>
      <c r="F569" s="19"/>
      <c r="G569" s="20"/>
      <c r="I569" s="58"/>
      <c r="J569" s="58"/>
    </row>
    <row r="570" spans="2:10" ht="12.6" customHeight="1">
      <c r="B570" s="54" t="s">
        <v>24</v>
      </c>
      <c r="C570" s="45"/>
      <c r="D570" s="7"/>
      <c r="E570" s="16"/>
      <c r="F570" s="14"/>
      <c r="G570" s="15"/>
      <c r="I570" s="58"/>
      <c r="J570" s="58"/>
    </row>
    <row r="571" spans="2:10" ht="12.6" customHeight="1">
      <c r="B571" s="48" t="s">
        <v>8</v>
      </c>
      <c r="C571" s="45" t="s">
        <v>9</v>
      </c>
      <c r="D571" s="7">
        <f>D$394</f>
        <v>8.9593486247305272</v>
      </c>
      <c r="E571" s="16">
        <f>E$394</f>
        <v>8.4823638266646544</v>
      </c>
      <c r="F571" s="14">
        <f t="shared" ref="F571:F573" si="14">E571-D571</f>
        <v>-0.47698479806587279</v>
      </c>
      <c r="G571" s="9">
        <f>IF(ISERROR(E571/D571-1)=TRUE,0,(E571/D571-1))</f>
        <v>-5.323878085838174E-2</v>
      </c>
      <c r="I571" s="58"/>
      <c r="J571" s="58"/>
    </row>
    <row r="572" spans="2:10" ht="12.6" customHeight="1">
      <c r="B572" s="49" t="s">
        <v>10</v>
      </c>
      <c r="C572" s="45" t="s">
        <v>9</v>
      </c>
      <c r="D572" s="18">
        <f>D573-D571</f>
        <v>2.8664788203765141</v>
      </c>
      <c r="E572" s="21">
        <f>E573-E571</f>
        <v>3.3835583275369903</v>
      </c>
      <c r="F572" s="19">
        <f t="shared" si="14"/>
        <v>0.51707950716047613</v>
      </c>
      <c r="G572" s="20">
        <f>IF(ISERROR(E572/D572-1)=TRUE,0,(E572/D572-1))</f>
        <v>0.1803883927154073</v>
      </c>
      <c r="I572" s="58"/>
      <c r="J572" s="58"/>
    </row>
    <row r="573" spans="2:10" ht="12.6" customHeight="1">
      <c r="B573" s="48" t="s">
        <v>11</v>
      </c>
      <c r="C573" s="45"/>
      <c r="D573" s="7">
        <f>D$396*0.8</f>
        <v>11.825827445107041</v>
      </c>
      <c r="E573" s="16">
        <f>E$396*0.8</f>
        <v>11.865922154201645</v>
      </c>
      <c r="F573" s="14">
        <f t="shared" si="14"/>
        <v>4.0094709094603331E-2</v>
      </c>
      <c r="G573" s="9">
        <f>IF(ISERROR(E573/D573-1)=TRUE,0,(E573/D573-1))</f>
        <v>3.3904358304495119E-3</v>
      </c>
      <c r="I573" s="58"/>
      <c r="J573" s="58"/>
    </row>
    <row r="574" spans="2:10" ht="5.45" customHeight="1">
      <c r="B574" s="48"/>
      <c r="C574" s="45"/>
      <c r="D574" s="7"/>
      <c r="E574" s="16"/>
      <c r="F574" s="14"/>
      <c r="G574" s="9"/>
      <c r="I574" s="58"/>
      <c r="J574" s="58"/>
    </row>
    <row r="575" spans="2:10" ht="12.6" customHeight="1">
      <c r="B575" s="49" t="s">
        <v>12</v>
      </c>
      <c r="C575" s="45" t="s">
        <v>9</v>
      </c>
      <c r="D575" s="7">
        <f>D$398</f>
        <v>0</v>
      </c>
      <c r="E575" s="16">
        <f>E$398</f>
        <v>0</v>
      </c>
      <c r="F575" s="14">
        <f t="shared" ref="F575:F577" si="15">E575-D575</f>
        <v>0</v>
      </c>
      <c r="G575" s="9">
        <f>IF(ISERROR(E575/D575-1)=TRUE,0,(E575/D575-1))</f>
        <v>0</v>
      </c>
      <c r="I575" s="58"/>
      <c r="J575" s="58"/>
    </row>
    <row r="576" spans="2:10" ht="12.6" customHeight="1">
      <c r="B576" s="49" t="s">
        <v>13</v>
      </c>
      <c r="C576" s="45" t="s">
        <v>9</v>
      </c>
      <c r="D576" s="18">
        <f>D$399</f>
        <v>0.20699999999999999</v>
      </c>
      <c r="E576" s="24">
        <f>E$399</f>
        <v>0.20699999999999999</v>
      </c>
      <c r="F576" s="19">
        <f t="shared" si="15"/>
        <v>0</v>
      </c>
      <c r="G576" s="20">
        <f>IF(ISERROR(E576/D576-1)=TRUE,0,(E576/D576-1))</f>
        <v>0</v>
      </c>
      <c r="I576" s="58"/>
      <c r="J576" s="58"/>
    </row>
    <row r="577" spans="2:10" ht="12.6" customHeight="1">
      <c r="B577" s="48" t="s">
        <v>11</v>
      </c>
      <c r="C577" s="45"/>
      <c r="D577" s="7">
        <f>SUM(D574:D576)</f>
        <v>0.20699999999999999</v>
      </c>
      <c r="E577" s="16">
        <f>SUM(E574:E576)</f>
        <v>0.20699999999999999</v>
      </c>
      <c r="F577" s="14">
        <f t="shared" si="15"/>
        <v>0</v>
      </c>
      <c r="G577" s="9">
        <f>IF(ISERROR(E577/D577-1)=TRUE,0,(E577/D577-1))</f>
        <v>0</v>
      </c>
      <c r="I577" s="58"/>
      <c r="J577" s="58"/>
    </row>
    <row r="578" spans="2:10" ht="5.45" customHeight="1">
      <c r="B578" s="48"/>
      <c r="C578" s="45"/>
      <c r="D578" s="7"/>
      <c r="E578" s="16"/>
      <c r="F578" s="14"/>
      <c r="G578" s="9"/>
      <c r="I578" s="58"/>
      <c r="J578" s="58"/>
    </row>
    <row r="579" spans="2:10" ht="12.6" customHeight="1">
      <c r="B579" s="48" t="s">
        <v>14</v>
      </c>
      <c r="C579" s="45" t="s">
        <v>9</v>
      </c>
      <c r="D579" s="16">
        <f>D$402</f>
        <v>0.73455770115866503</v>
      </c>
      <c r="E579" s="16">
        <f>E$402</f>
        <v>0.75914830102874886</v>
      </c>
      <c r="F579" s="14">
        <f t="shared" ref="F579:F580" si="16">E579-D579</f>
        <v>2.4590599870083829E-2</v>
      </c>
      <c r="G579" s="9">
        <f>IF(ISERROR(E579/D579-1)=TRUE,0,(E579/D579-1))</f>
        <v>3.3476743666692954E-2</v>
      </c>
      <c r="I579" s="58"/>
      <c r="J579" s="58"/>
    </row>
    <row r="580" spans="2:10" ht="12.6" customHeight="1">
      <c r="B580" s="48" t="s">
        <v>15</v>
      </c>
      <c r="C580" s="45" t="s">
        <v>9</v>
      </c>
      <c r="D580" s="18">
        <f>D$403</f>
        <v>1.4849609999999999E-2</v>
      </c>
      <c r="E580" s="22">
        <f>E$403</f>
        <v>3.6336340000000002E-2</v>
      </c>
      <c r="F580" s="19">
        <f t="shared" si="16"/>
        <v>2.1486730000000002E-2</v>
      </c>
      <c r="G580" s="20">
        <f>IF(ISERROR(E580/D580-1)=TRUE,0,(E580/D580-1))</f>
        <v>1.4469558459784468</v>
      </c>
      <c r="I580" s="58"/>
      <c r="J580" s="58"/>
    </row>
    <row r="581" spans="2:10" ht="12.6" customHeight="1">
      <c r="B581" s="48" t="s">
        <v>11</v>
      </c>
      <c r="C581" s="45"/>
      <c r="D581" s="16">
        <f>SUM(D579:D580)</f>
        <v>0.74940731115866499</v>
      </c>
      <c r="E581" s="16">
        <f>SUM(E579:E580)</f>
        <v>0.79548464102874883</v>
      </c>
      <c r="F581" s="14">
        <f>SUM(F579:F580)</f>
        <v>4.6077329870083832E-2</v>
      </c>
      <c r="G581" s="9">
        <f>IF(ISERROR(E581/D581-1)=TRUE,0,(E581/D581-1))</f>
        <v>6.148502848049775E-2</v>
      </c>
      <c r="I581" s="58"/>
      <c r="J581" s="58"/>
    </row>
    <row r="582" spans="2:10" ht="0.75" customHeight="1">
      <c r="B582" s="53"/>
      <c r="C582" s="45"/>
      <c r="D582" s="7"/>
      <c r="E582" s="16"/>
      <c r="F582" s="19"/>
      <c r="G582" s="20"/>
      <c r="I582" s="58"/>
      <c r="J582" s="58"/>
    </row>
    <row r="583" spans="2:10">
      <c r="B583" s="53"/>
      <c r="C583" s="45"/>
      <c r="D583" s="7"/>
      <c r="E583" s="16"/>
      <c r="F583" s="14"/>
      <c r="G583" s="9"/>
      <c r="I583" s="58"/>
      <c r="J583" s="58"/>
    </row>
    <row r="584" spans="2:10" ht="12.6" customHeight="1">
      <c r="B584" s="51" t="s">
        <v>16</v>
      </c>
      <c r="C584" s="45" t="s">
        <v>9</v>
      </c>
      <c r="D584" s="7">
        <f>D571+D577</f>
        <v>9.1663486247305279</v>
      </c>
      <c r="E584" s="7">
        <f>E571+E577</f>
        <v>8.6893638266646551</v>
      </c>
      <c r="F584" s="14">
        <f>E584-D584</f>
        <v>-0.47698479806587279</v>
      </c>
      <c r="G584" s="9">
        <f>IF(ISERROR(E584/D584-1)=TRUE,0,(E584/D584-1))</f>
        <v>-5.2036510675470327E-2</v>
      </c>
      <c r="I584" s="58"/>
      <c r="J584" s="58"/>
    </row>
    <row r="585" spans="2:10" ht="12.6" customHeight="1">
      <c r="B585" s="51" t="s">
        <v>17</v>
      </c>
      <c r="C585" s="45" t="s">
        <v>9</v>
      </c>
      <c r="D585" s="22">
        <f>D572+D581</f>
        <v>3.6158861315351789</v>
      </c>
      <c r="E585" s="22">
        <f>E572+E581</f>
        <v>4.1790429685657386</v>
      </c>
      <c r="F585" s="19">
        <f>E585-D585</f>
        <v>0.56315683703055974</v>
      </c>
      <c r="G585" s="20">
        <f>IF(ISERROR(E585/D585-1)=TRUE,0,(E585/D585-1))</f>
        <v>0.15574518017011307</v>
      </c>
      <c r="I585" s="58"/>
      <c r="J585" s="58"/>
    </row>
    <row r="586" spans="2:10" ht="12.6" customHeight="1">
      <c r="B586" s="52" t="s">
        <v>22</v>
      </c>
      <c r="C586" s="45" t="s">
        <v>9</v>
      </c>
      <c r="D586" s="11">
        <f>D584+D585</f>
        <v>12.782234756265707</v>
      </c>
      <c r="E586" s="11">
        <f>E584+E585</f>
        <v>12.868406795230394</v>
      </c>
      <c r="F586" s="11">
        <f>F573+F577+F581</f>
        <v>8.617203896468717E-2</v>
      </c>
      <c r="G586" s="23">
        <f>IF(ISERROR(E586/D586-1)=TRUE,0,(E586/D586-1))</f>
        <v>6.7415472026475243E-3</v>
      </c>
      <c r="I586" s="58"/>
      <c r="J586" s="58"/>
    </row>
    <row r="587" spans="2:10" ht="6.6" customHeight="1">
      <c r="B587" s="48"/>
      <c r="C587" s="45"/>
      <c r="D587" s="7"/>
      <c r="E587" s="16"/>
      <c r="F587" s="14"/>
      <c r="G587" s="9"/>
    </row>
    <row r="588" spans="2:10" ht="20.25">
      <c r="B588" s="42" t="s">
        <v>48</v>
      </c>
      <c r="C588" s="43"/>
      <c r="D588" s="4"/>
      <c r="E588" s="4"/>
      <c r="F588" s="5"/>
      <c r="G588" s="6"/>
    </row>
    <row r="589" spans="2:10">
      <c r="B589" s="48"/>
      <c r="C589" s="45"/>
      <c r="D589" s="7"/>
      <c r="E589" s="16"/>
      <c r="F589" s="14"/>
      <c r="G589" s="9"/>
    </row>
    <row r="590" spans="2:10" ht="15">
      <c r="B590" s="54" t="s">
        <v>40</v>
      </c>
      <c r="C590" s="45" t="s">
        <v>41</v>
      </c>
      <c r="D590" s="34">
        <v>9.8091510797222021</v>
      </c>
      <c r="E590" s="11">
        <v>10.697094044128949</v>
      </c>
      <c r="F590" s="12">
        <f>E590-D590</f>
        <v>0.88794296440674714</v>
      </c>
      <c r="G590" s="23">
        <f>IF(ISERROR(E590/D590-1)=TRUE,0,(E590/D590-1))</f>
        <v>9.0521897072452173E-2</v>
      </c>
    </row>
    <row r="591" spans="2:10" ht="5.85" customHeight="1">
      <c r="B591" s="49"/>
      <c r="C591" s="45"/>
      <c r="D591" s="13"/>
      <c r="E591" s="11"/>
      <c r="F591" s="14"/>
      <c r="G591" s="15"/>
    </row>
    <row r="592" spans="2:10" ht="15">
      <c r="B592" s="54" t="s">
        <v>42</v>
      </c>
      <c r="C592" s="45" t="s">
        <v>43</v>
      </c>
      <c r="D592" s="13">
        <v>-32</v>
      </c>
      <c r="E592" s="11">
        <v>-32</v>
      </c>
      <c r="F592" s="12">
        <f>E592-D592</f>
        <v>0</v>
      </c>
      <c r="G592" s="23">
        <f>IF(ISERROR(E592/D592-1)=TRUE,0,(E592/D592-1))</f>
        <v>0</v>
      </c>
    </row>
    <row r="593" spans="2:7" ht="7.35" customHeight="1">
      <c r="B593" s="47"/>
      <c r="C593" s="45"/>
      <c r="D593" s="13"/>
      <c r="E593" s="11"/>
      <c r="F593" s="14"/>
      <c r="G593" s="15"/>
    </row>
    <row r="594" spans="2:7" ht="15">
      <c r="B594" s="46" t="s">
        <v>30</v>
      </c>
      <c r="C594" s="45"/>
      <c r="D594" s="7"/>
      <c r="E594" s="16"/>
      <c r="F594" s="14"/>
      <c r="G594" s="15"/>
    </row>
    <row r="595" spans="2:7" ht="15">
      <c r="B595" s="46" t="s">
        <v>21</v>
      </c>
      <c r="C595" s="45"/>
      <c r="D595" s="7"/>
      <c r="E595" s="16"/>
      <c r="F595" s="14"/>
      <c r="G595" s="15"/>
    </row>
    <row r="596" spans="2:7">
      <c r="B596" s="48" t="s">
        <v>8</v>
      </c>
      <c r="C596" s="45" t="s">
        <v>9</v>
      </c>
      <c r="D596" s="7">
        <v>8.9593486247305272</v>
      </c>
      <c r="E596" s="16">
        <f>E$394</f>
        <v>8.4823638266646544</v>
      </c>
      <c r="F596" s="14">
        <f>E596-D596</f>
        <v>-0.47698479806587279</v>
      </c>
      <c r="G596" s="9">
        <f>IF(ISERROR(E596/D596-1)=TRUE,0,(E596/D596-1))</f>
        <v>-5.323878085838174E-2</v>
      </c>
    </row>
    <row r="597" spans="2:7" ht="15">
      <c r="B597" s="49" t="s">
        <v>10</v>
      </c>
      <c r="C597" s="45" t="s">
        <v>9</v>
      </c>
      <c r="D597" s="18">
        <v>134.01302907111588</v>
      </c>
      <c r="E597" s="21">
        <v>146.144142695059</v>
      </c>
      <c r="F597" s="19">
        <f>E597-D597</f>
        <v>12.131113623943122</v>
      </c>
      <c r="G597" s="20">
        <f>IF(ISERROR(E597/D597-1)=TRUE,0,(E597/D597-1))</f>
        <v>9.0521897072452395E-2</v>
      </c>
    </row>
    <row r="598" spans="2:7">
      <c r="B598" s="48" t="s">
        <v>11</v>
      </c>
      <c r="C598" s="45"/>
      <c r="D598" s="7">
        <f>SUM(D595:D597)</f>
        <v>142.9723776958464</v>
      </c>
      <c r="E598" s="16">
        <f>SUM(E594:E597)</f>
        <v>154.62650652172366</v>
      </c>
      <c r="F598" s="14">
        <f>E598-D598</f>
        <v>11.654128825877251</v>
      </c>
      <c r="G598" s="9">
        <f>IF(ISERROR(E598/D598-1)=TRUE,0,(E598/D598-1))</f>
        <v>8.1513149698536624E-2</v>
      </c>
    </row>
    <row r="599" spans="2:7" ht="6.6" customHeight="1">
      <c r="B599" s="48"/>
      <c r="C599" s="45"/>
      <c r="D599" s="7"/>
      <c r="E599" s="16"/>
      <c r="F599" s="14"/>
      <c r="G599" s="9"/>
    </row>
    <row r="600" spans="2:7">
      <c r="B600" s="49" t="s">
        <v>12</v>
      </c>
      <c r="C600" s="45" t="s">
        <v>9</v>
      </c>
      <c r="D600" s="7">
        <v>0</v>
      </c>
      <c r="E600" s="16">
        <f>E478</f>
        <v>0</v>
      </c>
      <c r="F600" s="14">
        <f>E600-D600</f>
        <v>0</v>
      </c>
      <c r="G600" s="9">
        <f>IF(ISERROR(E600/D600-1)=TRUE,0,(E600/D600-1))</f>
        <v>0</v>
      </c>
    </row>
    <row r="601" spans="2:7" ht="15">
      <c r="B601" s="49" t="s">
        <v>13</v>
      </c>
      <c r="C601" s="45" t="s">
        <v>9</v>
      </c>
      <c r="D601" s="22">
        <v>0.20699999999999999</v>
      </c>
      <c r="E601" s="24">
        <f>E479</f>
        <v>0.20699999999999999</v>
      </c>
      <c r="F601" s="19">
        <f>E601-D601</f>
        <v>0</v>
      </c>
      <c r="G601" s="20">
        <f>IF(ISERROR(E601/D601-1)=TRUE,0,(E601/D601-1))</f>
        <v>0</v>
      </c>
    </row>
    <row r="602" spans="2:7">
      <c r="B602" s="48" t="s">
        <v>11</v>
      </c>
      <c r="C602" s="45"/>
      <c r="D602" s="7">
        <f>SUM(D600:D601)</f>
        <v>0.20699999999999999</v>
      </c>
      <c r="E602" s="16">
        <f>SUM(E599:E601)</f>
        <v>0.20699999999999999</v>
      </c>
      <c r="F602" s="14">
        <f>E602-D602</f>
        <v>0</v>
      </c>
      <c r="G602" s="9">
        <f>IF(ISERROR(E602/D602-1)=TRUE,0,(E602/D602-1))</f>
        <v>0</v>
      </c>
    </row>
    <row r="603" spans="2:7" ht="5.85" customHeight="1">
      <c r="B603" s="48"/>
      <c r="C603" s="45"/>
      <c r="D603" s="7"/>
      <c r="E603" s="16"/>
      <c r="F603" s="14"/>
      <c r="G603" s="9"/>
    </row>
    <row r="604" spans="2:7">
      <c r="B604" s="48" t="s">
        <v>14</v>
      </c>
      <c r="C604" s="45" t="s">
        <v>9</v>
      </c>
      <c r="D604" s="16">
        <f>D402</f>
        <v>0.73455770115866503</v>
      </c>
      <c r="E604" s="16">
        <f>E$402</f>
        <v>0.75914830102874886</v>
      </c>
      <c r="F604" s="14">
        <f>E604-D604</f>
        <v>2.4590599870083829E-2</v>
      </c>
      <c r="G604" s="9">
        <f>IF(ISERROR(E604/D604-1)=TRUE,0,(E604/D604-1))</f>
        <v>3.3476743666692954E-2</v>
      </c>
    </row>
    <row r="605" spans="2:7" ht="15">
      <c r="B605" s="48" t="s">
        <v>15</v>
      </c>
      <c r="C605" s="45" t="s">
        <v>9</v>
      </c>
      <c r="D605" s="24">
        <f>D403</f>
        <v>1.4849609999999999E-2</v>
      </c>
      <c r="E605" s="24">
        <f>E$403</f>
        <v>3.6336340000000002E-2</v>
      </c>
      <c r="F605" s="19">
        <f>E605-D605</f>
        <v>2.1486730000000002E-2</v>
      </c>
      <c r="G605" s="20">
        <f>IF(ISERROR(E605/D605-1)=TRUE,0,(E605/D605-1))</f>
        <v>1.4469558459784468</v>
      </c>
    </row>
    <row r="606" spans="2:7">
      <c r="B606" s="48" t="s">
        <v>11</v>
      </c>
      <c r="C606" s="45"/>
      <c r="D606" s="16">
        <f>SUM(D604:D605)</f>
        <v>0.74940731115866499</v>
      </c>
      <c r="E606" s="16">
        <f>SUM(E604:E605)</f>
        <v>0.79548464102874883</v>
      </c>
      <c r="F606" s="14">
        <f>SUM(F604:F605)</f>
        <v>4.6077329870083832E-2</v>
      </c>
      <c r="G606" s="9">
        <f>IF(ISERROR(E606/D606-1)=TRUE,0,(E606/D606-1))</f>
        <v>6.148502848049775E-2</v>
      </c>
    </row>
    <row r="607" spans="2:7" ht="6.6" customHeight="1">
      <c r="B607" s="53"/>
      <c r="C607" s="45"/>
      <c r="D607" s="18"/>
      <c r="E607" s="18"/>
      <c r="F607" s="19"/>
      <c r="G607" s="20"/>
    </row>
    <row r="608" spans="2:7">
      <c r="B608" s="53"/>
      <c r="C608" s="45"/>
      <c r="D608" s="7"/>
      <c r="E608" s="16"/>
      <c r="F608" s="14"/>
      <c r="G608" s="9"/>
    </row>
    <row r="609" spans="2:7">
      <c r="B609" s="51" t="s">
        <v>16</v>
      </c>
      <c r="C609" s="45" t="s">
        <v>9</v>
      </c>
      <c r="D609" s="7">
        <f>D596+D602</f>
        <v>9.1663486247305279</v>
      </c>
      <c r="E609" s="7">
        <f>E596+E602</f>
        <v>8.6893638266646551</v>
      </c>
      <c r="F609" s="14">
        <f>E609-D609</f>
        <v>-0.47698479806587279</v>
      </c>
      <c r="G609" s="9">
        <f>IF(ISERROR(E609/D609-1)=TRUE,0,(E609/D609-1))</f>
        <v>-5.2036510675470327E-2</v>
      </c>
    </row>
    <row r="610" spans="2:7" ht="15">
      <c r="B610" s="51" t="s">
        <v>17</v>
      </c>
      <c r="C610" s="45" t="s">
        <v>9</v>
      </c>
      <c r="D610" s="22">
        <f>D597+D606+0</f>
        <v>134.76243638227456</v>
      </c>
      <c r="E610" s="22">
        <f>E597+E606+0</f>
        <v>146.93962733608774</v>
      </c>
      <c r="F610" s="19">
        <f>E610-D610</f>
        <v>12.177190953813181</v>
      </c>
      <c r="G610" s="20">
        <f>IF(ISERROR(E610/D610-1)=TRUE,0,(E610/D610-1))</f>
        <v>9.036042446777004E-2</v>
      </c>
    </row>
    <row r="611" spans="2:7">
      <c r="B611" s="52" t="s">
        <v>22</v>
      </c>
      <c r="C611" s="45" t="s">
        <v>9</v>
      </c>
      <c r="D611" s="11">
        <f>D609+D610</f>
        <v>143.92878500700508</v>
      </c>
      <c r="E611" s="11">
        <f>E609+E610</f>
        <v>155.62899116275238</v>
      </c>
      <c r="F611" s="11">
        <f>F598+F602+F606+0</f>
        <v>11.700206155747335</v>
      </c>
      <c r="G611" s="23">
        <f>IF(ISERROR(E611/D611-1)=TRUE,0,(E611/D611-1))</f>
        <v>8.1291634298016557E-2</v>
      </c>
    </row>
    <row r="612" spans="2:7">
      <c r="B612" s="52"/>
      <c r="C612" s="45"/>
      <c r="D612" s="13"/>
      <c r="E612" s="11"/>
      <c r="F612" s="12"/>
      <c r="G612" s="23"/>
    </row>
    <row r="613" spans="2:7" ht="15">
      <c r="B613" s="46" t="s">
        <v>37</v>
      </c>
      <c r="C613" s="45"/>
      <c r="D613" s="7"/>
      <c r="E613" s="16"/>
      <c r="F613" s="14"/>
      <c r="G613" s="15"/>
    </row>
    <row r="614" spans="2:7">
      <c r="B614" s="48" t="s">
        <v>8</v>
      </c>
      <c r="C614" s="45" t="s">
        <v>9</v>
      </c>
      <c r="D614" s="7">
        <v>8.9593486247305272</v>
      </c>
      <c r="E614" s="16">
        <f>E$394</f>
        <v>8.4823638266646544</v>
      </c>
      <c r="F614" s="14">
        <f>E614-D614</f>
        <v>-0.47698479806587279</v>
      </c>
      <c r="G614" s="9">
        <f>IF(ISERROR(E614/D614-1)=TRUE,0,(E614/D614-1))</f>
        <v>-5.323878085838174E-2</v>
      </c>
    </row>
    <row r="615" spans="2:7" ht="15">
      <c r="B615" s="49" t="s">
        <v>10</v>
      </c>
      <c r="C615" s="45" t="s">
        <v>9</v>
      </c>
      <c r="D615" s="18">
        <v>3.2493189374397207</v>
      </c>
      <c r="E615" s="21">
        <v>3.5434534518502101</v>
      </c>
      <c r="F615" s="19">
        <f>E615-D615</f>
        <v>0.29413451441048943</v>
      </c>
      <c r="G615" s="20">
        <f>IF(ISERROR(E615/D615-1)=TRUE,0,(E615/D615-1))</f>
        <v>9.0521897072452617E-2</v>
      </c>
    </row>
    <row r="616" spans="2:7">
      <c r="B616" s="48" t="s">
        <v>11</v>
      </c>
      <c r="C616" s="45"/>
      <c r="D616" s="7">
        <f>SUM(D613:D615)</f>
        <v>12.208667562170248</v>
      </c>
      <c r="E616" s="16">
        <f>SUM(E613:E615)</f>
        <v>12.025817278514864</v>
      </c>
      <c r="F616" s="14">
        <f>E616-D616</f>
        <v>-0.18285028365538381</v>
      </c>
      <c r="G616" s="9">
        <f>IF(ISERROR(E616/D616-1)=TRUE,0,(E616/D616-1))</f>
        <v>-1.4977087607984663E-2</v>
      </c>
    </row>
    <row r="617" spans="2:7" ht="2.85" customHeight="1">
      <c r="B617" s="48"/>
      <c r="C617" s="45"/>
      <c r="D617" s="7"/>
      <c r="E617" s="16"/>
      <c r="F617" s="14"/>
      <c r="G617" s="9"/>
    </row>
    <row r="618" spans="2:7">
      <c r="B618" s="49" t="s">
        <v>12</v>
      </c>
      <c r="C618" s="45" t="s">
        <v>9</v>
      </c>
      <c r="D618" s="7">
        <v>0</v>
      </c>
      <c r="E618" s="16">
        <f>E$478</f>
        <v>0</v>
      </c>
      <c r="F618" s="14">
        <f>E618-D618</f>
        <v>0</v>
      </c>
      <c r="G618" s="9">
        <f>IF(ISERROR(E618/D618-1)=TRUE,0,(E618/D618-1))</f>
        <v>0</v>
      </c>
    </row>
    <row r="619" spans="2:7" ht="15">
      <c r="B619" s="49" t="s">
        <v>13</v>
      </c>
      <c r="C619" s="45" t="s">
        <v>9</v>
      </c>
      <c r="D619" s="18">
        <v>0.20699999999999999</v>
      </c>
      <c r="E619" s="21">
        <f>E$479</f>
        <v>0.20699999999999999</v>
      </c>
      <c r="F619" s="19">
        <f>E619-D619</f>
        <v>0</v>
      </c>
      <c r="G619" s="20">
        <f>IF(ISERROR(E619/D619-1)=TRUE,0,(E619/D619-1))</f>
        <v>0</v>
      </c>
    </row>
    <row r="620" spans="2:7">
      <c r="B620" s="48" t="s">
        <v>11</v>
      </c>
      <c r="C620" s="45"/>
      <c r="D620" s="7">
        <f>SUM(D618:D619)</f>
        <v>0.20699999999999999</v>
      </c>
      <c r="E620" s="16">
        <f>SUM(E617:E619)</f>
        <v>0.20699999999999999</v>
      </c>
      <c r="F620" s="14">
        <f>E620-D620</f>
        <v>0</v>
      </c>
      <c r="G620" s="9">
        <f>IF(ISERROR(E620/D620-1)=TRUE,0,(E620/D620-1))</f>
        <v>0</v>
      </c>
    </row>
    <row r="621" spans="2:7" ht="5.0999999999999996" customHeight="1">
      <c r="B621" s="48"/>
      <c r="C621" s="45"/>
      <c r="D621" s="7"/>
      <c r="E621" s="16"/>
      <c r="F621" s="14"/>
      <c r="G621" s="9"/>
    </row>
    <row r="622" spans="2:7">
      <c r="B622" s="48" t="s">
        <v>14</v>
      </c>
      <c r="C622" s="45" t="s">
        <v>9</v>
      </c>
      <c r="D622" s="16">
        <f>D402</f>
        <v>0.73455770115866503</v>
      </c>
      <c r="E622" s="16">
        <f>E$402</f>
        <v>0.75914830102874886</v>
      </c>
      <c r="F622" s="14">
        <f>E622-D622</f>
        <v>2.4590599870083829E-2</v>
      </c>
      <c r="G622" s="9">
        <f>IF(ISERROR(E622/D622-1)=TRUE,0,(E622/D622-1))</f>
        <v>3.3476743666692954E-2</v>
      </c>
    </row>
    <row r="623" spans="2:7" ht="15">
      <c r="B623" s="48" t="s">
        <v>15</v>
      </c>
      <c r="C623" s="45" t="s">
        <v>9</v>
      </c>
      <c r="D623" s="24">
        <f>D403</f>
        <v>1.4849609999999999E-2</v>
      </c>
      <c r="E623" s="24">
        <f>E$403</f>
        <v>3.6336340000000002E-2</v>
      </c>
      <c r="F623" s="19">
        <f>E623-D623</f>
        <v>2.1486730000000002E-2</v>
      </c>
      <c r="G623" s="20">
        <f>IF(ISERROR(E623/D623-1)=TRUE,0,(E623/D623-1))</f>
        <v>1.4469558459784468</v>
      </c>
    </row>
    <row r="624" spans="2:7">
      <c r="B624" s="48" t="s">
        <v>11</v>
      </c>
      <c r="C624" s="45"/>
      <c r="D624" s="16">
        <f>SUM(D622:D623)</f>
        <v>0.74940731115866499</v>
      </c>
      <c r="E624" s="16">
        <f>SUM(E622:E623)</f>
        <v>0.79548464102874883</v>
      </c>
      <c r="F624" s="14">
        <f>SUM(F622:F623)</f>
        <v>4.6077329870083832E-2</v>
      </c>
      <c r="G624" s="9">
        <f>IF(ISERROR(E624/D624-1)=TRUE,0,(E624/D624-1))</f>
        <v>6.148502848049775E-2</v>
      </c>
    </row>
    <row r="625" spans="2:7" ht="15">
      <c r="B625" s="53"/>
      <c r="C625" s="45"/>
      <c r="D625" s="18"/>
      <c r="E625" s="18"/>
      <c r="F625" s="19"/>
      <c r="G625" s="20"/>
    </row>
    <row r="626" spans="2:7">
      <c r="B626" s="49"/>
      <c r="C626" s="45"/>
      <c r="D626" s="16"/>
      <c r="E626" s="16"/>
      <c r="F626" s="14"/>
      <c r="G626" s="9"/>
    </row>
    <row r="627" spans="2:7">
      <c r="B627" s="51" t="s">
        <v>16</v>
      </c>
      <c r="C627" s="45" t="s">
        <v>9</v>
      </c>
      <c r="D627" s="16">
        <f>D614+D620</f>
        <v>9.1663486247305279</v>
      </c>
      <c r="E627" s="16">
        <f>E614+E620</f>
        <v>8.6893638266646551</v>
      </c>
      <c r="F627" s="16">
        <f>E627-D627</f>
        <v>-0.47698479806587279</v>
      </c>
      <c r="G627" s="9"/>
    </row>
    <row r="628" spans="2:7" ht="15">
      <c r="B628" s="51" t="s">
        <v>17</v>
      </c>
      <c r="C628" s="45" t="s">
        <v>9</v>
      </c>
      <c r="D628" s="22">
        <f>D615+D624+0</f>
        <v>3.9987262485983859</v>
      </c>
      <c r="E628" s="22">
        <f>E615+E624+0</f>
        <v>4.3389380928789585</v>
      </c>
      <c r="F628" s="19">
        <f>E628-D628</f>
        <v>0.34021184428057261</v>
      </c>
      <c r="G628" s="20">
        <f>IF(ISERROR(E628/D628-1)=TRUE,0,(E628/D628-1))</f>
        <v>8.5080053779580833E-2</v>
      </c>
    </row>
    <row r="629" spans="2:7">
      <c r="B629" s="52" t="s">
        <v>22</v>
      </c>
      <c r="C629" s="45" t="s">
        <v>9</v>
      </c>
      <c r="D629" s="11">
        <f>D627+D628</f>
        <v>13.165074873328914</v>
      </c>
      <c r="E629" s="11">
        <f>E627+E628</f>
        <v>13.028301919543614</v>
      </c>
      <c r="F629" s="11">
        <f>F616+F620+F624+0</f>
        <v>-0.13677295378529997</v>
      </c>
      <c r="G629" s="23">
        <f>IF(ISERROR(E629/D629-1)=TRUE,0,(E629/D629-1))</f>
        <v>-1.0389075269323977E-2</v>
      </c>
    </row>
    <row r="630" spans="2:7">
      <c r="B630" s="52"/>
      <c r="C630" s="45"/>
      <c r="D630" s="13"/>
      <c r="E630" s="11"/>
      <c r="F630" s="12"/>
      <c r="G630" s="23"/>
    </row>
    <row r="631" spans="2:7" ht="15">
      <c r="B631" s="46" t="s">
        <v>38</v>
      </c>
      <c r="C631" s="45"/>
      <c r="D631" s="7"/>
      <c r="E631" s="16"/>
      <c r="F631" s="14"/>
      <c r="G631" s="15"/>
    </row>
    <row r="632" spans="2:7">
      <c r="B632" s="48" t="s">
        <v>8</v>
      </c>
      <c r="C632" s="45" t="s">
        <v>9</v>
      </c>
      <c r="D632" s="7">
        <v>8.9593486247305272</v>
      </c>
      <c r="E632" s="16">
        <f>E$394</f>
        <v>8.4823638266646544</v>
      </c>
      <c r="F632" s="14">
        <f>E632-D632</f>
        <v>-0.47698479806587279</v>
      </c>
      <c r="G632" s="9">
        <f>IF(ISERROR(E632/D632-1)=TRUE,0,(E632/D632-1))</f>
        <v>-5.323878085838174E-2</v>
      </c>
    </row>
    <row r="633" spans="2:7" ht="15">
      <c r="B633" s="49" t="s">
        <v>10</v>
      </c>
      <c r="C633" s="45" t="s">
        <v>9</v>
      </c>
      <c r="D633" s="18">
        <v>1.5391510756293412</v>
      </c>
      <c r="E633" s="21">
        <v>1.6784779508764101</v>
      </c>
      <c r="F633" s="19">
        <f>E633-D633</f>
        <v>0.13932687524706888</v>
      </c>
      <c r="G633" s="20">
        <f>IF(ISERROR(E633/D633-1)=TRUE,0,(E633/D633-1))</f>
        <v>9.0521897072449287E-2</v>
      </c>
    </row>
    <row r="634" spans="2:7">
      <c r="B634" s="48" t="s">
        <v>11</v>
      </c>
      <c r="C634" s="45"/>
      <c r="D634" s="7">
        <f>SUM(D631:D633)</f>
        <v>10.498499700359869</v>
      </c>
      <c r="E634" s="16">
        <f>SUM(E631:E633)</f>
        <v>10.160841777541064</v>
      </c>
      <c r="F634" s="14">
        <f>E634-D634</f>
        <v>-0.33765792281880458</v>
      </c>
      <c r="G634" s="9">
        <f>IF(ISERROR(E634/D634-1)=TRUE,0,(E634/D634-1))</f>
        <v>-3.2162492970993828E-2</v>
      </c>
    </row>
    <row r="635" spans="2:7">
      <c r="B635" s="48"/>
      <c r="C635" s="45"/>
      <c r="D635" s="7"/>
      <c r="E635" s="16"/>
      <c r="F635" s="14"/>
      <c r="G635" s="9"/>
    </row>
    <row r="636" spans="2:7">
      <c r="B636" s="49" t="s">
        <v>12</v>
      </c>
      <c r="C636" s="45" t="s">
        <v>9</v>
      </c>
      <c r="D636" s="7">
        <v>0</v>
      </c>
      <c r="E636" s="16">
        <f>E$478</f>
        <v>0</v>
      </c>
      <c r="F636" s="14">
        <f>E636-D636</f>
        <v>0</v>
      </c>
      <c r="G636" s="9">
        <f>IF(ISERROR(E636/D636-1)=TRUE,0,(E636/D636-1))</f>
        <v>0</v>
      </c>
    </row>
    <row r="637" spans="2:7" ht="15">
      <c r="B637" s="49" t="s">
        <v>13</v>
      </c>
      <c r="C637" s="45" t="s">
        <v>9</v>
      </c>
      <c r="D637" s="18">
        <v>0.20699999999999999</v>
      </c>
      <c r="E637" s="21">
        <f>E$479</f>
        <v>0.20699999999999999</v>
      </c>
      <c r="F637" s="19">
        <f>E637-D637</f>
        <v>0</v>
      </c>
      <c r="G637" s="20">
        <f>IF(ISERROR(E637/D637-1)=TRUE,0,(E637/D637-1))</f>
        <v>0</v>
      </c>
    </row>
    <row r="638" spans="2:7">
      <c r="B638" s="48" t="s">
        <v>11</v>
      </c>
      <c r="C638" s="45"/>
      <c r="D638" s="7">
        <f>SUM(D636:D637)</f>
        <v>0.20699999999999999</v>
      </c>
      <c r="E638" s="16">
        <f>SUM(E635:E637)</f>
        <v>0.20699999999999999</v>
      </c>
      <c r="F638" s="14">
        <f>E638-D638</f>
        <v>0</v>
      </c>
      <c r="G638" s="9">
        <f>IF(ISERROR(E638/D638-1)=TRUE,0,(E638/D638-1))</f>
        <v>0</v>
      </c>
    </row>
    <row r="639" spans="2:7">
      <c r="B639" s="48"/>
      <c r="C639" s="45"/>
      <c r="D639" s="7"/>
      <c r="E639" s="16"/>
      <c r="F639" s="14"/>
      <c r="G639" s="9"/>
    </row>
    <row r="640" spans="2:7">
      <c r="B640" s="48" t="s">
        <v>14</v>
      </c>
      <c r="C640" s="45" t="s">
        <v>9</v>
      </c>
      <c r="D640" s="16">
        <f>D402</f>
        <v>0.73455770115866503</v>
      </c>
      <c r="E640" s="16">
        <f>E$402</f>
        <v>0.75914830102874886</v>
      </c>
      <c r="F640" s="14">
        <f>E640-D640</f>
        <v>2.4590599870083829E-2</v>
      </c>
      <c r="G640" s="9">
        <f>IF(ISERROR(E640/D640-1)=TRUE,0,(E640/D640-1))</f>
        <v>3.3476743666692954E-2</v>
      </c>
    </row>
    <row r="641" spans="1:7" ht="15">
      <c r="B641" s="48" t="s">
        <v>15</v>
      </c>
      <c r="C641" s="45" t="s">
        <v>9</v>
      </c>
      <c r="D641" s="24">
        <f>D403</f>
        <v>1.4849609999999999E-2</v>
      </c>
      <c r="E641" s="24">
        <f>E$403</f>
        <v>3.6336340000000002E-2</v>
      </c>
      <c r="F641" s="19">
        <f>E641-D641</f>
        <v>2.1486730000000002E-2</v>
      </c>
      <c r="G641" s="20">
        <f>IF(ISERROR(E641/D641-1)=TRUE,0,(E641/D641-1))</f>
        <v>1.4469558459784468</v>
      </c>
    </row>
    <row r="642" spans="1:7">
      <c r="B642" s="48" t="s">
        <v>11</v>
      </c>
      <c r="C642" s="45"/>
      <c r="D642" s="16">
        <f>SUM(D640:D641)</f>
        <v>0.74940731115866499</v>
      </c>
      <c r="E642" s="16">
        <f>SUM(E640:E641)</f>
        <v>0.79548464102874883</v>
      </c>
      <c r="F642" s="14">
        <f>SUM(F640:F641)</f>
        <v>4.6077329870083832E-2</v>
      </c>
      <c r="G642" s="9">
        <f>IF(ISERROR(E642/D642-1)=TRUE,0,(E642/D642-1))</f>
        <v>6.148502848049775E-2</v>
      </c>
    </row>
    <row r="643" spans="1:7" ht="15">
      <c r="B643" s="53"/>
      <c r="C643" s="45"/>
      <c r="D643" s="18"/>
      <c r="E643" s="18"/>
      <c r="F643" s="19"/>
      <c r="G643" s="20"/>
    </row>
    <row r="644" spans="1:7">
      <c r="B644" s="53"/>
      <c r="C644" s="45"/>
      <c r="D644" s="7"/>
      <c r="E644" s="16"/>
      <c r="F644" s="14"/>
      <c r="G644" s="9"/>
    </row>
    <row r="645" spans="1:7">
      <c r="B645" s="51" t="s">
        <v>16</v>
      </c>
      <c r="C645" s="45" t="s">
        <v>9</v>
      </c>
      <c r="D645" s="7">
        <f>D632+D638</f>
        <v>9.1663486247305279</v>
      </c>
      <c r="E645" s="7">
        <f>E632+E638</f>
        <v>8.6893638266646551</v>
      </c>
      <c r="F645" s="14">
        <f>E645-D645</f>
        <v>-0.47698479806587279</v>
      </c>
      <c r="G645" s="9">
        <f>IF(ISERROR(E645/D645-1)=TRUE,0,(E645/D645-1))</f>
        <v>-5.2036510675470327E-2</v>
      </c>
    </row>
    <row r="646" spans="1:7" ht="15">
      <c r="B646" s="51" t="s">
        <v>17</v>
      </c>
      <c r="C646" s="45" t="s">
        <v>9</v>
      </c>
      <c r="D646" s="22">
        <f>D633+D642+0</f>
        <v>2.2885583867880062</v>
      </c>
      <c r="E646" s="22">
        <f>E633+E642+0</f>
        <v>2.4739625919051589</v>
      </c>
      <c r="F646" s="19">
        <f>E646-D646</f>
        <v>0.18540420511715272</v>
      </c>
      <c r="G646" s="20">
        <f>IF(ISERROR(E646/D646-1)=TRUE,0,(E646/D646-1))</f>
        <v>8.1013535065350695E-2</v>
      </c>
    </row>
    <row r="647" spans="1:7">
      <c r="B647" s="52" t="s">
        <v>22</v>
      </c>
      <c r="C647" s="45" t="s">
        <v>9</v>
      </c>
      <c r="D647" s="11">
        <f>D645+D646</f>
        <v>11.454907011518534</v>
      </c>
      <c r="E647" s="11">
        <f>E645+E646</f>
        <v>11.163326418569813</v>
      </c>
      <c r="F647" s="11">
        <f>F634+F638+F642+0</f>
        <v>-0.29158059294872074</v>
      </c>
      <c r="G647" s="23">
        <f>IF(ISERROR(E647/D647-1)=TRUE,0,(E647/D647-1))</f>
        <v>-2.5454645127675035E-2</v>
      </c>
    </row>
    <row r="648" spans="1:7" ht="10.5" customHeight="1">
      <c r="B648" s="48"/>
      <c r="C648" s="45"/>
      <c r="D648" s="7"/>
      <c r="E648" s="16"/>
      <c r="F648" s="14"/>
      <c r="G648" s="9"/>
    </row>
    <row r="649" spans="1:7" ht="31.35" customHeight="1">
      <c r="A649" s="35">
        <v>4</v>
      </c>
      <c r="B649" s="42" t="s">
        <v>49</v>
      </c>
      <c r="C649" s="43"/>
      <c r="D649" s="4"/>
      <c r="E649" s="4"/>
      <c r="F649" s="5"/>
      <c r="G649" s="6"/>
    </row>
    <row r="650" spans="1:7" ht="8.85" customHeight="1">
      <c r="B650" s="44"/>
      <c r="C650" s="45"/>
      <c r="D650" s="7"/>
      <c r="E650" s="7"/>
      <c r="F650" s="8"/>
      <c r="G650" s="9"/>
    </row>
    <row r="651" spans="1:7" ht="15">
      <c r="B651" s="54" t="s">
        <v>50</v>
      </c>
      <c r="C651" s="45" t="s">
        <v>51</v>
      </c>
      <c r="D651" s="13">
        <v>11.17364715560139</v>
      </c>
      <c r="E651" s="11">
        <v>11.98882033306961</v>
      </c>
      <c r="F651" s="12">
        <f>E651-D651</f>
        <v>0.81517317746821938</v>
      </c>
      <c r="G651" s="23">
        <f>IF(ISERROR(E651/D651-1)=TRUE,0,(E651/D651-1))</f>
        <v>7.2954977557132761E-2</v>
      </c>
    </row>
    <row r="652" spans="1:7" ht="6" customHeight="1">
      <c r="B652" s="49"/>
      <c r="C652" s="45"/>
      <c r="D652" s="13"/>
      <c r="E652" s="11"/>
      <c r="F652" s="14"/>
      <c r="G652" s="9"/>
    </row>
    <row r="653" spans="1:7" ht="15">
      <c r="B653" s="54" t="s">
        <v>42</v>
      </c>
      <c r="C653" s="45" t="s">
        <v>43</v>
      </c>
      <c r="D653" s="13">
        <v>-32</v>
      </c>
      <c r="E653" s="11">
        <v>-32</v>
      </c>
      <c r="F653" s="12">
        <v>0</v>
      </c>
      <c r="G653" s="23">
        <f>IF(ISERROR(E653/D653-1)=TRUE,0,(E653/D653-1))</f>
        <v>0</v>
      </c>
    </row>
    <row r="654" spans="1:7" ht="7.5" customHeight="1">
      <c r="B654" s="49"/>
      <c r="C654" s="45"/>
      <c r="D654" s="13"/>
      <c r="E654" s="11"/>
      <c r="F654" s="14"/>
      <c r="G654" s="15"/>
    </row>
    <row r="655" spans="1:7" ht="15">
      <c r="B655" s="46" t="s">
        <v>7</v>
      </c>
      <c r="C655" s="45"/>
      <c r="D655" s="13"/>
      <c r="E655" s="11"/>
      <c r="F655" s="14"/>
      <c r="G655" s="15"/>
    </row>
    <row r="656" spans="1:7">
      <c r="B656" s="48" t="s">
        <v>8</v>
      </c>
      <c r="C656" s="45" t="s">
        <v>9</v>
      </c>
      <c r="D656" s="7">
        <v>8.4402674909382611</v>
      </c>
      <c r="E656" s="16">
        <v>7.7000658837231777</v>
      </c>
      <c r="F656" s="14">
        <f>E656-D656</f>
        <v>-0.74020160721508343</v>
      </c>
      <c r="G656" s="9">
        <f>IF(ISERROR(E656/D656-1)=TRUE,0,(E656/D656-1))</f>
        <v>-8.7698832769196877E-2</v>
      </c>
    </row>
    <row r="657" spans="2:7" ht="15">
      <c r="B657" s="49" t="s">
        <v>10</v>
      </c>
      <c r="C657" s="45" t="s">
        <v>9</v>
      </c>
      <c r="D657" s="18">
        <v>2.7238467603063898</v>
      </c>
      <c r="E657" s="21">
        <v>2.92256493957361</v>
      </c>
      <c r="F657" s="19">
        <f>E657-D657</f>
        <v>0.19871817926722013</v>
      </c>
      <c r="G657" s="20">
        <f>IF(ISERROR(E657/D657-1)=TRUE,0,(E657/D657-1))</f>
        <v>7.2954977557132317E-2</v>
      </c>
    </row>
    <row r="658" spans="2:7">
      <c r="B658" s="48" t="s">
        <v>11</v>
      </c>
      <c r="C658" s="45"/>
      <c r="D658" s="7">
        <f>SUM(D655:D657)</f>
        <v>11.164114251244651</v>
      </c>
      <c r="E658" s="16">
        <f>SUM(E656:E657)</f>
        <v>10.622630823296788</v>
      </c>
      <c r="F658" s="14">
        <f>E658-D658</f>
        <v>-0.54148342794786331</v>
      </c>
      <c r="G658" s="9">
        <f>IF(ISERROR(E658/D658-1)=TRUE,0,(E658/D658-1))</f>
        <v>-4.8502139602118022E-2</v>
      </c>
    </row>
    <row r="659" spans="2:7" ht="5.0999999999999996" customHeight="1">
      <c r="B659" s="48"/>
      <c r="C659" s="45"/>
      <c r="D659" s="7"/>
      <c r="E659" s="16"/>
      <c r="F659" s="14"/>
      <c r="G659" s="9"/>
    </row>
    <row r="660" spans="2:7">
      <c r="B660" s="49" t="s">
        <v>12</v>
      </c>
      <c r="C660" s="45" t="s">
        <v>9</v>
      </c>
      <c r="D660" s="7">
        <v>0</v>
      </c>
      <c r="E660" s="16">
        <f>D660</f>
        <v>0</v>
      </c>
      <c r="F660" s="14">
        <f>E660-D660</f>
        <v>0</v>
      </c>
      <c r="G660" s="9">
        <f>IF(ISERROR(E660/D660-1)=TRUE,0,(E660/D660-1))</f>
        <v>0</v>
      </c>
    </row>
    <row r="661" spans="2:7" ht="15">
      <c r="B661" s="49" t="s">
        <v>13</v>
      </c>
      <c r="C661" s="45" t="s">
        <v>9</v>
      </c>
      <c r="D661" s="18">
        <v>0.158</v>
      </c>
      <c r="E661" s="21">
        <f>D661</f>
        <v>0.158</v>
      </c>
      <c r="F661" s="19">
        <f>E661-D661</f>
        <v>0</v>
      </c>
      <c r="G661" s="20">
        <f>IF(ISERROR(E661/D661-1)=TRUE,0,(E661/D661-1))</f>
        <v>0</v>
      </c>
    </row>
    <row r="662" spans="2:7">
      <c r="B662" s="48" t="s">
        <v>11</v>
      </c>
      <c r="C662" s="45"/>
      <c r="D662" s="7">
        <f>SUM(D660:D661)</f>
        <v>0.158</v>
      </c>
      <c r="E662" s="16">
        <f>SUM(E660:E661)</f>
        <v>0.158</v>
      </c>
      <c r="F662" s="14">
        <f>E662-D662</f>
        <v>0</v>
      </c>
      <c r="G662" s="9">
        <f>IF(ISERROR(E662/D662-1)=TRUE,0,(E662/D662-1))</f>
        <v>0</v>
      </c>
    </row>
    <row r="663" spans="2:7" ht="6.75" customHeight="1">
      <c r="B663" s="48"/>
      <c r="C663" s="45"/>
      <c r="D663" s="7"/>
      <c r="E663" s="16"/>
      <c r="F663" s="14"/>
      <c r="G663" s="9"/>
    </row>
    <row r="664" spans="2:7" ht="11.1" customHeight="1">
      <c r="B664" s="48" t="s">
        <v>14</v>
      </c>
      <c r="C664" s="45" t="s">
        <v>9</v>
      </c>
      <c r="D664" s="16">
        <v>0.42808773883420537</v>
      </c>
      <c r="E664" s="16">
        <v>0.69665695005506223</v>
      </c>
      <c r="F664" s="14">
        <f>E664-D664</f>
        <v>0.26856921122085686</v>
      </c>
      <c r="G664" s="9">
        <f>IF(ISERROR(E664/D664-1)=TRUE,0,(E664/D664-1))</f>
        <v>0.62736954800957601</v>
      </c>
    </row>
    <row r="665" spans="2:7" ht="15">
      <c r="B665" s="48" t="s">
        <v>15</v>
      </c>
      <c r="C665" s="45" t="s">
        <v>9</v>
      </c>
      <c r="D665" s="24">
        <v>2.9462780000000001E-2</v>
      </c>
      <c r="E665" s="21">
        <v>-9.0720700000000001E-2</v>
      </c>
      <c r="F665" s="19">
        <f>E665-D665</f>
        <v>-0.12018348000000001</v>
      </c>
      <c r="G665" s="20">
        <f>IF(ISERROR(E665/D665-1)=TRUE,0,(E665/D665-1))</f>
        <v>-4.0791629303141121</v>
      </c>
    </row>
    <row r="666" spans="2:7">
      <c r="B666" s="48" t="s">
        <v>11</v>
      </c>
      <c r="C666" s="45"/>
      <c r="D666" s="16">
        <f>SUM(D664:D665)</f>
        <v>0.45755051883420539</v>
      </c>
      <c r="E666" s="16">
        <f>SUM(E664:E665)</f>
        <v>0.60593625005506224</v>
      </c>
      <c r="F666" s="14">
        <f>SUM(F664:F665)</f>
        <v>0.14838573122085685</v>
      </c>
      <c r="G666" s="9">
        <f>IF(ISERROR(E666/D666-1)=TRUE,0,(E666/D666-1))</f>
        <v>0.32430458520499417</v>
      </c>
    </row>
    <row r="667" spans="2:7" ht="15">
      <c r="B667" s="53"/>
      <c r="C667" s="45"/>
      <c r="D667" s="18"/>
      <c r="E667" s="16"/>
      <c r="F667" s="19"/>
      <c r="G667" s="20"/>
    </row>
    <row r="668" spans="2:7">
      <c r="B668" s="48"/>
      <c r="C668" s="45"/>
      <c r="D668" s="7"/>
      <c r="E668" s="16"/>
      <c r="F668" s="14"/>
      <c r="G668" s="9"/>
    </row>
    <row r="669" spans="2:7">
      <c r="B669" s="51" t="s">
        <v>16</v>
      </c>
      <c r="C669" s="45" t="s">
        <v>9</v>
      </c>
      <c r="D669" s="7">
        <f>D656+D662</f>
        <v>8.5982674909382606</v>
      </c>
      <c r="E669" s="7">
        <f>E656+E662</f>
        <v>7.858065883723178</v>
      </c>
      <c r="F669" s="14">
        <f>E669-D669</f>
        <v>-0.74020160721508255</v>
      </c>
      <c r="G669" s="9">
        <f>IF(ISERROR(E669/D669-1)=TRUE,0,(E669/D669-1))</f>
        <v>-8.6087297004330599E-2</v>
      </c>
    </row>
    <row r="670" spans="2:7" ht="15">
      <c r="B670" s="51" t="s">
        <v>17</v>
      </c>
      <c r="C670" s="45" t="s">
        <v>9</v>
      </c>
      <c r="D670" s="22">
        <f>D657+D666+0</f>
        <v>3.1813972791405951</v>
      </c>
      <c r="E670" s="22">
        <f>E657+E666+0</f>
        <v>3.5285011896286722</v>
      </c>
      <c r="F670" s="19">
        <f>E670-D670</f>
        <v>0.34710391048807709</v>
      </c>
      <c r="G670" s="20">
        <f>IF(ISERROR(E670/D670-1)=TRUE,0,(E670/D670-1))</f>
        <v>0.10910423315061157</v>
      </c>
    </row>
    <row r="671" spans="2:7">
      <c r="B671" s="52" t="s">
        <v>22</v>
      </c>
      <c r="C671" s="45" t="s">
        <v>9</v>
      </c>
      <c r="D671" s="11">
        <f>D669+D670</f>
        <v>11.779664770078856</v>
      </c>
      <c r="E671" s="11">
        <f>E669+E670</f>
        <v>11.38656707335185</v>
      </c>
      <c r="F671" s="11">
        <f>F658+F662+F666+0</f>
        <v>-0.39309769672700645</v>
      </c>
      <c r="G671" s="23">
        <f>IF(ISERROR(E671/D671-1)=TRUE,0,(E671/D671-1))</f>
        <v>-3.3370872974713195E-2</v>
      </c>
    </row>
    <row r="672" spans="2:7" ht="7.5" customHeight="1">
      <c r="B672" s="48"/>
      <c r="C672" s="45"/>
      <c r="D672" s="7"/>
      <c r="E672" s="16"/>
      <c r="F672" s="14"/>
      <c r="G672" s="9"/>
    </row>
    <row r="673" spans="1:7" ht="20.25">
      <c r="A673" s="35">
        <v>5</v>
      </c>
      <c r="B673" s="42" t="s">
        <v>52</v>
      </c>
      <c r="C673" s="43"/>
      <c r="D673" s="4"/>
      <c r="E673" s="4"/>
      <c r="F673" s="5"/>
      <c r="G673" s="6"/>
    </row>
    <row r="674" spans="1:7" ht="7.35" customHeight="1">
      <c r="B674" s="44"/>
      <c r="C674" s="45"/>
      <c r="D674" s="7"/>
      <c r="E674" s="7"/>
      <c r="F674" s="8"/>
      <c r="G674" s="9"/>
    </row>
    <row r="675" spans="1:7" ht="15">
      <c r="B675" s="54" t="s">
        <v>40</v>
      </c>
      <c r="C675" s="45" t="s">
        <v>51</v>
      </c>
      <c r="D675" s="13">
        <v>7.496149026777859</v>
      </c>
      <c r="E675" s="11">
        <v>8.1432448886489226</v>
      </c>
      <c r="F675" s="12">
        <f>E675-D675</f>
        <v>0.6470958618710636</v>
      </c>
      <c r="G675" s="23">
        <f>IF(ISERROR(E675/D675-1)=TRUE,0,(E675/D675-1))</f>
        <v>8.6323772320894054E-2</v>
      </c>
    </row>
    <row r="676" spans="1:7" ht="7.35" customHeight="1">
      <c r="B676" s="49"/>
      <c r="C676" s="45"/>
      <c r="D676" s="13"/>
      <c r="E676" s="11"/>
      <c r="F676" s="14"/>
      <c r="G676" s="9"/>
    </row>
    <row r="677" spans="1:7" ht="15">
      <c r="B677" s="54" t="s">
        <v>42</v>
      </c>
      <c r="C677" s="45" t="s">
        <v>43</v>
      </c>
      <c r="D677" s="13">
        <v>-32</v>
      </c>
      <c r="E677" s="11">
        <v>-32</v>
      </c>
      <c r="F677" s="12">
        <f>E677-D677</f>
        <v>0</v>
      </c>
      <c r="G677" s="23">
        <f>IF(ISERROR(E677/D677-1)=TRUE,0,(E677/D677-1))</f>
        <v>0</v>
      </c>
    </row>
    <row r="678" spans="1:7" ht="5.0999999999999996" customHeight="1">
      <c r="B678" s="49"/>
      <c r="C678" s="45"/>
      <c r="D678" s="13"/>
      <c r="E678" s="11"/>
      <c r="F678" s="14"/>
      <c r="G678" s="9"/>
    </row>
    <row r="679" spans="1:7" ht="15">
      <c r="B679" s="46" t="s">
        <v>7</v>
      </c>
      <c r="C679" s="45"/>
      <c r="D679" s="13"/>
      <c r="E679" s="11"/>
      <c r="F679" s="14"/>
      <c r="G679" s="15"/>
    </row>
    <row r="680" spans="1:7" ht="15">
      <c r="B680" s="54" t="s">
        <v>53</v>
      </c>
      <c r="C680" s="45"/>
      <c r="D680" s="7"/>
      <c r="E680" s="16"/>
      <c r="F680" s="14"/>
      <c r="G680" s="15"/>
    </row>
    <row r="681" spans="1:7">
      <c r="B681" s="48" t="s">
        <v>8</v>
      </c>
      <c r="C681" s="45" t="s">
        <v>9</v>
      </c>
      <c r="D681" s="7">
        <v>8.8032300615276959</v>
      </c>
      <c r="E681" s="16">
        <v>8.3327235286904795</v>
      </c>
      <c r="F681" s="14">
        <f>E681-D681</f>
        <v>-0.47050653283721644</v>
      </c>
      <c r="G681" s="9">
        <f>IF(ISERROR(E681/D681-1)=TRUE,0,(E681/D681-1))</f>
        <v>-5.3447033594344773E-2</v>
      </c>
    </row>
    <row r="682" spans="1:7" ht="15">
      <c r="B682" s="49" t="s">
        <v>10</v>
      </c>
      <c r="C682" s="45" t="s">
        <v>9</v>
      </c>
      <c r="D682" s="18">
        <v>5.0285692059572602</v>
      </c>
      <c r="E682" s="21">
        <v>5.4626542691921696</v>
      </c>
      <c r="F682" s="19">
        <f>E682-D682</f>
        <v>0.43408506323490936</v>
      </c>
      <c r="G682" s="20">
        <f>IF(ISERROR(E682/D682-1)=TRUE,0,(E682/D682-1))</f>
        <v>8.6323772320893166E-2</v>
      </c>
    </row>
    <row r="683" spans="1:7">
      <c r="B683" s="48" t="s">
        <v>11</v>
      </c>
      <c r="C683" s="45"/>
      <c r="D683" s="7">
        <f>SUM(D680:D682)</f>
        <v>13.831799267484957</v>
      </c>
      <c r="E683" s="16">
        <f>SUM(E680:E682)</f>
        <v>13.795377797882649</v>
      </c>
      <c r="F683" s="14">
        <f>E683-D683</f>
        <v>-3.6421469602307965E-2</v>
      </c>
      <c r="G683" s="9">
        <f>IF(ISERROR(E683/D683-1)=TRUE,0,(E683/D683-1))</f>
        <v>-2.6331693294541214E-3</v>
      </c>
    </row>
    <row r="684" spans="1:7" ht="7.35" customHeight="1">
      <c r="B684" s="48"/>
      <c r="C684" s="45"/>
      <c r="D684" s="7"/>
      <c r="E684" s="16"/>
      <c r="F684" s="14"/>
      <c r="G684" s="9"/>
    </row>
    <row r="685" spans="1:7" ht="13.5" customHeight="1">
      <c r="B685" s="49" t="s">
        <v>12</v>
      </c>
      <c r="C685" s="45" t="s">
        <v>9</v>
      </c>
      <c r="D685" s="7">
        <v>0</v>
      </c>
      <c r="E685" s="16">
        <f>D685</f>
        <v>0</v>
      </c>
      <c r="F685" s="14">
        <f>E685-D685</f>
        <v>0</v>
      </c>
      <c r="G685" s="9">
        <f>IF(ISERROR(E685/D685-1)=TRUE,0,(E685/D685-1))</f>
        <v>0</v>
      </c>
    </row>
    <row r="686" spans="1:7" ht="15">
      <c r="B686" s="49" t="s">
        <v>13</v>
      </c>
      <c r="C686" s="45" t="s">
        <v>9</v>
      </c>
      <c r="D686" s="18">
        <v>0.14400000000000002</v>
      </c>
      <c r="E686" s="21">
        <f>D686</f>
        <v>0.14400000000000002</v>
      </c>
      <c r="F686" s="19">
        <f>E686-D686</f>
        <v>0</v>
      </c>
      <c r="G686" s="20">
        <f>IF(ISERROR(E686/D686-1)=TRUE,0,(E686/D686-1))</f>
        <v>0</v>
      </c>
    </row>
    <row r="687" spans="1:7">
      <c r="B687" s="48" t="s">
        <v>11</v>
      </c>
      <c r="C687" s="45"/>
      <c r="D687" s="7">
        <f>SUM(D685:D686)</f>
        <v>0.14400000000000002</v>
      </c>
      <c r="E687" s="16">
        <f>SUM(E685:E686)</f>
        <v>0.14400000000000002</v>
      </c>
      <c r="F687" s="14">
        <f>E687-D687</f>
        <v>0</v>
      </c>
      <c r="G687" s="9">
        <f>IF(ISERROR(E687/D687-1)=TRUE,0,(E687/D687-1))</f>
        <v>0</v>
      </c>
    </row>
    <row r="688" spans="1:7">
      <c r="B688" s="48"/>
      <c r="C688" s="45"/>
      <c r="D688" s="7"/>
      <c r="E688" s="16"/>
      <c r="F688" s="14"/>
      <c r="G688" s="9"/>
    </row>
    <row r="689" spans="2:7" ht="13.5" customHeight="1">
      <c r="B689" s="48" t="s">
        <v>14</v>
      </c>
      <c r="C689" s="45" t="s">
        <v>9</v>
      </c>
      <c r="D689" s="16">
        <v>0.53569120544964466</v>
      </c>
      <c r="E689" s="16">
        <v>0.66048987841915408</v>
      </c>
      <c r="F689" s="14">
        <f>E689-D689</f>
        <v>0.12479867296950942</v>
      </c>
      <c r="G689" s="9">
        <f>IF(ISERROR(E689/D689-1)=TRUE,0,(E689/D689-1))</f>
        <v>0.2329675598552281</v>
      </c>
    </row>
    <row r="690" spans="2:7" ht="13.5" customHeight="1">
      <c r="B690" s="48" t="s">
        <v>15</v>
      </c>
      <c r="C690" s="45" t="s">
        <v>9</v>
      </c>
      <c r="D690" s="24">
        <v>1.968056E-2</v>
      </c>
      <c r="E690" s="21">
        <v>-6.8226579999999995E-2</v>
      </c>
      <c r="F690" s="19">
        <f>E690-D690</f>
        <v>-8.7907139999999995E-2</v>
      </c>
      <c r="G690" s="20">
        <f>IF(ISERROR(E690/D690-1)=TRUE,0,(E690/D690-1))</f>
        <v>-4.4666991183177718</v>
      </c>
    </row>
    <row r="691" spans="2:7">
      <c r="B691" s="48" t="s">
        <v>11</v>
      </c>
      <c r="C691" s="45"/>
      <c r="D691" s="16">
        <f>SUM(D689:D690)</f>
        <v>0.55537176544964462</v>
      </c>
      <c r="E691" s="16">
        <f>SUM(E689:E690)</f>
        <v>0.59226329841915404</v>
      </c>
      <c r="F691" s="14">
        <f>SUM(F689:F690)</f>
        <v>3.6891532969509422E-2</v>
      </c>
      <c r="G691" s="9">
        <f>IF(ISERROR(E691/D691-1)=TRUE,0,(E691/D691-1))</f>
        <v>6.6426734783034957E-2</v>
      </c>
    </row>
    <row r="692" spans="2:7" ht="15">
      <c r="B692" s="53"/>
      <c r="C692" s="45"/>
      <c r="D692" s="18"/>
      <c r="E692" s="16"/>
      <c r="F692" s="19"/>
      <c r="G692" s="20"/>
    </row>
    <row r="693" spans="2:7">
      <c r="B693" s="53"/>
      <c r="C693" s="45"/>
      <c r="D693" s="7"/>
      <c r="E693" s="16"/>
      <c r="F693" s="14"/>
      <c r="G693" s="9"/>
    </row>
    <row r="694" spans="2:7" ht="13.5" customHeight="1">
      <c r="B694" s="51" t="s">
        <v>16</v>
      </c>
      <c r="C694" s="45" t="s">
        <v>9</v>
      </c>
      <c r="D694" s="7">
        <f>D681+D687</f>
        <v>8.9472300615276961</v>
      </c>
      <c r="E694" s="7">
        <f>E681+E687</f>
        <v>8.4767235286904796</v>
      </c>
      <c r="F694" s="14">
        <f>E694-D694</f>
        <v>-0.47050653283721644</v>
      </c>
      <c r="G694" s="9">
        <f>IF(ISERROR(E694/D694-1)=TRUE,0,(E694/D694-1))</f>
        <v>-5.2586837445965928E-2</v>
      </c>
    </row>
    <row r="695" spans="2:7" ht="13.5" customHeight="1">
      <c r="B695" s="51" t="s">
        <v>17</v>
      </c>
      <c r="C695" s="45" t="s">
        <v>9</v>
      </c>
      <c r="D695" s="22">
        <f>D682+D691+0</f>
        <v>5.5839409714069053</v>
      </c>
      <c r="E695" s="22">
        <f>E682+E691+0</f>
        <v>6.0549175676113238</v>
      </c>
      <c r="F695" s="19">
        <f>E695-D695</f>
        <v>0.47097659620441856</v>
      </c>
      <c r="G695" s="20">
        <f>IF(ISERROR(E695/D695-1)=TRUE,0,(E695/D695-1))</f>
        <v>8.4344837922911253E-2</v>
      </c>
    </row>
    <row r="696" spans="2:7">
      <c r="B696" s="52" t="s">
        <v>22</v>
      </c>
      <c r="C696" s="45" t="s">
        <v>9</v>
      </c>
      <c r="D696" s="11">
        <f>D694+D695</f>
        <v>14.531171032934601</v>
      </c>
      <c r="E696" s="11">
        <f>E694+E695</f>
        <v>14.531641096301804</v>
      </c>
      <c r="F696" s="11">
        <f>F683+F687+F691+0</f>
        <v>4.7006336720145647E-4</v>
      </c>
      <c r="G696" s="23">
        <f>IF(ISERROR(E696/D696-1)=TRUE,0,(E696/D696-1))</f>
        <v>3.234862256706883E-5</v>
      </c>
    </row>
    <row r="697" spans="2:7">
      <c r="B697" s="49"/>
      <c r="C697" s="45"/>
      <c r="D697" s="7"/>
      <c r="E697" s="16"/>
      <c r="F697" s="14"/>
      <c r="G697" s="9"/>
    </row>
    <row r="698" spans="2:7" ht="15.6" customHeight="1">
      <c r="B698" s="54" t="s">
        <v>34</v>
      </c>
      <c r="C698" s="45"/>
      <c r="D698" s="7"/>
      <c r="E698" s="16"/>
      <c r="F698" s="14"/>
      <c r="G698" s="9"/>
    </row>
    <row r="699" spans="2:7">
      <c r="B699" s="48" t="s">
        <v>8</v>
      </c>
      <c r="C699" s="45" t="s">
        <v>9</v>
      </c>
      <c r="D699" s="7">
        <v>8.8032300615276959</v>
      </c>
      <c r="E699" s="16">
        <f>E681</f>
        <v>8.3327235286904795</v>
      </c>
      <c r="F699" s="14">
        <f>E699-D699</f>
        <v>-0.47050653283721644</v>
      </c>
      <c r="G699" s="9">
        <f>IF(ISERROR(E699/D699-1)=TRUE,0,(E699/D699-1))</f>
        <v>-5.3447033594344773E-2</v>
      </c>
    </row>
    <row r="700" spans="2:7" ht="15">
      <c r="B700" s="49" t="s">
        <v>10</v>
      </c>
      <c r="C700" s="45" t="s">
        <v>9</v>
      </c>
      <c r="D700" s="18">
        <v>2.7131510641689562</v>
      </c>
      <c r="E700" s="21">
        <v>2.9473604989044699</v>
      </c>
      <c r="F700" s="19">
        <f>E700-D700</f>
        <v>0.2342094347355137</v>
      </c>
      <c r="G700" s="20">
        <f>IF(ISERROR(E700/D700-1)=TRUE,0,(E700/D700-1))</f>
        <v>8.6323772320894498E-2</v>
      </c>
    </row>
    <row r="701" spans="2:7">
      <c r="B701" s="48" t="s">
        <v>11</v>
      </c>
      <c r="C701" s="45"/>
      <c r="D701" s="7">
        <f>SUM(D698:D700)</f>
        <v>11.516381125696652</v>
      </c>
      <c r="E701" s="16">
        <f>SUM(E699:E700)</f>
        <v>11.280084027594949</v>
      </c>
      <c r="F701" s="14">
        <f>E701-D701</f>
        <v>-0.23629709810170318</v>
      </c>
      <c r="G701" s="9">
        <f>IF(ISERROR(E701/D701-1)=TRUE,0,(E701/D701-1))</f>
        <v>-2.0518346477301774E-2</v>
      </c>
    </row>
    <row r="702" spans="2:7">
      <c r="B702" s="48"/>
      <c r="C702" s="45"/>
      <c r="D702" s="7"/>
      <c r="E702" s="16"/>
      <c r="F702" s="14"/>
      <c r="G702" s="9"/>
    </row>
    <row r="703" spans="2:7">
      <c r="B703" s="49" t="s">
        <v>12</v>
      </c>
      <c r="C703" s="45" t="s">
        <v>9</v>
      </c>
      <c r="D703" s="7">
        <v>0</v>
      </c>
      <c r="E703" s="16">
        <f>E685</f>
        <v>0</v>
      </c>
      <c r="F703" s="14">
        <f>E703-D703</f>
        <v>0</v>
      </c>
      <c r="G703" s="9">
        <f>IF(ISERROR(E703/D703-1)=TRUE,0,(E703/D703-1))</f>
        <v>0</v>
      </c>
    </row>
    <row r="704" spans="2:7" ht="15">
      <c r="B704" s="49" t="s">
        <v>13</v>
      </c>
      <c r="C704" s="45" t="s">
        <v>9</v>
      </c>
      <c r="D704" s="18">
        <v>0.14400000000000002</v>
      </c>
      <c r="E704" s="21">
        <f>E686</f>
        <v>0.14400000000000002</v>
      </c>
      <c r="F704" s="19">
        <f>E704-D704</f>
        <v>0</v>
      </c>
      <c r="G704" s="20">
        <f>IF(ISERROR(E704/D704-1)=TRUE,0,(E704/D704-1))</f>
        <v>0</v>
      </c>
    </row>
    <row r="705" spans="1:7">
      <c r="B705" s="48" t="s">
        <v>11</v>
      </c>
      <c r="C705" s="45"/>
      <c r="D705" s="7">
        <f>SUM(D703:D704)</f>
        <v>0.14400000000000002</v>
      </c>
      <c r="E705" s="16">
        <f>SUM(E703:E704)</f>
        <v>0.14400000000000002</v>
      </c>
      <c r="F705" s="14">
        <f>E705-D705</f>
        <v>0</v>
      </c>
      <c r="G705" s="9">
        <f>IF(ISERROR(E705/D705-1)=TRUE,0,(E705/D705-1))</f>
        <v>0</v>
      </c>
    </row>
    <row r="706" spans="1:7">
      <c r="B706" s="48"/>
      <c r="C706" s="45"/>
      <c r="D706" s="7"/>
      <c r="E706" s="16"/>
      <c r="F706" s="14"/>
      <c r="G706" s="9"/>
    </row>
    <row r="707" spans="1:7" ht="12" customHeight="1">
      <c r="B707" s="48" t="s">
        <v>14</v>
      </c>
      <c r="C707" s="45" t="s">
        <v>9</v>
      </c>
      <c r="D707" s="16">
        <f>D689</f>
        <v>0.53569120544964466</v>
      </c>
      <c r="E707" s="16">
        <f>E$689</f>
        <v>0.66048987841915408</v>
      </c>
      <c r="F707" s="14">
        <f>E707-D707</f>
        <v>0.12479867296950942</v>
      </c>
      <c r="G707" s="9">
        <f>IF(ISERROR(E707/D707-1)=TRUE,0,(E707/D707-1))</f>
        <v>0.2329675598552281</v>
      </c>
    </row>
    <row r="708" spans="1:7" ht="12" customHeight="1">
      <c r="B708" s="48" t="s">
        <v>15</v>
      </c>
      <c r="C708" s="45" t="s">
        <v>9</v>
      </c>
      <c r="D708" s="24">
        <f>D690</f>
        <v>1.968056E-2</v>
      </c>
      <c r="E708" s="24">
        <f>E$690</f>
        <v>-6.8226579999999995E-2</v>
      </c>
      <c r="F708" s="19">
        <f>E708-D708</f>
        <v>-8.7907139999999995E-2</v>
      </c>
      <c r="G708" s="20">
        <f>IF(ISERROR(E708/D708-1)=TRUE,0,(E708/D708-1))</f>
        <v>-4.4666991183177718</v>
      </c>
    </row>
    <row r="709" spans="1:7">
      <c r="B709" s="48" t="s">
        <v>11</v>
      </c>
      <c r="C709" s="45"/>
      <c r="D709" s="16">
        <f>SUM(D707:D708)</f>
        <v>0.55537176544964462</v>
      </c>
      <c r="E709" s="16">
        <f>SUM(E707:E708)</f>
        <v>0.59226329841915404</v>
      </c>
      <c r="F709" s="14">
        <f>SUM(F707:F708)</f>
        <v>3.6891532969509422E-2</v>
      </c>
      <c r="G709" s="9">
        <f>IF(ISERROR(E709/D709-1)=TRUE,0,(E709/D709-1))</f>
        <v>6.6426734783034957E-2</v>
      </c>
    </row>
    <row r="710" spans="1:7" ht="15">
      <c r="B710" s="53"/>
      <c r="C710" s="45"/>
      <c r="D710" s="18"/>
      <c r="E710" s="18"/>
      <c r="F710" s="19"/>
      <c r="G710" s="20"/>
    </row>
    <row r="711" spans="1:7">
      <c r="B711" s="53"/>
      <c r="C711" s="45"/>
      <c r="D711" s="7"/>
      <c r="E711" s="16"/>
      <c r="F711" s="14"/>
      <c r="G711" s="9"/>
    </row>
    <row r="712" spans="1:7" ht="15" customHeight="1">
      <c r="B712" s="51" t="s">
        <v>16</v>
      </c>
      <c r="C712" s="45" t="s">
        <v>9</v>
      </c>
      <c r="D712" s="7">
        <f>D699+D705</f>
        <v>8.9472300615276961</v>
      </c>
      <c r="E712" s="7">
        <f>E699+E705</f>
        <v>8.4767235286904796</v>
      </c>
      <c r="F712" s="14">
        <f>E712-D712</f>
        <v>-0.47050653283721644</v>
      </c>
      <c r="G712" s="9">
        <f>IF(ISERROR(E712/D712-1)=TRUE,0,(E712/D712-1))</f>
        <v>-5.2586837445965928E-2</v>
      </c>
    </row>
    <row r="713" spans="1:7" ht="15" customHeight="1">
      <c r="B713" s="51" t="s">
        <v>17</v>
      </c>
      <c r="C713" s="45" t="s">
        <v>9</v>
      </c>
      <c r="D713" s="22">
        <f>D700+D709+0</f>
        <v>3.2685228296186009</v>
      </c>
      <c r="E713" s="22">
        <f>E700+E709+0</f>
        <v>3.5396237973236238</v>
      </c>
      <c r="F713" s="19">
        <f>E713-D713</f>
        <v>0.2711009677050229</v>
      </c>
      <c r="G713" s="20">
        <f>IF(ISERROR(E713/D713-1)=TRUE,0,(E713/D713-1))</f>
        <v>8.2942962872514903E-2</v>
      </c>
    </row>
    <row r="714" spans="1:7">
      <c r="B714" s="52" t="s">
        <v>22</v>
      </c>
      <c r="C714" s="45" t="s">
        <v>9</v>
      </c>
      <c r="D714" s="11">
        <f>D712+D713</f>
        <v>12.215752891146296</v>
      </c>
      <c r="E714" s="11">
        <f>E712+E713</f>
        <v>12.016347326014102</v>
      </c>
      <c r="F714" s="11">
        <f>F701+F705+F709+0</f>
        <v>-0.19940556513219376</v>
      </c>
      <c r="G714" s="23">
        <f>IF(ISERROR(E714/D714-1)=TRUE,0,(E714/D714-1))</f>
        <v>-1.6323641032123248E-2</v>
      </c>
    </row>
    <row r="715" spans="1:7" ht="6.6" customHeight="1">
      <c r="B715" s="48"/>
      <c r="C715" s="45"/>
      <c r="D715" s="7"/>
      <c r="E715" s="16"/>
      <c r="F715" s="14"/>
      <c r="G715" s="9"/>
    </row>
    <row r="716" spans="1:7" ht="24" customHeight="1">
      <c r="A716" s="35">
        <v>6</v>
      </c>
      <c r="B716" s="42" t="s">
        <v>54</v>
      </c>
      <c r="C716" s="43"/>
      <c r="D716" s="4"/>
      <c r="E716" s="4"/>
      <c r="F716" s="5"/>
      <c r="G716" s="6"/>
    </row>
    <row r="717" spans="1:7" ht="15">
      <c r="B717" s="54" t="s">
        <v>40</v>
      </c>
      <c r="C717" s="45" t="s">
        <v>51</v>
      </c>
      <c r="D717" s="13">
        <v>10.710072381107205</v>
      </c>
      <c r="E717" s="11">
        <v>11.269358249596104</v>
      </c>
      <c r="F717" s="12">
        <f>E717-D717</f>
        <v>0.5592858684888995</v>
      </c>
      <c r="G717" s="23">
        <f>IF(ISERROR(E717/D717-1)=TRUE,0,(E717/D717-1))</f>
        <v>5.2220549832650232E-2</v>
      </c>
    </row>
    <row r="718" spans="1:7" ht="6" customHeight="1">
      <c r="B718" s="49"/>
      <c r="C718" s="45"/>
      <c r="D718" s="13"/>
      <c r="E718" s="11"/>
      <c r="F718" s="14"/>
      <c r="G718" s="9"/>
    </row>
    <row r="719" spans="1:7" ht="12" customHeight="1">
      <c r="B719" s="54" t="s">
        <v>42</v>
      </c>
      <c r="C719" s="45" t="s">
        <v>43</v>
      </c>
      <c r="D719" s="13">
        <v>-32</v>
      </c>
      <c r="E719" s="11">
        <v>-32</v>
      </c>
      <c r="F719" s="12">
        <f>E719-D719</f>
        <v>0</v>
      </c>
      <c r="G719" s="23">
        <f>IF(ISERROR(E719/D719-1)=TRUE,0,(E719/D719-1))</f>
        <v>0</v>
      </c>
    </row>
    <row r="720" spans="1:7" ht="7.5" customHeight="1">
      <c r="B720" s="49"/>
      <c r="C720" s="45"/>
      <c r="D720" s="13"/>
      <c r="E720" s="11"/>
      <c r="F720" s="14"/>
      <c r="G720" s="15"/>
    </row>
    <row r="721" spans="2:7" ht="12" customHeight="1">
      <c r="B721" s="46" t="s">
        <v>7</v>
      </c>
      <c r="C721" s="45"/>
      <c r="D721" s="13"/>
      <c r="E721" s="11"/>
      <c r="F721" s="14"/>
      <c r="G721" s="15"/>
    </row>
    <row r="722" spans="2:7">
      <c r="B722" s="48" t="s">
        <v>8</v>
      </c>
      <c r="C722" s="45" t="s">
        <v>9</v>
      </c>
      <c r="D722" s="7">
        <v>8.5028706855647851</v>
      </c>
      <c r="E722" s="16">
        <v>7.6482674927712235</v>
      </c>
      <c r="F722" s="14">
        <f>E722-D722</f>
        <v>-0.85460319279356156</v>
      </c>
      <c r="G722" s="9">
        <f>IF(ISERROR(E722/D722-1)=TRUE,0,(E722/D722-1))</f>
        <v>-0.10050760788875812</v>
      </c>
    </row>
    <row r="723" spans="2:7" ht="15">
      <c r="B723" s="49" t="s">
        <v>10</v>
      </c>
      <c r="C723" s="45" t="s">
        <v>9</v>
      </c>
      <c r="D723" s="18">
        <v>2.1786829488891524</v>
      </c>
      <c r="E723" s="21">
        <v>2.2924549703911601</v>
      </c>
      <c r="F723" s="19">
        <f>E723-D723</f>
        <v>0.11377202150200771</v>
      </c>
      <c r="G723" s="20">
        <f>IF(ISERROR(E723/D723-1)=TRUE,0,(E723/D723-1))</f>
        <v>5.2220549832648677E-2</v>
      </c>
    </row>
    <row r="724" spans="2:7">
      <c r="B724" s="48" t="s">
        <v>11</v>
      </c>
      <c r="C724" s="45"/>
      <c r="D724" s="7">
        <f>SUM(D721:D723)</f>
        <v>10.681553634453937</v>
      </c>
      <c r="E724" s="16">
        <f>SUM(E722:E723)</f>
        <v>9.9407224631623841</v>
      </c>
      <c r="F724" s="14">
        <f>E724-D724</f>
        <v>-0.7408311712915534</v>
      </c>
      <c r="G724" s="9">
        <f>IF(ISERROR(E724/D724-1)=TRUE,0,(E724/D724-1))</f>
        <v>-6.9356125208411834E-2</v>
      </c>
    </row>
    <row r="725" spans="2:7">
      <c r="B725" s="48"/>
      <c r="C725" s="45"/>
      <c r="D725" s="7"/>
      <c r="E725" s="16"/>
      <c r="F725" s="14"/>
      <c r="G725" s="9"/>
    </row>
    <row r="726" spans="2:7">
      <c r="B726" s="49" t="s">
        <v>12</v>
      </c>
      <c r="C726" s="45" t="s">
        <v>9</v>
      </c>
      <c r="D726" s="7">
        <v>0</v>
      </c>
      <c r="E726" s="16">
        <f>D726</f>
        <v>0</v>
      </c>
      <c r="F726" s="14">
        <f>E726-D726</f>
        <v>0</v>
      </c>
      <c r="G726" s="9">
        <f>IF(ISERROR(E726/D726-1)=TRUE,0,(E726/D726-1))</f>
        <v>0</v>
      </c>
    </row>
    <row r="727" spans="2:7" ht="15">
      <c r="B727" s="49" t="s">
        <v>13</v>
      </c>
      <c r="C727" s="45" t="s">
        <v>9</v>
      </c>
      <c r="D727" s="18">
        <v>0.20600000000000002</v>
      </c>
      <c r="E727" s="21">
        <f>D727</f>
        <v>0.20600000000000002</v>
      </c>
      <c r="F727" s="19">
        <f>E727-D727</f>
        <v>0</v>
      </c>
      <c r="G727" s="20">
        <f>IF(ISERROR(E727/D727-1)=TRUE,0,(E727/D727-1))</f>
        <v>0</v>
      </c>
    </row>
    <row r="728" spans="2:7">
      <c r="B728" s="48" t="s">
        <v>11</v>
      </c>
      <c r="C728" s="45"/>
      <c r="D728" s="7">
        <f>SUM(D726:D727)</f>
        <v>0.20600000000000002</v>
      </c>
      <c r="E728" s="16">
        <f>SUM(E726:E727)</f>
        <v>0.20600000000000002</v>
      </c>
      <c r="F728" s="14">
        <f>SUM(F726:F727)</f>
        <v>0</v>
      </c>
      <c r="G728" s="9">
        <f>IF(ISERROR(E728/D728-1)=TRUE,0,(E728/D728-1))</f>
        <v>0</v>
      </c>
    </row>
    <row r="729" spans="2:7">
      <c r="B729" s="48"/>
      <c r="C729" s="45"/>
      <c r="D729" s="7"/>
      <c r="E729" s="16"/>
      <c r="F729" s="14"/>
      <c r="G729" s="9"/>
    </row>
    <row r="730" spans="2:7">
      <c r="B730" s="48" t="s">
        <v>14</v>
      </c>
      <c r="C730" s="45" t="s">
        <v>9</v>
      </c>
      <c r="D730" s="7">
        <v>0.48255517851403373</v>
      </c>
      <c r="E730" s="16">
        <v>0.58760487874594025</v>
      </c>
      <c r="F730" s="14">
        <f>E730-D730</f>
        <v>0.10504970023190652</v>
      </c>
      <c r="G730" s="9">
        <f>IF(ISERROR(E730/D730-1)=TRUE,0,(E730/D730-1))</f>
        <v>0.21769469049196299</v>
      </c>
    </row>
    <row r="731" spans="2:7" ht="15">
      <c r="B731" s="48" t="s">
        <v>15</v>
      </c>
      <c r="C731" s="45" t="s">
        <v>9</v>
      </c>
      <c r="D731" s="19">
        <v>-4.0178899999999997E-3</v>
      </c>
      <c r="E731" s="21">
        <v>5.8821970000000001E-2</v>
      </c>
      <c r="F731" s="19">
        <f>E731-D731</f>
        <v>6.2839859999999997E-2</v>
      </c>
      <c r="G731" s="20">
        <f>IF(ISERROR(E731/D731-1)=TRUE,0,(E731/D731-1))</f>
        <v>-15.640015032765955</v>
      </c>
    </row>
    <row r="732" spans="2:7">
      <c r="B732" s="48" t="s">
        <v>11</v>
      </c>
      <c r="C732" s="45"/>
      <c r="D732" s="16">
        <f>SUM(D730:D731)</f>
        <v>0.47853728851403371</v>
      </c>
      <c r="E732" s="16">
        <f>SUM(E730:E731)</f>
        <v>0.64642684874594025</v>
      </c>
      <c r="F732" s="14">
        <f>SUM(F730:F731)</f>
        <v>0.16788956023190652</v>
      </c>
      <c r="G732" s="9">
        <f>IF(ISERROR(E732/D732-1)=TRUE,0,(E732/D732-1))</f>
        <v>0.35083903441096842</v>
      </c>
    </row>
    <row r="733" spans="2:7">
      <c r="B733" s="53"/>
      <c r="C733" s="45"/>
      <c r="D733" s="7"/>
      <c r="E733" s="16"/>
      <c r="F733" s="14"/>
      <c r="G733" s="9"/>
    </row>
    <row r="734" spans="2:7">
      <c r="B734" s="48"/>
      <c r="C734" s="45"/>
      <c r="D734" s="7"/>
      <c r="E734" s="16"/>
      <c r="F734" s="14"/>
      <c r="G734" s="9"/>
    </row>
    <row r="735" spans="2:7">
      <c r="B735" s="51" t="s">
        <v>16</v>
      </c>
      <c r="C735" s="45" t="s">
        <v>9</v>
      </c>
      <c r="D735" s="7">
        <f>D722+D728</f>
        <v>8.7088706855647846</v>
      </c>
      <c r="E735" s="7">
        <f>E722+E728</f>
        <v>7.8542674927712239</v>
      </c>
      <c r="F735" s="14">
        <f>E735-D735</f>
        <v>-0.85460319279356067</v>
      </c>
      <c r="G735" s="9">
        <f>IF(ISERROR(E735/D735-1)=TRUE,0,(E735/D735-1))</f>
        <v>-9.8130196629293343E-2</v>
      </c>
    </row>
    <row r="736" spans="2:7">
      <c r="B736" s="51" t="s">
        <v>17</v>
      </c>
      <c r="C736" s="45" t="s">
        <v>9</v>
      </c>
      <c r="D736" s="22">
        <f>D723+D732+0</f>
        <v>2.6572202374031861</v>
      </c>
      <c r="E736" s="22">
        <f>E723+E732+0</f>
        <v>2.9388818191371002</v>
      </c>
      <c r="F736" s="29">
        <f>E736-D736</f>
        <v>0.28166158173391409</v>
      </c>
      <c r="G736" s="20">
        <f>IF(ISERROR(E736/D736-1)=TRUE,0,(E736/D736-1))</f>
        <v>0.10599858369631132</v>
      </c>
    </row>
    <row r="737" spans="1:7">
      <c r="B737" s="52" t="s">
        <v>18</v>
      </c>
      <c r="C737" s="45"/>
      <c r="D737" s="11">
        <f>D735+D736</f>
        <v>11.36609092296797</v>
      </c>
      <c r="E737" s="11">
        <f>E724+E728+E732+0</f>
        <v>10.793149311908325</v>
      </c>
      <c r="F737" s="11">
        <f>F724+F728+F732+0</f>
        <v>-0.57294161105964692</v>
      </c>
      <c r="G737" s="23">
        <f>IF(ISERROR(E737/D737-1)=TRUE,0,(E737/D737-1))</f>
        <v>-5.0407973589396193E-2</v>
      </c>
    </row>
    <row r="738" spans="1:7" ht="8.25" customHeight="1">
      <c r="B738" s="48"/>
      <c r="C738" s="45"/>
      <c r="D738" s="7"/>
      <c r="E738" s="16"/>
      <c r="F738" s="14"/>
      <c r="G738" s="9"/>
    </row>
    <row r="739" spans="1:7" ht="25.5" customHeight="1">
      <c r="A739" s="35">
        <v>7</v>
      </c>
      <c r="B739" s="42" t="s">
        <v>55</v>
      </c>
      <c r="C739" s="43"/>
      <c r="D739" s="4"/>
      <c r="E739" s="4"/>
      <c r="F739" s="5"/>
      <c r="G739" s="6"/>
    </row>
    <row r="740" spans="1:7" ht="15">
      <c r="B740" s="54" t="s">
        <v>50</v>
      </c>
      <c r="C740" s="45" t="s">
        <v>51</v>
      </c>
      <c r="D740" s="13">
        <v>9.2675853276772493</v>
      </c>
      <c r="E740" s="11">
        <v>10.006287512777089</v>
      </c>
      <c r="F740" s="12">
        <f>E740-D740</f>
        <v>0.73870218509983943</v>
      </c>
      <c r="G740" s="23">
        <f>IF(ISERROR(E740/D740-1)=TRUE,0,(E740/D740-1))</f>
        <v>7.9708161185604309E-2</v>
      </c>
    </row>
    <row r="741" spans="1:7" ht="5.85" customHeight="1">
      <c r="B741" s="49"/>
      <c r="C741" s="45"/>
      <c r="D741" s="13"/>
      <c r="E741" s="11"/>
      <c r="F741" s="12"/>
      <c r="G741" s="23"/>
    </row>
    <row r="742" spans="1:7" ht="15">
      <c r="B742" s="54" t="s">
        <v>42</v>
      </c>
      <c r="C742" s="45" t="s">
        <v>43</v>
      </c>
      <c r="D742" s="13">
        <v>-32</v>
      </c>
      <c r="E742" s="11">
        <v>-32</v>
      </c>
      <c r="F742" s="12">
        <f>E742-D742</f>
        <v>0</v>
      </c>
      <c r="G742" s="23">
        <f>IF(ISERROR(E742/D742-1)=TRUE,0,(E742/D742-1))</f>
        <v>0</v>
      </c>
    </row>
    <row r="743" spans="1:7" ht="6.6" customHeight="1">
      <c r="B743" s="54"/>
      <c r="C743" s="45"/>
      <c r="D743" s="13"/>
      <c r="E743" s="11"/>
      <c r="F743" s="12"/>
      <c r="G743" s="30"/>
    </row>
    <row r="744" spans="1:7" ht="15">
      <c r="B744" s="54" t="s">
        <v>56</v>
      </c>
      <c r="C744" s="45" t="s">
        <v>51</v>
      </c>
      <c r="D744" s="13">
        <v>-7.6381136379063896</v>
      </c>
      <c r="E744" s="11">
        <v>-7.6669755718335519</v>
      </c>
      <c r="F744" s="12">
        <f>E744-D744</f>
        <v>-2.8861933927162298E-2</v>
      </c>
      <c r="G744" s="23">
        <f>IF(ISERROR(E744/D744-1)=TRUE,0,(E744/D744-1))</f>
        <v>3.7786730199884655E-3</v>
      </c>
    </row>
    <row r="745" spans="1:7" ht="8.1" customHeight="1">
      <c r="B745" s="54"/>
      <c r="C745" s="45"/>
      <c r="D745" s="13"/>
      <c r="E745" s="11"/>
      <c r="F745" s="14"/>
      <c r="G745" s="15"/>
    </row>
    <row r="746" spans="1:7" ht="15">
      <c r="B746" s="54" t="s">
        <v>57</v>
      </c>
      <c r="C746" s="45"/>
      <c r="D746" s="13">
        <v>2.1609629574390468</v>
      </c>
      <c r="E746" s="11">
        <v>2.326964041667503</v>
      </c>
      <c r="F746" s="12">
        <f>E746-D746</f>
        <v>0.16600108422845627</v>
      </c>
      <c r="G746" s="23">
        <f>IF(ISERROR(E746/D746-1)=TRUE,0,(E746/D746-1))</f>
        <v>7.6818107250289813E-2</v>
      </c>
    </row>
    <row r="747" spans="1:7" ht="8.1" customHeight="1">
      <c r="B747" s="54"/>
      <c r="C747" s="45"/>
      <c r="D747" s="13"/>
      <c r="E747" s="11"/>
      <c r="F747" s="14"/>
      <c r="G747" s="15"/>
    </row>
    <row r="748" spans="1:7" ht="15">
      <c r="B748" s="46" t="s">
        <v>7</v>
      </c>
      <c r="C748" s="45"/>
      <c r="D748" s="13"/>
      <c r="E748" s="11"/>
      <c r="F748" s="14"/>
      <c r="G748" s="15"/>
    </row>
    <row r="749" spans="1:7" ht="15">
      <c r="B749" s="46" t="s">
        <v>58</v>
      </c>
      <c r="C749" s="45"/>
      <c r="D749" s="13"/>
      <c r="E749" s="11"/>
      <c r="F749" s="14"/>
      <c r="G749" s="15"/>
    </row>
    <row r="750" spans="1:7">
      <c r="B750" s="48" t="s">
        <v>8</v>
      </c>
      <c r="C750" s="45" t="s">
        <v>9</v>
      </c>
      <c r="D750" s="7">
        <v>8.2338802206665598</v>
      </c>
      <c r="E750" s="16">
        <v>7.4839403270293907</v>
      </c>
      <c r="F750" s="14">
        <f>E750-D750</f>
        <v>-0.74993989363716906</v>
      </c>
      <c r="G750" s="9">
        <f>IF(ISERROR(E750/D750-1)=TRUE,0,(E750/D750-1))</f>
        <v>-9.1079767198320893E-2</v>
      </c>
    </row>
    <row r="751" spans="1:7" ht="15">
      <c r="B751" s="49" t="s">
        <v>10</v>
      </c>
      <c r="C751" s="45" t="s">
        <v>9</v>
      </c>
      <c r="D751" s="18">
        <v>2.0607758044143951</v>
      </c>
      <c r="E751" s="21">
        <v>2.2250364544000498</v>
      </c>
      <c r="F751" s="19">
        <f>E751-D751</f>
        <v>0.16426064998565471</v>
      </c>
      <c r="G751" s="20">
        <f>IF(ISERROR(E751/D751-1)=TRUE,0,(E751/D751-1))</f>
        <v>7.9708161185603643E-2</v>
      </c>
    </row>
    <row r="752" spans="1:7">
      <c r="B752" s="48" t="s">
        <v>11</v>
      </c>
      <c r="C752" s="45"/>
      <c r="D752" s="7">
        <f>SUM(D749:D751)</f>
        <v>10.294656025080954</v>
      </c>
      <c r="E752" s="16">
        <f>SUM(E750:E751)</f>
        <v>9.7089767814294401</v>
      </c>
      <c r="F752" s="14">
        <f>E752-D752</f>
        <v>-0.58567924365151391</v>
      </c>
      <c r="G752" s="9">
        <f>IF(ISERROR(E752/D752-1)=TRUE,0,(E752/D752-1))</f>
        <v>-5.6891579691892402E-2</v>
      </c>
    </row>
    <row r="753" spans="1:7" ht="7.35" customHeight="1">
      <c r="B753" s="48"/>
      <c r="C753" s="45"/>
      <c r="D753" s="7"/>
      <c r="E753" s="16"/>
      <c r="F753" s="14"/>
      <c r="G753" s="9"/>
    </row>
    <row r="754" spans="1:7">
      <c r="B754" s="49" t="s">
        <v>12</v>
      </c>
      <c r="C754" s="45" t="s">
        <v>9</v>
      </c>
      <c r="D754" s="7">
        <v>0</v>
      </c>
      <c r="E754" s="16">
        <f>D754</f>
        <v>0</v>
      </c>
      <c r="F754" s="14">
        <f>E754-D754</f>
        <v>0</v>
      </c>
      <c r="G754" s="9">
        <f>IF(ISERROR(E754/D754-1)=TRUE,0,(E754/D754-1))</f>
        <v>0</v>
      </c>
    </row>
    <row r="755" spans="1:7" ht="15">
      <c r="B755" s="49" t="s">
        <v>13</v>
      </c>
      <c r="C755" s="45" t="s">
        <v>9</v>
      </c>
      <c r="D755" s="18">
        <v>0.247</v>
      </c>
      <c r="E755" s="21">
        <f>D755</f>
        <v>0.247</v>
      </c>
      <c r="F755" s="19">
        <f>E755-D755</f>
        <v>0</v>
      </c>
      <c r="G755" s="20">
        <f>IF(ISERROR(E755/D755-1)=TRUE,0,(E755/D755-1))</f>
        <v>0</v>
      </c>
    </row>
    <row r="756" spans="1:7" ht="15" customHeight="1">
      <c r="B756" s="48" t="s">
        <v>11</v>
      </c>
      <c r="C756" s="45"/>
      <c r="D756" s="7">
        <f>SUM(D754:D755)</f>
        <v>0.247</v>
      </c>
      <c r="E756" s="16">
        <f>SUM(E754:E755)</f>
        <v>0.247</v>
      </c>
      <c r="F756" s="14">
        <f>E756-D756</f>
        <v>0</v>
      </c>
      <c r="G756" s="9">
        <f>IF(ISERROR(E756/D756-1)=TRUE,0,(E756/D756-1))</f>
        <v>0</v>
      </c>
    </row>
    <row r="757" spans="1:7" ht="6.75" customHeight="1">
      <c r="B757" s="48"/>
      <c r="C757" s="45"/>
      <c r="D757" s="7"/>
      <c r="E757" s="16"/>
      <c r="F757" s="14"/>
      <c r="G757" s="9"/>
    </row>
    <row r="758" spans="1:7" ht="12.6" customHeight="1">
      <c r="B758" s="48" t="s">
        <v>14</v>
      </c>
      <c r="C758" s="45" t="s">
        <v>9</v>
      </c>
      <c r="D758" s="7">
        <v>0.61187505582215285</v>
      </c>
      <c r="E758" s="16">
        <v>0.75351466397711198</v>
      </c>
      <c r="F758" s="14">
        <f>E758-D758</f>
        <v>0.14163960815495913</v>
      </c>
      <c r="G758" s="9">
        <f>IF(ISERROR(E758/D758-1)=TRUE,0,(E758/D758-1))</f>
        <v>0.23148452744922476</v>
      </c>
    </row>
    <row r="759" spans="1:7" ht="15" customHeight="1">
      <c r="B759" s="48" t="s">
        <v>15</v>
      </c>
      <c r="C759" s="45" t="s">
        <v>9</v>
      </c>
      <c r="D759" s="19">
        <v>5.1092949999999998E-2</v>
      </c>
      <c r="E759" s="21">
        <v>9.3134549999999997E-2</v>
      </c>
      <c r="F759" s="19">
        <f>E759-D759</f>
        <v>4.2041599999999998E-2</v>
      </c>
      <c r="G759" s="20">
        <f>IF(ISERROR(E759/D759-1)=TRUE,0,(E759/D759-1))</f>
        <v>0.82284542192220256</v>
      </c>
    </row>
    <row r="760" spans="1:7">
      <c r="B760" s="48" t="s">
        <v>11</v>
      </c>
      <c r="C760" s="45"/>
      <c r="D760" s="16">
        <f>SUM(D758:D759)</f>
        <v>0.66296800582215287</v>
      </c>
      <c r="E760" s="16">
        <f>SUM(E758:E759)</f>
        <v>0.84664921397711201</v>
      </c>
      <c r="F760" s="14">
        <f>SUM(F758:F759)</f>
        <v>0.18368120815495914</v>
      </c>
      <c r="G760" s="9">
        <f>IF(ISERROR(E760/D760-1)=TRUE,0,(E760/D760-1))</f>
        <v>0.27705893277183757</v>
      </c>
    </row>
    <row r="761" spans="1:7">
      <c r="B761" s="53"/>
      <c r="C761" s="45"/>
      <c r="D761" s="7"/>
      <c r="E761" s="16"/>
      <c r="F761" s="14"/>
      <c r="G761" s="9"/>
    </row>
    <row r="762" spans="1:7">
      <c r="B762" s="51" t="s">
        <v>16</v>
      </c>
      <c r="C762" s="45" t="s">
        <v>9</v>
      </c>
      <c r="D762" s="7">
        <f>D750+D756</f>
        <v>8.4808802206665597</v>
      </c>
      <c r="E762" s="7">
        <f>E750+E756</f>
        <v>7.7309403270293906</v>
      </c>
      <c r="F762" s="14">
        <f>E762-D762</f>
        <v>-0.74993989363716906</v>
      </c>
      <c r="G762" s="9">
        <f>IF(ISERROR(E762/D762-1)=TRUE,0,(E762/D762-1))</f>
        <v>-8.8427129510647351E-2</v>
      </c>
    </row>
    <row r="763" spans="1:7" ht="15">
      <c r="B763" s="51" t="s">
        <v>17</v>
      </c>
      <c r="C763" s="45" t="s">
        <v>9</v>
      </c>
      <c r="D763" s="19">
        <f>D751+D760+0</f>
        <v>2.7237438102365479</v>
      </c>
      <c r="E763" s="19">
        <f>E751+E760+0</f>
        <v>3.0716856683771621</v>
      </c>
      <c r="F763" s="19">
        <f>E763-D763</f>
        <v>0.34794185814061418</v>
      </c>
      <c r="G763" s="20">
        <f>IF(ISERROR(E763/D763-1)=TRUE,0,(E763/D763-1))</f>
        <v>0.12774397387630843</v>
      </c>
    </row>
    <row r="764" spans="1:7">
      <c r="B764" s="52" t="s">
        <v>18</v>
      </c>
      <c r="C764" s="45"/>
      <c r="D764" s="11">
        <f>D762+D763</f>
        <v>11.204624030903108</v>
      </c>
      <c r="E764" s="11">
        <f>E752+E756+E760+0</f>
        <v>10.802625995406553</v>
      </c>
      <c r="F764" s="11">
        <f>F752+F756+F760+0</f>
        <v>-0.40199803549655477</v>
      </c>
      <c r="G764" s="23">
        <f>IF(ISERROR(E764/D764-1)=TRUE,0,(E764/D764-1))</f>
        <v>-3.5877869207196822E-2</v>
      </c>
    </row>
    <row r="765" spans="1:7" ht="7.5" customHeight="1">
      <c r="B765" s="52"/>
      <c r="C765" s="45"/>
      <c r="D765" s="13"/>
      <c r="E765" s="11"/>
      <c r="F765" s="12"/>
      <c r="G765" s="23"/>
    </row>
    <row r="766" spans="1:7" ht="15">
      <c r="A766" s="35">
        <v>10</v>
      </c>
      <c r="B766" s="54" t="s">
        <v>59</v>
      </c>
      <c r="C766" s="45"/>
      <c r="D766" s="13"/>
      <c r="E766" s="11"/>
      <c r="F766" s="14"/>
      <c r="G766" s="15"/>
    </row>
    <row r="767" spans="1:7">
      <c r="B767" s="48" t="s">
        <v>8</v>
      </c>
      <c r="C767" s="45" t="s">
        <v>9</v>
      </c>
      <c r="D767" s="7">
        <v>8.2734652862272995</v>
      </c>
      <c r="E767" s="16">
        <v>7.4631461583590584</v>
      </c>
      <c r="F767" s="14">
        <f>E767-D767</f>
        <v>-0.81031912786824112</v>
      </c>
      <c r="G767" s="9">
        <f>IF(ISERROR(E767/D767-1)=TRUE,0,(E767/D767-1))</f>
        <v>-9.7941926367560384E-2</v>
      </c>
    </row>
    <row r="768" spans="1:7" ht="15">
      <c r="B768" s="49" t="s">
        <v>10</v>
      </c>
      <c r="C768" s="45" t="s">
        <v>9</v>
      </c>
      <c r="D768" s="18">
        <v>2.0607758044143951</v>
      </c>
      <c r="E768" s="21">
        <v>2.2250364544000498</v>
      </c>
      <c r="F768" s="19">
        <f>E768-D768</f>
        <v>0.16426064998565471</v>
      </c>
      <c r="G768" s="9">
        <f>IF(ISERROR(E768/D768-1)=TRUE,0,(E768/D768-1))</f>
        <v>7.9708161185603643E-2</v>
      </c>
    </row>
    <row r="769" spans="1:7">
      <c r="B769" s="48" t="s">
        <v>11</v>
      </c>
      <c r="C769" s="45"/>
      <c r="D769" s="7">
        <f>SUM(D766:D768)</f>
        <v>10.334241090641694</v>
      </c>
      <c r="E769" s="16">
        <f>SUM(E767:E768)</f>
        <v>9.6881826127591086</v>
      </c>
      <c r="F769" s="14">
        <f>E769-D769</f>
        <v>-0.64605847788258508</v>
      </c>
      <c r="G769" s="9">
        <f>IF(ISERROR(E769/D769-1)=TRUE,0,(E769/D769-1))</f>
        <v>-6.2516296283007367E-2</v>
      </c>
    </row>
    <row r="770" spans="1:7" ht="6.6" customHeight="1">
      <c r="B770" s="48"/>
      <c r="C770" s="45"/>
      <c r="D770" s="7"/>
      <c r="E770" s="16"/>
      <c r="F770" s="14"/>
      <c r="G770" s="9"/>
    </row>
    <row r="771" spans="1:7">
      <c r="B771" s="49" t="s">
        <v>12</v>
      </c>
      <c r="C771" s="45" t="s">
        <v>9</v>
      </c>
      <c r="D771" s="7">
        <v>0</v>
      </c>
      <c r="E771" s="16">
        <f>D771</f>
        <v>0</v>
      </c>
      <c r="F771" s="14">
        <f>E771-D771</f>
        <v>0</v>
      </c>
      <c r="G771" s="9">
        <f>IF(ISERROR(E771/D771-1)=TRUE,0,(E771/D771-1))</f>
        <v>0</v>
      </c>
    </row>
    <row r="772" spans="1:7" ht="15">
      <c r="B772" s="49" t="s">
        <v>13</v>
      </c>
      <c r="C772" s="45" t="s">
        <v>9</v>
      </c>
      <c r="D772" s="18">
        <v>0.22399999999999998</v>
      </c>
      <c r="E772" s="21">
        <f>D772</f>
        <v>0.22399999999999998</v>
      </c>
      <c r="F772" s="19">
        <f>E772-D772</f>
        <v>0</v>
      </c>
      <c r="G772" s="20">
        <f>IF(ISERROR(E772/D772-1)=TRUE,0,(E772/D772-1))</f>
        <v>0</v>
      </c>
    </row>
    <row r="773" spans="1:7">
      <c r="B773" s="48" t="s">
        <v>11</v>
      </c>
      <c r="C773" s="45"/>
      <c r="D773" s="7">
        <f>SUM(D771:D772)</f>
        <v>0.22399999999999998</v>
      </c>
      <c r="E773" s="16">
        <f>SUM(E771:E772)</f>
        <v>0.22399999999999998</v>
      </c>
      <c r="F773" s="14">
        <f>SUM(F771:F772)</f>
        <v>0</v>
      </c>
      <c r="G773" s="9">
        <f>IF(ISERROR(E773/D773-1)=TRUE,0,(E773/D773-1))</f>
        <v>0</v>
      </c>
    </row>
    <row r="774" spans="1:7">
      <c r="B774" s="48"/>
      <c r="C774" s="45"/>
      <c r="D774" s="7"/>
      <c r="E774" s="16"/>
      <c r="F774" s="14"/>
      <c r="G774" s="9"/>
    </row>
    <row r="775" spans="1:7">
      <c r="B775" s="48" t="s">
        <v>14</v>
      </c>
      <c r="C775" s="45" t="s">
        <v>9</v>
      </c>
      <c r="D775" s="16">
        <f>D758</f>
        <v>0.61187505582215285</v>
      </c>
      <c r="E775" s="16">
        <f>E$758</f>
        <v>0.75351466397711198</v>
      </c>
      <c r="F775" s="14">
        <f>E775-D775</f>
        <v>0.14163960815495913</v>
      </c>
      <c r="G775" s="9">
        <f>IF(ISERROR(E775/D775-1)=TRUE,0,(E775/D775-1))</f>
        <v>0.23148452744922476</v>
      </c>
    </row>
    <row r="776" spans="1:7" ht="15">
      <c r="B776" s="48" t="s">
        <v>15</v>
      </c>
      <c r="C776" s="45" t="s">
        <v>9</v>
      </c>
      <c r="D776" s="18">
        <f>D759</f>
        <v>5.1092949999999998E-2</v>
      </c>
      <c r="E776" s="18">
        <f>E$759</f>
        <v>9.3134549999999997E-2</v>
      </c>
      <c r="F776" s="19">
        <f>E776-D776</f>
        <v>4.2041599999999998E-2</v>
      </c>
      <c r="G776" s="20">
        <f>IF(ISERROR(E776/D776-1)=TRUE,0,(E776/D776-1))</f>
        <v>0.82284542192220256</v>
      </c>
    </row>
    <row r="777" spans="1:7">
      <c r="B777" s="48" t="s">
        <v>11</v>
      </c>
      <c r="C777" s="45"/>
      <c r="D777" s="16">
        <f>SUM(D775:D776)</f>
        <v>0.66296800582215287</v>
      </c>
      <c r="E777" s="16">
        <f>SUM(E775:E776)</f>
        <v>0.84664921397711201</v>
      </c>
      <c r="F777" s="14">
        <f>SUM(F775:F776)</f>
        <v>0.18368120815495914</v>
      </c>
      <c r="G777" s="9">
        <f>IF(ISERROR(E777/D777-1)=TRUE,0,(E777/D777-1))</f>
        <v>0.27705893277183757</v>
      </c>
    </row>
    <row r="778" spans="1:7" ht="15">
      <c r="B778" s="53"/>
      <c r="C778" s="45"/>
      <c r="D778" s="18"/>
      <c r="E778" s="18"/>
      <c r="F778" s="19"/>
      <c r="G778" s="20"/>
    </row>
    <row r="779" spans="1:7">
      <c r="B779" s="53"/>
      <c r="C779" s="45"/>
      <c r="D779" s="7"/>
      <c r="E779" s="16"/>
      <c r="F779" s="14"/>
      <c r="G779" s="9"/>
    </row>
    <row r="780" spans="1:7">
      <c r="B780" s="51" t="s">
        <v>16</v>
      </c>
      <c r="C780" s="45" t="s">
        <v>9</v>
      </c>
      <c r="D780" s="7">
        <f>D767+D773</f>
        <v>8.4974652862272997</v>
      </c>
      <c r="E780" s="7">
        <f>E767+E773</f>
        <v>7.6871461583590586</v>
      </c>
      <c r="F780" s="14">
        <f>E780-D780</f>
        <v>-0.81031912786824112</v>
      </c>
      <c r="G780" s="9">
        <f>IF(ISERROR(E780/D780-1)=TRUE,0,(E780/D780-1))</f>
        <v>-9.5360098638073487E-2</v>
      </c>
    </row>
    <row r="781" spans="1:7" ht="15">
      <c r="B781" s="51" t="s">
        <v>17</v>
      </c>
      <c r="C781" s="45" t="s">
        <v>9</v>
      </c>
      <c r="D781" s="22">
        <f>D768+D777+0</f>
        <v>2.7237438102365479</v>
      </c>
      <c r="E781" s="22">
        <f>E768+E777+0</f>
        <v>3.0716856683771621</v>
      </c>
      <c r="F781" s="19">
        <f>E781-D781</f>
        <v>0.34794185814061418</v>
      </c>
      <c r="G781" s="20">
        <f>IF(ISERROR(E781/D781-1)=TRUE,0,(E781/D781-1))</f>
        <v>0.12774397387630843</v>
      </c>
    </row>
    <row r="782" spans="1:7">
      <c r="B782" s="52" t="s">
        <v>22</v>
      </c>
      <c r="C782" s="45" t="s">
        <v>9</v>
      </c>
      <c r="D782" s="11">
        <f>D780+D781</f>
        <v>11.221209096463848</v>
      </c>
      <c r="E782" s="11">
        <f>E780+E781</f>
        <v>10.75883182673622</v>
      </c>
      <c r="F782" s="11">
        <f>F769+F773+F777+0</f>
        <v>-0.46237726972762594</v>
      </c>
      <c r="G782" s="23">
        <f>IF(ISERROR(E782/D782-1)=TRUE,0,(E782/D782-1))</f>
        <v>-4.1205654912297995E-2</v>
      </c>
    </row>
    <row r="783" spans="1:7" ht="5.0999999999999996" customHeight="1">
      <c r="B783" s="48"/>
      <c r="C783" s="45"/>
      <c r="D783" s="7"/>
      <c r="E783" s="16"/>
      <c r="F783" s="14"/>
      <c r="G783" s="9"/>
    </row>
    <row r="784" spans="1:7" ht="20.25">
      <c r="A784" s="35">
        <v>12</v>
      </c>
      <c r="B784" s="42" t="s">
        <v>60</v>
      </c>
      <c r="C784" s="43"/>
      <c r="D784" s="4"/>
      <c r="E784" s="4"/>
      <c r="F784" s="5"/>
      <c r="G784" s="6"/>
    </row>
    <row r="785" spans="2:7" ht="7.35" customHeight="1">
      <c r="B785" s="44"/>
      <c r="C785" s="45"/>
      <c r="D785" s="7"/>
      <c r="E785" s="7"/>
      <c r="F785" s="8"/>
      <c r="G785" s="9"/>
    </row>
    <row r="786" spans="2:7" ht="15">
      <c r="B786" s="54" t="s">
        <v>50</v>
      </c>
      <c r="C786" s="45" t="s">
        <v>51</v>
      </c>
      <c r="D786" s="13">
        <v>11.248018057836715</v>
      </c>
      <c r="E786" s="11">
        <v>12.22649519774769</v>
      </c>
      <c r="F786" s="12">
        <f>E786-D786</f>
        <v>0.97847713991097507</v>
      </c>
      <c r="G786" s="23">
        <f>IF(ISERROR(E786/D786-1)=TRUE,0,(E786/D786-1))</f>
        <v>8.6991071216253157E-2</v>
      </c>
    </row>
    <row r="787" spans="2:7" ht="7.35" customHeight="1">
      <c r="B787" s="49"/>
      <c r="C787" s="45"/>
      <c r="D787" s="13"/>
      <c r="E787" s="11"/>
      <c r="F787" s="14"/>
      <c r="G787" s="15"/>
    </row>
    <row r="788" spans="2:7" ht="15">
      <c r="B788" s="54" t="s">
        <v>42</v>
      </c>
      <c r="C788" s="45" t="s">
        <v>43</v>
      </c>
      <c r="D788" s="13">
        <v>-32</v>
      </c>
      <c r="E788" s="11">
        <v>-32</v>
      </c>
      <c r="F788" s="12">
        <f>E788-D788</f>
        <v>0</v>
      </c>
      <c r="G788" s="23">
        <f>IF(ISERROR(E788/D788-1)=TRUE,0,(E788/D788-1))</f>
        <v>0</v>
      </c>
    </row>
    <row r="789" spans="2:7" ht="5.85" customHeight="1">
      <c r="B789" s="49"/>
      <c r="C789" s="45"/>
      <c r="D789" s="13"/>
      <c r="E789" s="11"/>
      <c r="F789" s="14"/>
      <c r="G789" s="15"/>
    </row>
    <row r="790" spans="2:7" ht="15">
      <c r="B790" s="46" t="s">
        <v>7</v>
      </c>
      <c r="C790" s="45"/>
      <c r="D790" s="7"/>
      <c r="E790" s="16"/>
      <c r="F790" s="14"/>
      <c r="G790" s="15"/>
    </row>
    <row r="791" spans="2:7">
      <c r="B791" s="48" t="s">
        <v>8</v>
      </c>
      <c r="C791" s="45" t="s">
        <v>9</v>
      </c>
      <c r="D791" s="7">
        <v>9.0045792137604472</v>
      </c>
      <c r="E791" s="16">
        <v>8.9236933937276532</v>
      </c>
      <c r="F791" s="14">
        <f>E791-D791</f>
        <v>-8.0885820032793987E-2</v>
      </c>
      <c r="G791" s="9">
        <f>IF(ISERROR(E791/D791-1)=TRUE,0,(E791/D791-1))</f>
        <v>-8.9827429036536399E-3</v>
      </c>
    </row>
    <row r="792" spans="2:7" ht="15">
      <c r="B792" s="49" t="s">
        <v>10</v>
      </c>
      <c r="C792" s="45" t="s">
        <v>9</v>
      </c>
      <c r="D792" s="18">
        <v>2.5950154073764327</v>
      </c>
      <c r="E792" s="21">
        <v>2.82075857748679</v>
      </c>
      <c r="F792" s="19">
        <f>E792-D792</f>
        <v>0.22574317011035738</v>
      </c>
      <c r="G792" s="9">
        <f>IF(ISERROR(E792/D792-1)=TRUE,0,(E792/D792-1))</f>
        <v>8.6991071216253157E-2</v>
      </c>
    </row>
    <row r="793" spans="2:7">
      <c r="B793" s="48" t="s">
        <v>11</v>
      </c>
      <c r="C793" s="45"/>
      <c r="D793" s="7">
        <f>SUM(D790:D792)</f>
        <v>11.59959462113688</v>
      </c>
      <c r="E793" s="16">
        <f>SUM(E791:E792)</f>
        <v>11.744451971214444</v>
      </c>
      <c r="F793" s="14">
        <f>SUM(F791:F792)</f>
        <v>0.1448573500775634</v>
      </c>
      <c r="G793" s="9">
        <f>IF(ISERROR(E793/D793-1)=TRUE,0,(E793/D793-1))</f>
        <v>1.2488139009065202E-2</v>
      </c>
    </row>
    <row r="794" spans="2:7" ht="4.3499999999999996" customHeight="1">
      <c r="B794" s="48"/>
      <c r="C794" s="45"/>
      <c r="D794" s="7"/>
      <c r="E794" s="16"/>
      <c r="F794" s="14"/>
      <c r="G794" s="9"/>
    </row>
    <row r="795" spans="2:7">
      <c r="B795" s="49" t="s">
        <v>12</v>
      </c>
      <c r="C795" s="45" t="s">
        <v>9</v>
      </c>
      <c r="D795" s="7">
        <v>0</v>
      </c>
      <c r="E795" s="16">
        <f>D795</f>
        <v>0</v>
      </c>
      <c r="F795" s="14">
        <f>E795-D795</f>
        <v>0</v>
      </c>
      <c r="G795" s="9">
        <f>IF(ISERROR(E795/D795-1)=TRUE,0,(E795/D795-1))</f>
        <v>0</v>
      </c>
    </row>
    <row r="796" spans="2:7" ht="15">
      <c r="B796" s="49" t="s">
        <v>13</v>
      </c>
      <c r="C796" s="45" t="s">
        <v>9</v>
      </c>
      <c r="D796" s="18">
        <v>0.105</v>
      </c>
      <c r="E796" s="21">
        <f>D796</f>
        <v>0.105</v>
      </c>
      <c r="F796" s="19">
        <f>E796-D796</f>
        <v>0</v>
      </c>
      <c r="G796" s="9">
        <f>IF(ISERROR(E796/D796-1)=TRUE,0,(E796/D796-1))</f>
        <v>0</v>
      </c>
    </row>
    <row r="797" spans="2:7">
      <c r="B797" s="48" t="s">
        <v>11</v>
      </c>
      <c r="C797" s="45"/>
      <c r="D797" s="7">
        <f>SUM(D795:D796)</f>
        <v>0.105</v>
      </c>
      <c r="E797" s="16">
        <f>SUM(E795:E796)</f>
        <v>0.105</v>
      </c>
      <c r="F797" s="14">
        <f>SUM(F794:F796)</f>
        <v>0</v>
      </c>
      <c r="G797" s="9">
        <f>IF(ISERROR(E797/D797-1)=TRUE,0,(E797/D797-1))</f>
        <v>0</v>
      </c>
    </row>
    <row r="798" spans="2:7" ht="6.6" customHeight="1">
      <c r="B798" s="48"/>
      <c r="C798" s="45"/>
      <c r="D798" s="7"/>
      <c r="E798" s="16"/>
      <c r="F798" s="14"/>
      <c r="G798" s="9"/>
    </row>
    <row r="799" spans="2:7" ht="13.5" customHeight="1">
      <c r="B799" s="48" t="s">
        <v>14</v>
      </c>
      <c r="C799" s="45" t="s">
        <v>9</v>
      </c>
      <c r="D799" s="7">
        <v>0.28000000000000003</v>
      </c>
      <c r="E799" s="16">
        <v>0.32408183086583947</v>
      </c>
      <c r="F799" s="14">
        <f>E799-D799</f>
        <v>4.4081830865839444E-2</v>
      </c>
      <c r="G799" s="9">
        <f>IF(ISERROR(E799/D799-1)=TRUE,0,(E799/D799-1))</f>
        <v>0.15743511023514078</v>
      </c>
    </row>
    <row r="800" spans="2:7" ht="13.5" customHeight="1">
      <c r="B800" s="48" t="s">
        <v>15</v>
      </c>
      <c r="C800" s="45" t="s">
        <v>9</v>
      </c>
      <c r="D800" s="19">
        <v>-1.453044E-2</v>
      </c>
      <c r="E800" s="21">
        <v>-0.15530905</v>
      </c>
      <c r="F800" s="19">
        <f>E800-D800</f>
        <v>-0.14077861</v>
      </c>
      <c r="G800" s="20">
        <f>IF(ISERROR(E800/D800-1)=TRUE,0,(E800/D800-1))</f>
        <v>9.6885304230291727</v>
      </c>
    </row>
    <row r="801" spans="1:7">
      <c r="B801" s="48" t="s">
        <v>11</v>
      </c>
      <c r="C801" s="45"/>
      <c r="D801" s="16">
        <f>SUM(D799:D800)</f>
        <v>0.26546956000000005</v>
      </c>
      <c r="E801" s="16">
        <f>SUM(E799:E800)</f>
        <v>0.16877278086583947</v>
      </c>
      <c r="F801" s="14">
        <f>SUM(F799:F800)</f>
        <v>-9.6696779134160554E-2</v>
      </c>
      <c r="G801" s="9">
        <f>IF(ISERROR(E801/D801-1)=TRUE,0,(E801/D801-1))</f>
        <v>-0.36424808604858716</v>
      </c>
    </row>
    <row r="802" spans="1:7">
      <c r="B802" s="53"/>
      <c r="C802" s="45"/>
      <c r="D802" s="7"/>
      <c r="E802" s="16"/>
      <c r="F802" s="14"/>
      <c r="G802" s="9"/>
    </row>
    <row r="803" spans="1:7">
      <c r="B803" s="53"/>
      <c r="C803" s="45"/>
      <c r="D803" s="7"/>
      <c r="E803" s="16"/>
      <c r="F803" s="14"/>
      <c r="G803" s="9"/>
    </row>
    <row r="804" spans="1:7" ht="15.6" customHeight="1">
      <c r="B804" s="51" t="s">
        <v>16</v>
      </c>
      <c r="C804" s="45" t="s">
        <v>9</v>
      </c>
      <c r="D804" s="7">
        <f>D791+D797</f>
        <v>9.1095792137604477</v>
      </c>
      <c r="E804" s="7">
        <f>E791+E797</f>
        <v>9.0286933937276537</v>
      </c>
      <c r="F804" s="14">
        <f>E804-D804</f>
        <v>-8.0885820032793987E-2</v>
      </c>
      <c r="G804" s="9">
        <f>IF(ISERROR(E804/D804-1)=TRUE,0,(E804/D804-1))</f>
        <v>-8.8792048605946805E-3</v>
      </c>
    </row>
    <row r="805" spans="1:7" ht="15.6" customHeight="1">
      <c r="B805" s="51" t="s">
        <v>17</v>
      </c>
      <c r="C805" s="45" t="s">
        <v>9</v>
      </c>
      <c r="D805" s="19">
        <f>D792+D801+0</f>
        <v>2.8604849673764328</v>
      </c>
      <c r="E805" s="19">
        <f>E792+E801+0</f>
        <v>2.9895313583526297</v>
      </c>
      <c r="F805" s="19">
        <f>E805-D805</f>
        <v>0.12904639097619697</v>
      </c>
      <c r="G805" s="20">
        <f>IF(ISERROR(E805/D805-1)=TRUE,0,(E805/D805-1))</f>
        <v>4.5113465880072479E-2</v>
      </c>
    </row>
    <row r="806" spans="1:7">
      <c r="B806" s="52" t="s">
        <v>18</v>
      </c>
      <c r="C806" s="45"/>
      <c r="D806" s="11">
        <f>D804+D805</f>
        <v>11.97006418113688</v>
      </c>
      <c r="E806" s="11">
        <f>E793+E797+E801+0</f>
        <v>12.018224752080284</v>
      </c>
      <c r="F806" s="11">
        <f>F793+F797+F801+0</f>
        <v>4.8160570943402842E-2</v>
      </c>
      <c r="G806" s="23">
        <f>IF(ISERROR(E806/D806-1)=TRUE,0,(E806/D806-1))</f>
        <v>4.0234179378335622E-3</v>
      </c>
    </row>
    <row r="807" spans="1:7">
      <c r="B807" s="48"/>
      <c r="C807" s="45"/>
      <c r="D807" s="7"/>
      <c r="E807" s="16"/>
      <c r="F807" s="14"/>
      <c r="G807" s="9"/>
    </row>
    <row r="808" spans="1:7" ht="20.25">
      <c r="A808" s="35">
        <v>13</v>
      </c>
      <c r="B808" s="42" t="s">
        <v>61</v>
      </c>
      <c r="C808" s="43"/>
      <c r="D808" s="4"/>
      <c r="E808" s="4"/>
      <c r="F808" s="5"/>
      <c r="G808" s="6"/>
    </row>
    <row r="809" spans="1:7" ht="7.35" customHeight="1">
      <c r="B809" s="44"/>
      <c r="C809" s="45"/>
      <c r="D809" s="7"/>
      <c r="E809" s="7"/>
      <c r="F809" s="8"/>
      <c r="G809" s="9"/>
    </row>
    <row r="810" spans="1:7" ht="15">
      <c r="B810" s="46" t="s">
        <v>7</v>
      </c>
      <c r="C810" s="59"/>
      <c r="D810" s="10"/>
      <c r="E810" s="26"/>
      <c r="F810" s="27"/>
      <c r="G810" s="15"/>
    </row>
    <row r="811" spans="1:7">
      <c r="B811" s="48" t="s">
        <v>8</v>
      </c>
      <c r="C811" s="45" t="s">
        <v>9</v>
      </c>
      <c r="D811" s="7">
        <v>7.79074510438645</v>
      </c>
      <c r="E811" s="16">
        <v>8.2396136805588878</v>
      </c>
      <c r="F811" s="14">
        <f>E811-D811</f>
        <v>0.44886857617243781</v>
      </c>
      <c r="G811" s="9">
        <f>IF(ISERROR(E811/D811-1)=TRUE,0,(E811/D811-1))</f>
        <v>5.7615615728424885E-2</v>
      </c>
    </row>
    <row r="812" spans="1:7" ht="15">
      <c r="B812" s="49" t="s">
        <v>10</v>
      </c>
      <c r="C812" s="45" t="s">
        <v>9</v>
      </c>
      <c r="D812" s="18">
        <v>3.25253062044803</v>
      </c>
      <c r="E812" s="21">
        <f>E813-E811</f>
        <v>3.6770573851317749</v>
      </c>
      <c r="F812" s="19">
        <f>E812-D812</f>
        <v>0.42452676468374495</v>
      </c>
      <c r="G812" s="9">
        <f>IF(ISERROR(E812/D812-1)=TRUE,0,(E812/D812-1))</f>
        <v>0.13052198863704079</v>
      </c>
    </row>
    <row r="813" spans="1:7">
      <c r="B813" s="48" t="s">
        <v>11</v>
      </c>
      <c r="C813" s="45"/>
      <c r="D813" s="7">
        <f>SUM(D810:D812)</f>
        <v>11.04327572483448</v>
      </c>
      <c r="E813" s="16">
        <v>11.916671065690663</v>
      </c>
      <c r="F813" s="14">
        <f>E813-D813</f>
        <v>0.87339534085618276</v>
      </c>
      <c r="G813" s="9">
        <f>IF(ISERROR(E813/D813-1)=TRUE,0,(E813/D813-1))</f>
        <v>7.9088430155924039E-2</v>
      </c>
    </row>
    <row r="814" spans="1:7" ht="6.6" customHeight="1">
      <c r="B814" s="48"/>
      <c r="C814" s="45"/>
      <c r="D814" s="7"/>
      <c r="E814" s="16"/>
      <c r="F814" s="14"/>
      <c r="G814" s="9"/>
    </row>
    <row r="815" spans="1:7">
      <c r="B815" s="49" t="s">
        <v>12</v>
      </c>
      <c r="C815" s="45" t="s">
        <v>9</v>
      </c>
      <c r="D815" s="7">
        <v>0</v>
      </c>
      <c r="E815" s="16">
        <f>D815</f>
        <v>0</v>
      </c>
      <c r="F815" s="14">
        <f>E815-D815</f>
        <v>0</v>
      </c>
      <c r="G815" s="9">
        <f>IF(ISERROR(E815/D815-1)=TRUE,0,(E815/D815-1))</f>
        <v>0</v>
      </c>
    </row>
    <row r="816" spans="1:7" ht="15">
      <c r="B816" s="49" t="s">
        <v>13</v>
      </c>
      <c r="C816" s="45" t="s">
        <v>9</v>
      </c>
      <c r="D816" s="18">
        <v>0.156</v>
      </c>
      <c r="E816" s="21">
        <f>D816</f>
        <v>0.156</v>
      </c>
      <c r="F816" s="19">
        <f>E816-D816</f>
        <v>0</v>
      </c>
      <c r="G816" s="9">
        <f>IF(ISERROR(E816/D816-1)=TRUE,0,(E816/D816-1))</f>
        <v>0</v>
      </c>
    </row>
    <row r="817" spans="1:7">
      <c r="B817" s="48" t="s">
        <v>11</v>
      </c>
      <c r="C817" s="45"/>
      <c r="D817" s="7">
        <f>SUM(D815:D816)</f>
        <v>0.156</v>
      </c>
      <c r="E817" s="16">
        <f>SUM(E815:E816)</f>
        <v>0.156</v>
      </c>
      <c r="F817" s="14">
        <f>SUM(F815:F816)</f>
        <v>0</v>
      </c>
      <c r="G817" s="9">
        <f>IF(ISERROR(E817/D817-1)=TRUE,0,(E817/D817-1))</f>
        <v>0</v>
      </c>
    </row>
    <row r="818" spans="1:7" ht="7.5" customHeight="1">
      <c r="B818" s="48"/>
      <c r="C818" s="45"/>
      <c r="D818" s="7"/>
      <c r="E818" s="16"/>
      <c r="F818" s="14"/>
      <c r="G818" s="9"/>
    </row>
    <row r="819" spans="1:7" ht="15" customHeight="1">
      <c r="B819" s="48" t="s">
        <v>14</v>
      </c>
      <c r="C819" s="45" t="s">
        <v>9</v>
      </c>
      <c r="D819" s="7">
        <v>4.5703364204752503E-2</v>
      </c>
      <c r="E819" s="16">
        <v>4.2611109241464391E-2</v>
      </c>
      <c r="F819" s="14">
        <f>E819-D819</f>
        <v>-3.0922549632881116E-3</v>
      </c>
      <c r="G819" s="9">
        <f>IF(ISERROR(E819/D819-1)=TRUE,0,(E819/D819-1))</f>
        <v>-6.7659241657456848E-2</v>
      </c>
    </row>
    <row r="820" spans="1:7" ht="15" customHeight="1">
      <c r="B820" s="48" t="s">
        <v>15</v>
      </c>
      <c r="C820" s="45" t="s">
        <v>9</v>
      </c>
      <c r="D820" s="19">
        <v>3.4186799999999999E-3</v>
      </c>
      <c r="E820" s="21">
        <v>-0.10157768</v>
      </c>
      <c r="F820" s="19">
        <f>E820-D820</f>
        <v>-0.10499636</v>
      </c>
      <c r="G820" s="20">
        <f>IF(ISERROR(E820/D820-1)=TRUE,0,(E820/D820-1))</f>
        <v>-30.712544022839225</v>
      </c>
    </row>
    <row r="821" spans="1:7">
      <c r="B821" s="48" t="s">
        <v>11</v>
      </c>
      <c r="C821" s="45"/>
      <c r="D821" s="16">
        <f>SUM(D819:D820)</f>
        <v>4.9122044204752503E-2</v>
      </c>
      <c r="E821" s="16">
        <f>SUM(E819:E820)</f>
        <v>-5.8966570758535612E-2</v>
      </c>
      <c r="F821" s="14">
        <f>SUM(F819:F820)</f>
        <v>-0.10808861496328812</v>
      </c>
      <c r="G821" s="9">
        <f>IF(ISERROR(E821/D821-1)=TRUE,0,(E821/D821-1))</f>
        <v>-2.2004095455137973</v>
      </c>
    </row>
    <row r="822" spans="1:7">
      <c r="B822" s="53"/>
      <c r="C822" s="45"/>
      <c r="D822" s="7"/>
      <c r="E822" s="16"/>
      <c r="F822" s="14"/>
      <c r="G822" s="9"/>
    </row>
    <row r="823" spans="1:7" ht="14.1" customHeight="1">
      <c r="B823" s="49"/>
      <c r="C823" s="45"/>
      <c r="D823" s="16"/>
      <c r="E823" s="7"/>
      <c r="F823" s="14"/>
      <c r="G823" s="9"/>
    </row>
    <row r="824" spans="1:7">
      <c r="B824" s="53"/>
      <c r="C824" s="45"/>
      <c r="D824" s="7"/>
      <c r="E824" s="16"/>
      <c r="F824" s="14"/>
      <c r="G824" s="9"/>
    </row>
    <row r="825" spans="1:7" ht="14.1" customHeight="1">
      <c r="B825" s="51" t="s">
        <v>16</v>
      </c>
      <c r="C825" s="45" t="s">
        <v>9</v>
      </c>
      <c r="D825" s="7">
        <f>D811+D817</f>
        <v>7.9467451043864497</v>
      </c>
      <c r="E825" s="7">
        <f>E811+E817</f>
        <v>8.3956136805588883</v>
      </c>
      <c r="F825" s="14">
        <f>E825-D825</f>
        <v>0.44886857617243869</v>
      </c>
      <c r="G825" s="9">
        <f>IF(ISERROR(E825/D825-1)=TRUE,0,(E825/D825-1))</f>
        <v>5.6484582086906432E-2</v>
      </c>
    </row>
    <row r="826" spans="1:7" ht="14.1" customHeight="1">
      <c r="B826" s="51" t="s">
        <v>17</v>
      </c>
      <c r="C826" s="45" t="s">
        <v>9</v>
      </c>
      <c r="D826" s="19">
        <f>D812+D821+0</f>
        <v>3.3016526646527824</v>
      </c>
      <c r="E826" s="19">
        <f>E812+E821+0</f>
        <v>3.6180908143732395</v>
      </c>
      <c r="F826" s="19">
        <f>E826-D826</f>
        <v>0.31643814972045714</v>
      </c>
      <c r="G826" s="20">
        <f>IF(ISERROR(E826/D826-1)=TRUE,0,(E826/D826-1))</f>
        <v>9.5842349835346896E-2</v>
      </c>
    </row>
    <row r="827" spans="1:7">
      <c r="B827" s="52" t="s">
        <v>18</v>
      </c>
      <c r="C827" s="45"/>
      <c r="D827" s="11">
        <f>D825+D826</f>
        <v>11.248397769039233</v>
      </c>
      <c r="E827" s="11">
        <f>E813+E817+E821+0</f>
        <v>12.013704494932128</v>
      </c>
      <c r="F827" s="11">
        <f>F813+F817+F821+0</f>
        <v>0.76530672589289461</v>
      </c>
      <c r="G827" s="23">
        <f>IF(ISERROR(E827/D827-1)=TRUE,0,(E827/D827-1))</f>
        <v>6.8036954382905135E-2</v>
      </c>
    </row>
    <row r="828" spans="1:7" ht="8.25" customHeight="1">
      <c r="B828" s="48"/>
      <c r="C828" s="45"/>
      <c r="D828" s="7"/>
      <c r="E828" s="16"/>
      <c r="F828" s="14"/>
      <c r="G828" s="9"/>
    </row>
    <row r="829" spans="1:7" ht="24.6" customHeight="1">
      <c r="A829" s="35">
        <v>14</v>
      </c>
      <c r="B829" s="42" t="s">
        <v>62</v>
      </c>
      <c r="C829" s="43"/>
      <c r="D829" s="4"/>
      <c r="E829" s="4"/>
      <c r="F829" s="5"/>
      <c r="G829" s="6"/>
    </row>
    <row r="830" spans="1:7" ht="7.35" customHeight="1">
      <c r="B830" s="44"/>
      <c r="C830" s="45"/>
      <c r="D830" s="7"/>
      <c r="E830" s="7"/>
      <c r="F830" s="8"/>
      <c r="G830" s="9"/>
    </row>
    <row r="831" spans="1:7" ht="15.6" customHeight="1">
      <c r="B831" s="54" t="s">
        <v>63</v>
      </c>
      <c r="C831" s="45" t="s">
        <v>41</v>
      </c>
      <c r="D831" s="13">
        <v>13.420397223452312</v>
      </c>
      <c r="E831" s="11">
        <v>14.249513701994964</v>
      </c>
      <c r="F831" s="14">
        <f>E831-D831</f>
        <v>0.82911647854265169</v>
      </c>
      <c r="G831" s="9">
        <f>IF(ISERROR(E831/D831-1)=TRUE,0,(E831/D831-1))</f>
        <v>6.1780323245109292E-2</v>
      </c>
    </row>
    <row r="832" spans="1:7" ht="4.3499999999999996" customHeight="1">
      <c r="B832" s="49"/>
      <c r="C832" s="45"/>
      <c r="D832" s="13"/>
      <c r="E832" s="11"/>
      <c r="F832" s="14"/>
      <c r="G832" s="9"/>
    </row>
    <row r="833" spans="2:7" ht="15">
      <c r="B833" s="46" t="s">
        <v>7</v>
      </c>
      <c r="C833" s="45"/>
      <c r="D833" s="13"/>
      <c r="E833" s="11"/>
      <c r="F833" s="14"/>
      <c r="G833" s="15"/>
    </row>
    <row r="834" spans="2:7" ht="15">
      <c r="B834" s="54" t="s">
        <v>44</v>
      </c>
      <c r="C834" s="45"/>
      <c r="D834" s="7"/>
      <c r="E834" s="16"/>
      <c r="F834" s="14"/>
      <c r="G834" s="15"/>
    </row>
    <row r="835" spans="2:7">
      <c r="B835" s="48" t="s">
        <v>8</v>
      </c>
      <c r="C835" s="45" t="s">
        <v>9</v>
      </c>
      <c r="D835" s="7">
        <v>7.79074510438645</v>
      </c>
      <c r="E835" s="16">
        <f>E811</f>
        <v>8.2396136805588878</v>
      </c>
      <c r="F835" s="14">
        <f>E835-D835</f>
        <v>0.44886857617243781</v>
      </c>
      <c r="G835" s="9">
        <f>IF(ISERROR(E835/D835-1)=TRUE,0,(E835/D835-1))</f>
        <v>5.7615615728424885E-2</v>
      </c>
    </row>
    <row r="836" spans="2:7" ht="15">
      <c r="B836" s="49" t="s">
        <v>10</v>
      </c>
      <c r="C836" s="45" t="s">
        <v>9</v>
      </c>
      <c r="D836" s="18">
        <v>9.4384215722057085</v>
      </c>
      <c r="E836" s="21">
        <v>10.053976482556999</v>
      </c>
      <c r="F836" s="19">
        <f>E836-D836</f>
        <v>0.61555491035129073</v>
      </c>
      <c r="G836" s="9">
        <f>IF(ISERROR(E836/D836-1)=TRUE,0,(E836/D836-1))</f>
        <v>6.5217992822441673E-2</v>
      </c>
    </row>
    <row r="837" spans="2:7">
      <c r="B837" s="48" t="s">
        <v>11</v>
      </c>
      <c r="C837" s="45"/>
      <c r="D837" s="7">
        <f>SUM(D834:D836)</f>
        <v>17.229166676592158</v>
      </c>
      <c r="E837" s="16">
        <f>SUM(E834:E836)</f>
        <v>18.293590163115887</v>
      </c>
      <c r="F837" s="14">
        <f>E837-D837</f>
        <v>1.0644234865237294</v>
      </c>
      <c r="G837" s="9">
        <f>IF(ISERROR(E837/D837-1)=TRUE,0,(E837/D837-1))</f>
        <v>6.1780323245109292E-2</v>
      </c>
    </row>
    <row r="838" spans="2:7">
      <c r="B838" s="48"/>
      <c r="C838" s="45"/>
      <c r="D838" s="7"/>
      <c r="E838" s="16"/>
      <c r="F838" s="14"/>
      <c r="G838" s="9"/>
    </row>
    <row r="839" spans="2:7">
      <c r="B839" s="49" t="s">
        <v>12</v>
      </c>
      <c r="C839" s="45" t="s">
        <v>9</v>
      </c>
      <c r="D839" s="7">
        <v>0</v>
      </c>
      <c r="E839" s="16">
        <f>E815</f>
        <v>0</v>
      </c>
      <c r="F839" s="14">
        <f>E839-D839</f>
        <v>0</v>
      </c>
      <c r="G839" s="9">
        <f>IF(ISERROR(E839/D839-1)=TRUE,0,(E839/D839-1))</f>
        <v>0</v>
      </c>
    </row>
    <row r="840" spans="2:7" ht="15">
      <c r="B840" s="49" t="s">
        <v>13</v>
      </c>
      <c r="C840" s="45" t="s">
        <v>9</v>
      </c>
      <c r="D840" s="22">
        <v>0.156</v>
      </c>
      <c r="E840" s="24">
        <f>E816</f>
        <v>0.156</v>
      </c>
      <c r="F840" s="19">
        <f>E840-D840</f>
        <v>0</v>
      </c>
      <c r="G840" s="9">
        <f>IF(ISERROR(E840/D840-1)=TRUE,0,(E840/D840-1))</f>
        <v>0</v>
      </c>
    </row>
    <row r="841" spans="2:7">
      <c r="B841" s="48" t="s">
        <v>11</v>
      </c>
      <c r="C841" s="45"/>
      <c r="D841" s="7">
        <f>SUM(D839:D840)</f>
        <v>0.156</v>
      </c>
      <c r="E841" s="16">
        <f>SUM(E838:E840)</f>
        <v>0.156</v>
      </c>
      <c r="F841" s="14">
        <f>E841-D841</f>
        <v>0</v>
      </c>
      <c r="G841" s="9">
        <f>IF(ISERROR(E841/D841-1)=TRUE,0,(E841/D841-1))</f>
        <v>0</v>
      </c>
    </row>
    <row r="842" spans="2:7">
      <c r="B842" s="48"/>
      <c r="C842" s="45"/>
      <c r="D842" s="7"/>
      <c r="E842" s="16"/>
      <c r="F842" s="14"/>
      <c r="G842" s="9"/>
    </row>
    <row r="843" spans="2:7">
      <c r="B843" s="48" t="s">
        <v>14</v>
      </c>
      <c r="C843" s="45" t="s">
        <v>9</v>
      </c>
      <c r="D843" s="7">
        <f>D819</f>
        <v>4.5703364204752503E-2</v>
      </c>
      <c r="E843" s="7">
        <f>E819</f>
        <v>4.2611109241464391E-2</v>
      </c>
      <c r="F843" s="14">
        <f>E843-D843</f>
        <v>-3.0922549632881116E-3</v>
      </c>
      <c r="G843" s="9">
        <f>IF(ISERROR(E843/D843-1)=TRUE,0,(E843/D843-1))</f>
        <v>-6.7659241657456848E-2</v>
      </c>
    </row>
    <row r="844" spans="2:7" ht="15">
      <c r="B844" s="48" t="s">
        <v>15</v>
      </c>
      <c r="C844" s="45" t="s">
        <v>9</v>
      </c>
      <c r="D844" s="19">
        <f>D820</f>
        <v>3.4186799999999999E-3</v>
      </c>
      <c r="E844" s="19">
        <f>E820</f>
        <v>-0.10157768</v>
      </c>
      <c r="F844" s="19">
        <f>E844-D844</f>
        <v>-0.10499636</v>
      </c>
      <c r="G844" s="20">
        <f>IF(ISERROR(E844/D844-1)=TRUE,0,(E844/D844-1))</f>
        <v>-30.712544022839225</v>
      </c>
    </row>
    <row r="845" spans="2:7">
      <c r="B845" s="48" t="s">
        <v>11</v>
      </c>
      <c r="C845" s="45"/>
      <c r="D845" s="16">
        <f>SUM(D843:D844)</f>
        <v>4.9122044204752503E-2</v>
      </c>
      <c r="E845" s="16">
        <f>SUM(E843:E844)</f>
        <v>-5.8966570758535612E-2</v>
      </c>
      <c r="F845" s="14">
        <f>SUM(F843:F844)</f>
        <v>-0.10808861496328812</v>
      </c>
      <c r="G845" s="9">
        <f>IF(ISERROR(E845/D845-1)=TRUE,0,(E845/D845-1))</f>
        <v>-2.2004095455137973</v>
      </c>
    </row>
    <row r="846" spans="2:7">
      <c r="B846" s="53"/>
      <c r="C846" s="45"/>
      <c r="D846" s="7"/>
      <c r="E846" s="7"/>
      <c r="F846" s="14"/>
      <c r="G846" s="9"/>
    </row>
    <row r="847" spans="2:7">
      <c r="B847" s="53"/>
      <c r="C847" s="45"/>
      <c r="D847" s="7"/>
      <c r="E847" s="7"/>
      <c r="F847" s="14"/>
      <c r="G847" s="9"/>
    </row>
    <row r="848" spans="2:7">
      <c r="B848" s="51" t="s">
        <v>16</v>
      </c>
      <c r="C848" s="45" t="s">
        <v>9</v>
      </c>
      <c r="D848" s="7">
        <f>D835+D841</f>
        <v>7.9467451043864497</v>
      </c>
      <c r="E848" s="7">
        <f>E835+E841</f>
        <v>8.3956136805588883</v>
      </c>
      <c r="F848" s="14">
        <f>E848-D848</f>
        <v>0.44886857617243869</v>
      </c>
      <c r="G848" s="9">
        <f>IF(ISERROR(E848/D848-1)=TRUE,0,(E848/D848-1))</f>
        <v>5.6484582086906432E-2</v>
      </c>
    </row>
    <row r="849" spans="2:7" ht="15">
      <c r="B849" s="51" t="s">
        <v>17</v>
      </c>
      <c r="C849" s="45" t="s">
        <v>9</v>
      </c>
      <c r="D849" s="19">
        <f>D836+D845+0</f>
        <v>9.487543616410461</v>
      </c>
      <c r="E849" s="19">
        <f>E836+E845+0</f>
        <v>9.9950099117984639</v>
      </c>
      <c r="F849" s="19">
        <f>E849-D849</f>
        <v>0.50746629538800292</v>
      </c>
      <c r="G849" s="20">
        <f>IF(ISERROR(E849/D849-1)=TRUE,0,(E849/D849-1))</f>
        <v>5.3487637675809552E-2</v>
      </c>
    </row>
    <row r="850" spans="2:7">
      <c r="B850" s="52" t="s">
        <v>18</v>
      </c>
      <c r="C850" s="45"/>
      <c r="D850" s="11">
        <f>D848+D849</f>
        <v>17.434288720796911</v>
      </c>
      <c r="E850" s="11">
        <f>E848+E849</f>
        <v>18.39062359235735</v>
      </c>
      <c r="F850" s="11">
        <f>F837+F841+F845+0</f>
        <v>0.95633487156044128</v>
      </c>
      <c r="G850" s="23">
        <f>IF(ISERROR(E850/D850-1)=TRUE,0,(E850/D850-1))</f>
        <v>5.4853678683183249E-2</v>
      </c>
    </row>
    <row r="851" spans="2:7" ht="6" customHeight="1">
      <c r="B851" s="52"/>
      <c r="C851" s="45"/>
      <c r="D851" s="13"/>
      <c r="E851" s="11"/>
      <c r="F851" s="14"/>
      <c r="G851" s="15"/>
    </row>
    <row r="852" spans="2:7" ht="15">
      <c r="B852" s="54" t="s">
        <v>34</v>
      </c>
      <c r="C852" s="45"/>
      <c r="D852" s="13"/>
      <c r="E852" s="11"/>
      <c r="F852" s="14"/>
      <c r="G852" s="15"/>
    </row>
    <row r="853" spans="2:7">
      <c r="B853" s="48" t="s">
        <v>8</v>
      </c>
      <c r="C853" s="45" t="s">
        <v>9</v>
      </c>
      <c r="D853" s="7">
        <v>7.79074510438645</v>
      </c>
      <c r="E853" s="16">
        <f>E835</f>
        <v>8.2396136805588878</v>
      </c>
      <c r="F853" s="14">
        <f>E853-D853</f>
        <v>0.44886857617243781</v>
      </c>
      <c r="G853" s="9">
        <f>IF(ISERROR(E853/D853-1)=TRUE,0,(E853/D853-1))</f>
        <v>5.7615615728424885E-2</v>
      </c>
    </row>
    <row r="854" spans="2:7" ht="15">
      <c r="B854" s="49" t="s">
        <v>10</v>
      </c>
      <c r="C854" s="45" t="s">
        <v>9</v>
      </c>
      <c r="D854" s="18">
        <v>4.2813327801483938</v>
      </c>
      <c r="E854" s="21">
        <v>4.5782810779226502</v>
      </c>
      <c r="F854" s="19">
        <f>E854-D854</f>
        <v>0.29694829777425635</v>
      </c>
      <c r="G854" s="9">
        <f>IF(ISERROR(E854/D854-1)=TRUE,0,(E854/D854-1))</f>
        <v>6.9358845252847523E-2</v>
      </c>
    </row>
    <row r="855" spans="2:7">
      <c r="B855" s="48" t="s">
        <v>11</v>
      </c>
      <c r="C855" s="45"/>
      <c r="D855" s="7">
        <f>SUM(D852:D854)</f>
        <v>12.072077884534844</v>
      </c>
      <c r="E855" s="16">
        <f>SUM(E853:E854)</f>
        <v>12.817894758481538</v>
      </c>
      <c r="F855" s="14">
        <f>E855-D855</f>
        <v>0.74581687394669416</v>
      </c>
      <c r="G855" s="9">
        <f>IF(ISERROR(E855/D855-1)=TRUE,0,(E855/D855-1))</f>
        <v>6.178032324510907E-2</v>
      </c>
    </row>
    <row r="856" spans="2:7" ht="9.75" customHeight="1">
      <c r="B856" s="48"/>
      <c r="C856" s="45"/>
      <c r="D856" s="7"/>
      <c r="E856" s="16"/>
      <c r="F856" s="14"/>
      <c r="G856" s="9"/>
    </row>
    <row r="857" spans="2:7">
      <c r="B857" s="49" t="s">
        <v>12</v>
      </c>
      <c r="C857" s="45" t="s">
        <v>9</v>
      </c>
      <c r="D857" s="7">
        <v>0</v>
      </c>
      <c r="E857" s="16">
        <f>E839</f>
        <v>0</v>
      </c>
      <c r="F857" s="14">
        <f>E857-D857</f>
        <v>0</v>
      </c>
      <c r="G857" s="9">
        <f>IF(ISERROR(E857/D857-1)=TRUE,0,(E857/D857-1))</f>
        <v>0</v>
      </c>
    </row>
    <row r="858" spans="2:7" ht="15">
      <c r="B858" s="49" t="s">
        <v>13</v>
      </c>
      <c r="C858" s="45" t="s">
        <v>9</v>
      </c>
      <c r="D858" s="18">
        <v>0.156</v>
      </c>
      <c r="E858" s="21">
        <f>E840</f>
        <v>0.156</v>
      </c>
      <c r="F858" s="19">
        <f>E858-D858</f>
        <v>0</v>
      </c>
      <c r="G858" s="9">
        <f>IF(ISERROR(E858/D858-1)=TRUE,0,(E858/D858-1))</f>
        <v>0</v>
      </c>
    </row>
    <row r="859" spans="2:7">
      <c r="B859" s="48" t="s">
        <v>11</v>
      </c>
      <c r="C859" s="45"/>
      <c r="D859" s="7">
        <f>SUM(D857:D858)</f>
        <v>0.156</v>
      </c>
      <c r="E859" s="16">
        <f t="shared" ref="E859" si="17">SUM(E857:E858)</f>
        <v>0.156</v>
      </c>
      <c r="F859" s="16">
        <f>SUM(F857:F858)</f>
        <v>0</v>
      </c>
      <c r="G859" s="9">
        <f>IF(ISERROR(E859/D859-1)=TRUE,0,(E859/D859-1))</f>
        <v>0</v>
      </c>
    </row>
    <row r="860" spans="2:7" ht="6.75" customHeight="1">
      <c r="B860" s="48"/>
      <c r="C860" s="45"/>
      <c r="D860" s="18"/>
      <c r="E860" s="16"/>
      <c r="F860" s="16"/>
      <c r="G860" s="9"/>
    </row>
    <row r="861" spans="2:7" ht="12" customHeight="1">
      <c r="B861" s="48" t="s">
        <v>14</v>
      </c>
      <c r="C861" s="45" t="s">
        <v>9</v>
      </c>
      <c r="D861" s="16">
        <f>D819</f>
        <v>4.5703364204752503E-2</v>
      </c>
      <c r="E861" s="16">
        <f>E$843</f>
        <v>4.2611109241464391E-2</v>
      </c>
      <c r="F861" s="14">
        <f>E861-D861</f>
        <v>-3.0922549632881116E-3</v>
      </c>
      <c r="G861" s="9">
        <f>IF(ISERROR(E861/D861-1)=TRUE,0,(E861/D861-1))</f>
        <v>-6.7659241657456848E-2</v>
      </c>
    </row>
    <row r="862" spans="2:7" ht="15">
      <c r="B862" s="48" t="s">
        <v>15</v>
      </c>
      <c r="C862" s="45" t="s">
        <v>9</v>
      </c>
      <c r="D862" s="24">
        <f>D820</f>
        <v>3.4186799999999999E-3</v>
      </c>
      <c r="E862" s="24">
        <f>E$844</f>
        <v>-0.10157768</v>
      </c>
      <c r="F862" s="19">
        <f>E862-D862</f>
        <v>-0.10499636</v>
      </c>
      <c r="G862" s="20">
        <f>IF(ISERROR(E862/D862-1)=TRUE,0,(E862/D862-1))</f>
        <v>-30.712544022839225</v>
      </c>
    </row>
    <row r="863" spans="2:7">
      <c r="B863" s="48" t="s">
        <v>11</v>
      </c>
      <c r="C863" s="45"/>
      <c r="D863" s="16">
        <f>SUM(D861:D862)</f>
        <v>4.9122044204752503E-2</v>
      </c>
      <c r="E863" s="16">
        <f>SUM(E861:E862)</f>
        <v>-5.8966570758535612E-2</v>
      </c>
      <c r="F863" s="14">
        <f>SUM(F861:F862)</f>
        <v>-0.10808861496328812</v>
      </c>
      <c r="G863" s="9">
        <f>IF(ISERROR(E863/D863-1)=TRUE,0,(E863/D863-1))</f>
        <v>-2.2004095455137973</v>
      </c>
    </row>
    <row r="864" spans="2:7" ht="15">
      <c r="B864" s="53"/>
      <c r="C864" s="45"/>
      <c r="D864" s="18"/>
      <c r="E864" s="18"/>
      <c r="F864" s="19"/>
      <c r="G864" s="20"/>
    </row>
    <row r="865" spans="2:7">
      <c r="B865" s="53"/>
      <c r="C865" s="45"/>
      <c r="D865" s="7"/>
      <c r="E865" s="16"/>
      <c r="F865" s="14"/>
      <c r="G865" s="9"/>
    </row>
    <row r="866" spans="2:7" ht="15" customHeight="1">
      <c r="B866" s="51" t="s">
        <v>16</v>
      </c>
      <c r="C866" s="45" t="s">
        <v>9</v>
      </c>
      <c r="D866" s="7">
        <f>D853+D859</f>
        <v>7.9467451043864497</v>
      </c>
      <c r="E866" s="7">
        <f>E853+E859</f>
        <v>8.3956136805588883</v>
      </c>
      <c r="F866" s="14">
        <f>E866-D866</f>
        <v>0.44886857617243869</v>
      </c>
      <c r="G866" s="9">
        <f>IF(ISERROR(E866/D866-1)=TRUE,0,(E866/D866-1))</f>
        <v>5.6484582086906432E-2</v>
      </c>
    </row>
    <row r="867" spans="2:7" ht="15" customHeight="1">
      <c r="B867" s="51" t="s">
        <v>17</v>
      </c>
      <c r="C867" s="45" t="s">
        <v>9</v>
      </c>
      <c r="D867" s="22">
        <f>D854+D863+0</f>
        <v>4.3304548243531462</v>
      </c>
      <c r="E867" s="22">
        <f>E854+E863+0</f>
        <v>4.5193145071641148</v>
      </c>
      <c r="F867" s="19">
        <f>E867-D867</f>
        <v>0.18885968281096854</v>
      </c>
      <c r="G867" s="20">
        <f>IF(ISERROR(E867/D867-1)=TRUE,0,(E867/D867-1))</f>
        <v>4.3611973908347812E-2</v>
      </c>
    </row>
    <row r="868" spans="2:7">
      <c r="B868" s="52" t="s">
        <v>22</v>
      </c>
      <c r="C868" s="45" t="s">
        <v>9</v>
      </c>
      <c r="D868" s="11">
        <f>D866+D867</f>
        <v>12.277199928739595</v>
      </c>
      <c r="E868" s="11">
        <f>E866+E867</f>
        <v>12.914928187723003</v>
      </c>
      <c r="F868" s="11">
        <f>F855+F859+F863+0</f>
        <v>0.63772825898340602</v>
      </c>
      <c r="G868" s="23">
        <f>IF(ISERROR(E868/D868-1)=TRUE,0,(E868/D868-1))</f>
        <v>5.1944112882820637E-2</v>
      </c>
    </row>
    <row r="869" spans="2:7" ht="8.85" customHeight="1" thickBot="1">
      <c r="B869" s="60"/>
      <c r="C869" s="61"/>
      <c r="D869" s="62"/>
      <c r="E869" s="62"/>
      <c r="F869" s="63"/>
      <c r="G869" s="64"/>
    </row>
    <row r="870" spans="2:7">
      <c r="G870" s="67"/>
    </row>
  </sheetData>
  <mergeCells count="1">
    <mergeCell ref="B2:G2"/>
  </mergeCells>
  <conditionalFormatting sqref="B3:B46 C4:C46 D4:G59 B60:G77 F78:G80 D78:E81 B78:C95 D84:E95 B96:G155 F156:G159 D156:E160 B156:C173 D162:E173 F168:G173 B174:G300 F301:G304 D301:E305 B301:C318 D307:E318 F315:G318 B319:G466 F467:G471 D467:E472 B467:C485 D474:E485 F482:G485 B486:G545 E546:G549 D546:D550 B546:C564 D553:E564 F559:G564">
    <cfRule type="cellIs" dxfId="11" priority="25" stopIfTrue="1" operator="lessThan">
      <formula>0</formula>
    </cfRule>
  </conditionalFormatting>
  <conditionalFormatting sqref="B47:C59">
    <cfRule type="cellIs" dxfId="10" priority="14" stopIfTrue="1" operator="lessThan">
      <formula>0</formula>
    </cfRule>
  </conditionalFormatting>
  <conditionalFormatting sqref="B565:G868">
    <cfRule type="cellIs" dxfId="9" priority="5" stopIfTrue="1" operator="lessThan">
      <formula>0</formula>
    </cfRule>
  </conditionalFormatting>
  <conditionalFormatting sqref="E550">
    <cfRule type="cellIs" dxfId="8" priority="11" stopIfTrue="1" operator="lessThan">
      <formula>0</formula>
    </cfRule>
  </conditionalFormatting>
  <conditionalFormatting sqref="F305:F314">
    <cfRule type="cellIs" dxfId="7" priority="29" stopIfTrue="1" operator="lessThan">
      <formula>0</formula>
    </cfRule>
  </conditionalFormatting>
  <conditionalFormatting sqref="F472:F481">
    <cfRule type="cellIs" dxfId="6" priority="27" stopIfTrue="1" operator="lessThan">
      <formula>0</formula>
    </cfRule>
  </conditionalFormatting>
  <conditionalFormatting sqref="F90:G95">
    <cfRule type="cellIs" dxfId="5" priority="22" stopIfTrue="1" operator="lessThan">
      <formula>0</formula>
    </cfRule>
  </conditionalFormatting>
  <conditionalFormatting sqref="G81 F81:F89 G84:G89 F160:F167">
    <cfRule type="cellIs" dxfId="4" priority="31" stopIfTrue="1" operator="lessThan">
      <formula>0</formula>
    </cfRule>
  </conditionalFormatting>
  <conditionalFormatting sqref="G160 G162:G167">
    <cfRule type="cellIs" dxfId="3" priority="30" stopIfTrue="1" operator="lessThan">
      <formula>0</formula>
    </cfRule>
  </conditionalFormatting>
  <conditionalFormatting sqref="G305 G307:G314">
    <cfRule type="cellIs" dxfId="2" priority="28" stopIfTrue="1" operator="lessThan">
      <formula>0</formula>
    </cfRule>
  </conditionalFormatting>
  <conditionalFormatting sqref="G472 G474:G481">
    <cfRule type="cellIs" dxfId="1" priority="26" stopIfTrue="1" operator="lessThan">
      <formula>0</formula>
    </cfRule>
  </conditionalFormatting>
  <conditionalFormatting sqref="G550 F550:F558 G553:G558">
    <cfRule type="cellIs" dxfId="0" priority="12" stopIfTrue="1" operator="lessThan">
      <formula>0</formula>
    </cfRule>
  </conditionalFormatting>
  <dataValidations count="1">
    <dataValidation type="list" allowBlank="1" showInputMessage="1" showErrorMessage="1" sqref="D1:F1" xr:uid="{F014D46C-B7B6-4E6D-9756-B95700272561}">
      <formula1>year</formula1>
    </dataValidation>
  </dataValidations>
  <printOptions horizontalCentered="1"/>
  <pageMargins left="0.25" right="0.25" top="0.75" bottom="0.75" header="0.3" footer="0.3"/>
  <pageSetup scale="76" fitToWidth="0" fitToHeight="0" orientation="portrait" r:id="rId1"/>
  <headerFooter alignWithMargins="0">
    <oddFooter>Page &amp;P of &amp;N</oddFooter>
  </headerFooter>
  <colBreaks count="1" manualBreakCount="1">
    <brk id="7" max="1048575" man="1"/>
  </colBreaks>
</worksheet>
</file>

<file path=docMetadata/LabelInfo.xml><?xml version="1.0" encoding="utf-8"?>
<clbl:labelList xmlns:clbl="http://schemas.microsoft.com/office/2020/mipLabelMetadata">
  <clbl:label id="{7e495d63-2f91-4396-9294-56f6556ba290}" enabled="1" method="Standard" siteId="{fd6bcd81-5835-4f87-b633-74c802612d0f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2027 With DSM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2026-10-01T14:40:33Z</dcterms:created>
  <dcterms:modified xsi:type="dcterms:W3CDTF">2026-10-01T14:40:41Z</dcterms:modified>
  <cp:category/>
  <cp:contentStatus/>
</cp:coreProperties>
</file>